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trlProps/ctrlProps36.xml" ContentType="application/vnd.ms-excel.controlproperties+xml"/>
  <Override PartName="/xl/ctrlProps/ctrlProps35.xml" ContentType="application/vnd.ms-excel.controlproperties+xml"/>
  <Override PartName="/xl/ctrlProps/ctrlProps34.xml" ContentType="application/vnd.ms-excel.controlproperties+xml"/>
  <Override PartName="/xl/ctrlProps/ctrlProps33.xml" ContentType="application/vnd.ms-excel.controlproperties+xml"/>
  <Override PartName="/xl/ctrlProps/ctrlProps32.xml" ContentType="application/vnd.ms-excel.controlproperties+xml"/>
  <Override PartName="/xl/ctrlProps/ctrlProps31.xml" ContentType="application/vnd.ms-excel.controlproperties+xml"/>
  <Override PartName="/xl/ctrlProps/ctrlProps29.xml" ContentType="application/vnd.ms-excel.controlproperties+xml"/>
  <Override PartName="/xl/ctrlProps/ctrlProps30.xml" ContentType="application/vnd.ms-excel.controlproperties+xml"/>
  <Override PartName="/xl/ctrlProps/ctrlProps28.xml" ContentType="application/vnd.ms-excel.controlproperties+xml"/>
  <Override PartName="/xl/ctrlProps/ctrlProps27.xml" ContentType="application/vnd.ms-excel.controlproperties+xml"/>
  <Override PartName="/xl/ctrlProps/ctrlProps26.xml" ContentType="application/vnd.ms-excel.controlproperties+xml"/>
  <Override PartName="/xl/ctrlProps/ctrlProps25.xml" ContentType="application/vnd.ms-excel.controlproperties+xml"/>
  <Override PartName="/xl/ctrlProps/ctrlProps24.xml" ContentType="application/vnd.ms-excel.controlproperties+xml"/>
  <Override PartName="/xl/ctrlProps/ctrlProps23.xml" ContentType="application/vnd.ms-excel.controlproperties+xml"/>
  <Override PartName="/xl/ctrlProps/ctrlProps22.xml" ContentType="application/vnd.ms-excel.controlproperties+xml"/>
  <Override PartName="/xl/ctrlProps/ctrlProps9.xml" ContentType="application/vnd.ms-excel.controlproperties+xml"/>
  <Override PartName="/xl/ctrlProps/ctrlProps59.xml" ContentType="application/vnd.ms-excel.controlproperties+xml"/>
  <Override PartName="/xl/ctrlProps/ctrlProps5.xml" ContentType="application/vnd.ms-excel.controlproperties+xml"/>
  <Override PartName="/xl/ctrlProps/ctrlProps55.xml" ContentType="application/vnd.ms-excel.controlproperties+xml"/>
  <Override PartName="/xl/ctrlProps/ctrlProps14.xml" ContentType="application/vnd.ms-excel.controlproperties+xml"/>
  <Override PartName="/xl/ctrlProps/ctrlProps7.xml" ContentType="application/vnd.ms-excel.controlproperties+xml"/>
  <Override PartName="/xl/ctrlProps/ctrlProps20.xml" ContentType="application/vnd.ms-excel.controlproperties+xml"/>
  <Override PartName="/xl/ctrlProps/ctrlProps57.xml" ContentType="application/vnd.ms-excel.controlproperties+xml"/>
  <Override PartName="/xl/ctrlProps/ctrlProps16.xml" ContentType="application/vnd.ms-excel.controlproperties+xml"/>
  <Override PartName="/xl/ctrlProps/ctrlProps43.xml" ContentType="application/vnd.ms-excel.controlproperties+xml"/>
  <Override PartName="/xl/ctrlProps/ctrlProps45.xml" ContentType="application/vnd.ms-excel.controlproperties+xml"/>
  <Override PartName="/xl/ctrlProps/ctrlProps46.xml" ContentType="application/vnd.ms-excel.controlproperties+xml"/>
  <Override PartName="/xl/ctrlProps/ctrlProps47.xml" ContentType="application/vnd.ms-excel.controlproperties+xml"/>
  <Override PartName="/xl/ctrlProps/ctrlProps50.xml" ContentType="application/vnd.ms-excel.controlproperties+xml"/>
  <Override PartName="/xl/ctrlProps/ctrlProps13.xml" ContentType="application/vnd.ms-excel.controlproperties+xml"/>
  <Override PartName="/xl/ctrlProps/ctrlProps11.xml" ContentType="application/vnd.ms-excel.controlproperties+xml"/>
  <Override PartName="/xl/ctrlProps/ctrlProps48.xml" ContentType="application/vnd.ms-excel.controlproperties+xml"/>
  <Override PartName="/xl/ctrlProps/ctrlProps51.xml" ContentType="application/vnd.ms-excel.controlproperties+xml"/>
  <Override PartName="/xl/ctrlProps/ctrlProps12.xml" ContentType="application/vnd.ms-excel.controlproperties+xml"/>
  <Override PartName="/xl/ctrlProps/ctrlProps49.xml" ContentType="application/vnd.ms-excel.controlproperties+xml"/>
  <Override PartName="/xl/ctrlProps/ctrlProps52.xml" ContentType="application/vnd.ms-excel.controlproperties+xml"/>
  <Override PartName="/xl/ctrlProps/ctrlProps15.xml" ContentType="application/vnd.ms-excel.controlproperties+xml"/>
  <Override PartName="/xl/ctrlProps/ctrlProps41.xml" ContentType="application/vnd.ms-excel.controlproperties+xml"/>
  <Override PartName="/xl/ctrlProps/ctrlProps39.xml" ContentType="application/vnd.ms-excel.controlproperties+xml"/>
  <Override PartName="/xl/ctrlProps/ctrlProps53.xml" ContentType="application/vnd.ms-excel.controlproperties+xml"/>
  <Override PartName="/xl/ctrlProps/ctrlProps42.xml" ContentType="application/vnd.ms-excel.controlproperties+xml"/>
  <Override PartName="/xl/ctrlProps/ctrlProps54.xml" ContentType="application/vnd.ms-excel.controlproperties+xml"/>
  <Override PartName="/xl/ctrlProps/ctrlProps17.xml" ContentType="application/vnd.ms-excel.controlproperties+xml"/>
  <Override PartName="/xl/ctrlProps/ctrlProps44.xml" ContentType="application/vnd.ms-excel.controlproperties+xml"/>
  <Override PartName="/xl/ctrlProps/ctrlProps56.xml" ContentType="application/vnd.ms-excel.controlproperties+xml"/>
  <Override PartName="/xl/ctrlProps/ctrlProps19.xml" ContentType="application/vnd.ms-excel.controlproperties+xml"/>
  <Override PartName="/xl/ctrlProps/ctrlProps40.xml" ContentType="application/vnd.ms-excel.controlproperties+xml"/>
  <Override PartName="/xl/ctrlProps/ctrlProps38.xml" ContentType="application/vnd.ms-excel.controlproperties+xml"/>
  <Override PartName="/xl/ctrlProps/ctrlProps37.xml" ContentType="application/vnd.ms-excel.controlproperties+xml"/>
  <Override PartName="/xl/ctrlProps/ctrlProps21.xml" ContentType="application/vnd.ms-excel.controlproperties+xml"/>
  <Override PartName="/xl/ctrlProps/ctrlProps58.xml" ContentType="application/vnd.ms-excel.controlproperties+xml"/>
  <Override PartName="/xl/ctrlProps/ctrlProps60.xml" ContentType="application/vnd.ms-excel.controlproperties+xml"/>
  <Override PartName="/xl/ctrlProps/ctrlProps18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Gas Average PhyIdx" sheetId="2" state="visible" r:id="rId4"/>
    <sheet name="Gas Average FinIdx" sheetId="3" state="visible" r:id="rId5"/>
    <sheet name="CurveFetch" sheetId="4" state="visible" r:id="rId6"/>
    <sheet name="BasisCurves" sheetId="5" state="visible" r:id="rId7"/>
    <sheet name="IndexCurves" sheetId="6" state="visible" r:id="rId8"/>
    <sheet name="PowerPrices" sheetId="7" state="visible" r:id="rId9"/>
    <sheet name="Copy Price Macro" sheetId="8" state="hidden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function="false" hidden="false" localSheetId="3" name="_xlnm.Print_Area" vbProcedure="false">CurveFetch!$I$1:$I$14</definedName>
    <definedName function="false" hidden="false" localSheetId="3" name="_xlnm.Print_Titles" vbProcedure="false">CurveFetch!$D:$D</definedName>
    <definedName function="false" hidden="false" localSheetId="0" name="_xlnm.Print_Area" vbProcedure="false">'Gas Average Basis'!$C$3:$AI$69</definedName>
    <definedName function="false" hidden="false" localSheetId="2" name="_xlnm.Print_Area" vbProcedure="false">'Gas Average FinIdx'!$C$3:$AI$63</definedName>
    <definedName function="false" hidden="false" localSheetId="1" name="_xlnm.Print_Area" vbProcedure="false">'Gas Average PhyIdx'!$C$3:$AI$63</definedName>
    <definedName function="false" hidden="false" name="ANR_LA" vbProcedure="false">'[1]'!$A$1:$B$71</definedName>
    <definedName function="false" hidden="false" name="ANR_OK" vbProcedure="false">'[1]'!$D$1:$E$71</definedName>
    <definedName function="false" hidden="false" name="ANR_SE_MKT" vbProcedure="false">'[1]'!$DY$1:$DZ$71</definedName>
    <definedName function="false" hidden="false" name="BucketTable" vbProcedure="false">'[1]'!$D$3:$F$30</definedName>
    <definedName function="false" hidden="false" name="CARLTON_IM" vbProcedure="false">'[1]'!$EK$1:$EL$71</definedName>
    <definedName function="false" hidden="false" name="CHI_GATE" vbProcedure="false">'[1]'!$BI$1:$BJ$71</definedName>
    <definedName function="false" hidden="false" name="CNSMR_POWER" vbProcedure="false">'[1]'!$DE$1:$DF$71</definedName>
    <definedName function="false" hidden="false" name="Count" vbProcedure="false">'[1]'!$E$12</definedName>
    <definedName function="false" hidden="false" name="Count1" vbProcedure="false">'[1]'!$A$4</definedName>
    <definedName function="false" hidden="false" name="crvDate" vbProcedure="false">[4]Top!$C$3</definedName>
    <definedName function="false" hidden="false" name="CRYSTAL_IM" vbProcedure="false">'[1]'!$EE$1:$EF$71</definedName>
    <definedName function="false" hidden="false" name="CurveCode" vbProcedure="false">'[1]'!$B$4</definedName>
    <definedName function="false" hidden="false" name="CurveRange" vbProcedure="false">BasisCurves!$C$11</definedName>
    <definedName function="false" hidden="false" name="Curves" vbProcedure="false">[2]Curves!$B$11:$X$157</definedName>
    <definedName function="false" hidden="false" name="CurveTable" vbProcedure="false">'[1]'!$F$2:$G$8</definedName>
    <definedName function="false" hidden="false" name="CurveTable1" vbProcedure="false">'[1]'!$E$1:$AE$7</definedName>
    <definedName function="false" hidden="false" name="CurveType" vbProcedure="false">'[1]'!$B$5</definedName>
    <definedName function="false" hidden="false" name="Dates" vbProcedure="false">BasisCurves!$B$16:$B$32</definedName>
    <definedName function="false" hidden="false" name="DateTable" vbProcedure="false">'[1]'!$D$3</definedName>
    <definedName function="false" hidden="false" name="DayOfTheMonth" vbProcedure="false">'[1]'!$B$7</definedName>
    <definedName function="false" hidden="false" name="DaysinMonth" vbProcedure="false">'[1]'!$B$6</definedName>
    <definedName function="false" hidden="false" name="Daysofthemonth" vbProcedure="false">'[1]'!$B$7</definedName>
    <definedName function="false" hidden="false" name="Dbase" vbProcedure="false">BasisCurves!$B$3</definedName>
    <definedName function="false" hidden="false" name="deals_inc" vbProcedure="false">'[1]'!$B$4</definedName>
    <definedName function="false" hidden="false" name="Dump" vbProcedure="false">'[1]'!$B$7</definedName>
    <definedName function="false" hidden="false" name="EffDt" vbProcedure="false">BasisCurves!$B$5</definedName>
    <definedName function="false" hidden="false" name="EffectiveDate" vbProcedure="false">'[1]'!$B$2</definedName>
    <definedName function="false" hidden="false" name="EMERSON_US" vbProcedure="false">'[1]'!$EC$1:$ED$71</definedName>
    <definedName function="false" hidden="false" name="EMERSON_USA" vbProcedure="false">'[1]'!$ES$1:$ET$72</definedName>
    <definedName function="false" hidden="false" name="EMERSON_US_IM" vbProcedure="false">'[1]'!$EC$1:$ED$71</definedName>
    <definedName function="false" hidden="false" name="EndLine" vbProcedure="false">'[1]'!$G$21</definedName>
    <definedName function="false" hidden="false" name="EndLine2" vbProcedure="false">'[1]'!$G$23</definedName>
    <definedName function="false" hidden="false" name="erv10sec1" vbProcedure="false">'Gas Average Basis'!$B$9:$AI$49</definedName>
    <definedName function="false" hidden="false" name="FARWELL_IM" vbProcedure="false">'[1]'!$EA$1:$EB$71</definedName>
    <definedName function="false" hidden="false" name="FileName" vbProcedure="false">'[1]'!$F$12</definedName>
    <definedName function="false" hidden="false" name="FileTable" vbProcedure="false">'[1]'!$A$12:$C$67</definedName>
    <definedName function="false" hidden="false" name="FileType" vbProcedure="false">'[1]'!$B$6</definedName>
    <definedName function="false" hidden="false" name="FinishFile" vbProcedure="false">'[1]'!$F$16:$H$16</definedName>
    <definedName function="false" hidden="false" name="FinishFlag" vbProcedure="false">'[1]'!$G$2:$I$2</definedName>
    <definedName function="false" hidden="false" name="FTPConfig" vbProcedure="false">'[1]'!$B$7</definedName>
    <definedName function="false" hidden="false" name="Gas_Trading" vbProcedure="false">'Gas Average Basis'!$C$9:$AH$49</definedName>
    <definedName function="false" hidden="false" name="Holidays" vbProcedure="false">[5]Holidays!$B$2:$B$61</definedName>
    <definedName function="false" hidden="false" name="IF_ANR_LA_MKT" vbProcedure="false">'[1]'!$DN$1:$DO$71</definedName>
    <definedName function="false" hidden="false" name="IF_MONCHY" vbProcedure="false">'[1]'!$EG$1:$EH$71</definedName>
    <definedName function="false" hidden="false" name="IF_NGPL_LA_MKT" vbProcedure="false">'[1]'!$DN$1:$DO$71</definedName>
    <definedName function="false" hidden="false" name="IF_NGPL_OK_NW" vbProcedure="false">'[1]'!$Y$1:$Z$72</definedName>
    <definedName function="false" hidden="false" name="LocalPath" vbProcedure="false">'[1]'!$B$4</definedName>
    <definedName function="false" hidden="false" name="MICHCON" vbProcedure="false">'[1]'!$BR$1:$BS$71</definedName>
    <definedName function="false" hidden="false" name="MICHCONGD" vbProcedure="false">'[1]'!$BU$1:$BV$71</definedName>
    <definedName function="false" hidden="false" name="MICH_CONS" vbProcedure="false">'[1]'!$EO$1:$EP$71</definedName>
    <definedName function="false" hidden="false" name="MICH_STCLAI_IM" vbProcedure="false">'[1]'!$EI$1:$EJ$71</definedName>
    <definedName function="false" hidden="false" name="MICH_ST_CLAIR" vbProcedure="false">'[1]'!$EI$1:$EJ$71</definedName>
    <definedName function="false" hidden="false" name="MICH_ST_CLAI_IM" vbProcedure="false">'[1]'!$EI$1:$EJ$71</definedName>
    <definedName function="false" hidden="false" name="ML3_CG" vbProcedure="false">'[1]'!$DB$1:$DC$71</definedName>
    <definedName function="false" hidden="false" name="ML7_CG" vbProcedure="false">'[1]'!$CV$1:$CW$71</definedName>
    <definedName function="false" hidden="false" name="MONCHY_IM" vbProcedure="false">'[1]'!$EG$1:$EH$71</definedName>
    <definedName function="false" hidden="false" name="Month" vbProcedure="false">'[1]'!$B$3</definedName>
    <definedName function="false" hidden="false" name="NGPL_AMARILLO" vbProcedure="false">'[1]'!$Y$1:$Z$71</definedName>
    <definedName function="false" hidden="false" name="NGPL_GCM_L" vbProcedure="false">'[1]'!$AN$1:$AO$71</definedName>
    <definedName function="false" hidden="false" name="NGPL_IOWA_ILL" vbProcedure="false">'[1]'!$AB$1:$AC$71</definedName>
    <definedName function="false" hidden="false" name="NGPL_LA" vbProcedure="false">'[1]'!$M$1:$N$71</definedName>
    <definedName function="false" hidden="false" name="NGPL_MIDCON" vbProcedure="false">'[1]'!$P$1:$Q$71</definedName>
    <definedName function="false" hidden="false" name="NGPL_OK_NW" vbProcedure="false">'[1]'!$Y$1:$Z$72</definedName>
    <definedName function="false" hidden="false" name="NGPL_PERMIAN" vbProcedure="false">'[1]'!$V$1:$W$71</definedName>
    <definedName function="false" hidden="false" name="NGPL_TEX_OK" vbProcedure="false">'[1]'!$AK$1:$AL$71</definedName>
    <definedName function="false" hidden="false" name="NGPL_TEX_OK_E" vbProcedure="false">'[1]'!$AE$1:$AF$71</definedName>
    <definedName function="false" hidden="false" name="NGPL_TEX_OK_MKT" vbProcedure="false">'[1]'!$DK$1:$DL$71</definedName>
    <definedName function="false" hidden="false" name="NGPL_TEX_OK_W" vbProcedure="false">'[1]'!$AH$1:$AI$71</definedName>
    <definedName function="false" hidden="false" name="NGPL_TX" vbProcedure="false">'[1]'!$S$1:$T$71</definedName>
    <definedName function="false" hidden="false" name="NNG_BUSHTON" vbProcedure="false">'[1]'!$EW$1:$EX$72</definedName>
    <definedName function="false" hidden="false" name="NNG_CG" vbProcedure="false">'[1]'!$CS$1:$CT$71</definedName>
    <definedName function="false" hidden="false" name="NNG_DEMARC" vbProcedure="false">'[1]'!$AQ$1:$AR$71</definedName>
    <definedName function="false" hidden="false" name="NNG_MID10" vbProcedure="false">'[1]'!$DT$1:$DU$71</definedName>
    <definedName function="false" hidden="false" name="NNG_MID11" vbProcedure="false">'[1]'!$DW$1:$DX$71</definedName>
    <definedName function="false" hidden="false" name="NNG_MID13" vbProcedure="false">'[1]'!$CM$1:$CN$71</definedName>
    <definedName function="false" hidden="false" name="NNG_MID15" vbProcedure="false">'[1]'!$CP$1:$CQ$71</definedName>
    <definedName function="false" hidden="false" name="NNG_MID1_6" vbProcedure="false">'[1]'!$CJ$1:$CK$71</definedName>
    <definedName function="false" hidden="false" name="NNG_TOK" vbProcedure="false">'[1]'!$AT$1:$AU$71</definedName>
    <definedName function="false" hidden="false" name="NNG_VENT" vbProcedure="false">'[1]'!$AW$1:$AX$71</definedName>
    <definedName function="false" hidden="false" name="NORAM_EAST" vbProcedure="false">'[1]'!$G$1:$H$71</definedName>
    <definedName function="false" hidden="false" name="NORAM_WEST" vbProcedure="false">'[1]'!$J$1:$K$71</definedName>
    <definedName function="false" hidden="false" name="nr_gas_avg_basis" vbProcedure="false">'Gas Average Basis'!$C$9:$AI$49</definedName>
    <definedName function="false" hidden="false" name="NX1" vbProcedure="false">'[1]'!$C$15</definedName>
    <definedName function="false" hidden="false" name="NXB2" vbProcedure="false">'[1]'!$B$15</definedName>
    <definedName function="false" hidden="false" name="NXB3" vbProcedure="false">'[1]'!$A$15</definedName>
    <definedName function="false" hidden="false" name="NYMEXPrices" vbProcedure="false">BasisCurves!$B$11:$C$32</definedName>
    <definedName function="false" hidden="false" name="ONG_OKLA" vbProcedure="false">'[1]'!$BL$1:$BM$71</definedName>
    <definedName function="false" hidden="false" name="PAN_TX_OK" vbProcedure="false">'[1]'!$AZ$1:$BA$71</definedName>
    <definedName function="false" hidden="false" name="password" vbProcedure="false">BasisCurves!$B$2</definedName>
    <definedName function="false" hidden="false" name="PEPL_MKT" vbProcedure="false">'[1]'!$EQ$1:$ER$71</definedName>
    <definedName function="false" hidden="false" name="PriorPostId" vbProcedure="false">'[1]'!$J$24</definedName>
    <definedName function="false" hidden="false" name="PromptMonth" vbProcedure="false">'[1]'!$B$8</definedName>
    <definedName function="false" hidden="false" name="PrReportDate" vbProcedure="false">[5]Top!$C$3</definedName>
    <definedName function="false" hidden="false" name="PubCdLiquidations" vbProcedure="false">'[1]'!$H$6</definedName>
    <definedName function="false" hidden="false" name="PutGet" vbProcedure="false">'[1]'!$B$3</definedName>
    <definedName function="false" hidden="false" name="PW" vbProcedure="false">'[1]'!$B$3</definedName>
    <definedName function="false" hidden="false" name="RangeName" vbProcedure="false">'[1]'!$G$12</definedName>
    <definedName function="false" hidden="false" name="RemotePath" vbProcedure="false">'[1]'!$B$5</definedName>
    <definedName function="false" hidden="false" name="RiskType" vbProcedure="false">'[1]'!$B$6</definedName>
    <definedName function="false" hidden="false" name="SkipLines" vbProcedure="false">'[1]'!$G$20</definedName>
    <definedName function="false" hidden="false" name="SkipLines2" vbProcedure="false">'[1]'!$G$22</definedName>
    <definedName function="false" hidden="false" name="StartMonth" vbProcedure="false">'[1]'!$E$2</definedName>
    <definedName function="false" hidden="false" name="StartRange" vbProcedure="false">'[1]'!$B$9</definedName>
    <definedName function="false" hidden="false" name="Start_Data" vbProcedure="false">'[1]'!$EG$8</definedName>
    <definedName function="false" hidden="false" name="ST_CLAIR_CENT" vbProcedure="false">'[1]'!$DH$1:$DI$71</definedName>
    <definedName function="false" hidden="false" name="SumMonths" vbProcedure="false">'[1]'!$F$3:$F$30</definedName>
    <definedName function="false" hidden="false" name="SumNumber" vbProcedure="false">'[1]'!$D$3:$E$30</definedName>
    <definedName function="false" hidden="false" name="TodaysDate" vbProcedure="false">'[1]'!$B$5</definedName>
    <definedName function="false" hidden="false" name="TRANS_OK" vbProcedure="false">'[1]'!$DQ$1:$DR$71</definedName>
    <definedName function="false" hidden="false" name="TRUNKL_ELA" vbProcedure="false">'[1]'!$BX$1:$BY$71</definedName>
    <definedName function="false" hidden="false" name="TRUNKL_FIELD" vbProcedure="false">'[1]'!$EM$1:$EN$71</definedName>
    <definedName function="false" hidden="false" name="TRUNKL_LA" vbProcedure="false">'[1]'!$BC$1:$BD$71</definedName>
    <definedName function="false" hidden="false" name="TRUNKL_NTX" vbProcedure="false">'[1]'!$CD$1:$CE$71</definedName>
    <definedName function="false" hidden="false" name="TRUNKL_STX" vbProcedure="false">'[1]'!$CG$1:$CH$71</definedName>
    <definedName function="false" hidden="false" name="TRUNKL_TX" vbProcedure="false">'[1]'!$BF$1:$BG$71</definedName>
    <definedName function="false" hidden="false" name="TRUNKL_WLA" vbProcedure="false">'[1]'!$CA$1:$CB$71</definedName>
    <definedName function="false" hidden="false" name="TRUNKL_ZA" vbProcedure="false">'[1]'!$EU$1:$EV$72</definedName>
    <definedName function="false" hidden="false" name="UID" vbProcedure="false">'[1]'!$B$2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'[1]'!$CY$1:$CZ$71</definedName>
    <definedName function="false" hidden="false" name="WILLIAMS" vbProcedure="false">'[1]'!$BO$1:$BP$71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erv10sec1" vbProcedure="false">'Gas Average PhyIdx'!$B$9:$AI$49</definedName>
    <definedName function="false" hidden="false" localSheetId="1" name="Gas_Trading" vbProcedure="false">'Gas Average PhyIdx'!$C$9:$AH$49</definedName>
    <definedName function="false" hidden="false" localSheetId="1" name="nr_gas_avg_basis" vbProcedure="false">'Gas Average PhyIdx'!$C$9:$AI$49</definedName>
    <definedName function="false" hidden="false" localSheetId="2" name="erv10sec1" vbProcedure="false">'Gas Average FinIdx'!$B$9:$AI$49</definedName>
    <definedName function="false" hidden="false" localSheetId="2" name="Gas_Trading" vbProcedure="false">'Gas Average FinIdx'!$C$9:$AH$49</definedName>
    <definedName function="false" hidden="false" localSheetId="2" name="nr_gas_avg_basis" vbProcedure="false">'Gas Average FinIdx'!$C$9:$AI$49</definedName>
    <definedName function="false" hidden="false" localSheetId="3" name="Count1" vbProcedure="false">CurveFetch!$A$4</definedName>
    <definedName function="false" hidden="false" localSheetId="3" name="CurveCode" vbProcedure="false">CurveFetch!$B$4</definedName>
    <definedName function="false" hidden="false" localSheetId="3" name="CurveTable1" vbProcedure="false">CurveFetch!$E$1:$AH$7</definedName>
    <definedName function="false" hidden="false" localSheetId="3" name="CurveType" vbProcedure="false">CurveFetch!$B$5</definedName>
    <definedName function="false" hidden="false" localSheetId="3" name="Dump" vbProcedure="false">CurveFetch!$B$7</definedName>
    <definedName function="false" hidden="false" localSheetId="3" name="EffectiveDate" vbProcedure="false">CurveFetch!$B$2</definedName>
    <definedName function="false" hidden="false" localSheetId="3" name="Month" vbProcedure="false">CurveFetch!$B$3</definedName>
    <definedName function="false" hidden="false" localSheetId="3" name="RiskType" vbProcedure="false">CurveFetch!$B$6</definedName>
    <definedName function="false" hidden="false" localSheetId="5" name="CurveRange" vbProcedure="false">IndexCurves!$C$11</definedName>
    <definedName function="false" hidden="false" localSheetId="5" name="Dates" vbProcedure="false">IndexCurves!$B$16:$B$32</definedName>
    <definedName function="false" hidden="false" localSheetId="5" name="Dbase" vbProcedure="false">IndexCurves!$B$3</definedName>
    <definedName function="false" hidden="false" localSheetId="5" name="EffDt" vbProcedure="false">IndexCurves!$B$5</definedName>
    <definedName function="false" hidden="false" localSheetId="5" name="NYMEXPrices" vbProcedure="false">IndexCurves!$B$11:$C$32</definedName>
    <definedName function="false" hidden="false" localSheetId="5" name="password" vbProcedure="false">IndexCurves!$B$2</definedName>
    <definedName function="false" hidden="false" localSheetId="5" name="UpperLeftofCurveTable" vbProcedure="false">IndexCurves!$B$11</definedName>
    <definedName function="false" hidden="false" localSheetId="5" name="username" vbProcedure="false">IndexCurves!$B$1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<sst xmlns="http://schemas.openxmlformats.org/spreadsheetml/2006/main" count="758" uniqueCount="190">
  <si>
    <t xml:space="preserve">Basis Curves</t>
  </si>
  <si>
    <t xml:space="preserve">WEST NATURAL GAS PRICES- IntraMonth &amp; Basis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</si>
  <si>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</si>
  <si>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</si>
  <si>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</si>
  <si>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</si>
  <si>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</si>
  <si>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</si>
  <si>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</si>
  <si>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</si>
  <si>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</si>
  <si>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</si>
  <si>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</si>
  <si>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</si>
  <si>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</si>
  <si>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</si>
  <si>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</si>
  <si>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</si>
  <si>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Nov-01/Mar-02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</si>
  <si>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</si>
  <si>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</si>
  <si>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</si>
  <si>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</si>
  <si>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</si>
  <si>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</si>
  <si>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</si>
  <si>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</si>
  <si>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</si>
  <si>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</si>
  <si>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</si>
  <si>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</si>
  <si>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</si>
  <si>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</si>
  <si>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</si>
  <si>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</si>
  <si>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</si>
  <si>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</si>
  <si>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</si>
  <si>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</si>
  <si>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</si>
  <si>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</si>
  <si>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</si>
  <si>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</si>
  <si>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</si>
  <si>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</si>
  <si>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</si>
  <si>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</si>
  <si>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</si>
  <si>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</si>
  <si>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</si>
  <si>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</si>
  <si>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</si>
  <si>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</si>
  <si>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</si>
  <si>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</si>
  <si>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</si>
  <si>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</si>
  <si>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</si>
  <si>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</si>
  <si>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NW STANF/1ST-GD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</si>
  <si>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</si>
  <si>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</si>
  <si>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</si>
  <si>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</si>
  <si>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</si>
  <si>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</si>
  <si>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</si>
  <si>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</si>
  <si>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</si>
  <si>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</si>
  <si>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</si>
  <si>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</si>
  <si>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</si>
  <si>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POWER PRICES &amp; SPARK SPREADS*</t>
  </si>
  <si>
    <t xml:space="preserve">SS</t>
  </si>
  <si>
    <t xml:space="preserve">Power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</si>
  <si>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</si>
  <si>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</si>
  <si>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</si>
  <si>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</si>
  <si>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</si>
  <si>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</si>
  <si>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</si>
  <si>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</si>
  <si>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</si>
  <si>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PhyIdx Curves</t>
  </si>
  <si>
    <t xml:space="preserve">WEST NATURAL GAS PRICES- Phy Idx</t>
  </si>
  <si>
    <t xml:space="preserve">IndexCurves</t>
  </si>
  <si>
    <t xml:space="preserve">FinIdx Curves</t>
  </si>
  <si>
    <t xml:space="preserve">WEST NATURAL GAS PRICES- Fin Idx</t>
  </si>
  <si>
    <t xml:space="preserve">GD-PG&amp;E/CITIGAT</t>
  </si>
  <si>
    <t xml:space="preserve">GDP-PGE/TOPOCK</t>
  </si>
  <si>
    <t xml:space="preserve">GDP-MALIN-CTYGA</t>
  </si>
  <si>
    <t xml:space="preserve">GDP-CAL BORDER</t>
  </si>
  <si>
    <t xml:space="preserve">GDP-ELPO/SANJUA</t>
  </si>
  <si>
    <t xml:space="preserve">GDP-ELPO/PERM2</t>
  </si>
  <si>
    <t xml:space="preserve">GDP-WAHA</t>
  </si>
  <si>
    <t xml:space="preserve">GDP-NGPL/OK</t>
  </si>
  <si>
    <t xml:space="preserve">GDP-KERN/OPAL</t>
  </si>
  <si>
    <t xml:space="preserve">GD-NW STANFIELD</t>
  </si>
  <si>
    <t xml:space="preserve">GDP-NTHWST/CANB</t>
  </si>
  <si>
    <t xml:space="preserve">GD-AECOUSD-DAIL</t>
  </si>
  <si>
    <t xml:space="preserve">GDP-CIG/RKYMTN</t>
  </si>
  <si>
    <t xml:space="preserve">GDP-HEHUB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</si>
  <si>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</si>
  <si>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</si>
  <si>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</si>
  <si>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</si>
  <si>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</si>
  <si>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</si>
  <si>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</si>
  <si>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</si>
  <si>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</si>
  <si>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</si>
  <si>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</si>
  <si>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</si>
  <si>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</si>
  <si>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</si>
  <si>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</si>
  <si>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</si>
  <si>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</si>
  <si>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</si>
  <si>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</si>
  <si>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</si>
  <si>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</si>
  <si>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</si>
  <si>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</si>
  <si>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</si>
  <si>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</si>
  <si>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</si>
  <si>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</si>
  <si>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</si>
  <si>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</si>
  <si>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</si>
  <si>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</si>
  <si>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</si>
  <si>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</si>
  <si>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</si>
  <si>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</si>
  <si>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</si>
  <si>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</si>
  <si>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</si>
  <si>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</si>
  <si>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</si>
  <si>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</si>
  <si>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</si>
  <si>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</si>
  <si>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</si>
  <si>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</si>
  <si>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</si>
  <si>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</si>
  <si>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</si>
  <si>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</si>
  <si>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</si>
  <si>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</si>
  <si>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I</t>
  </si>
  <si>
    <t xml:space="preserve">Y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</si>
  <si>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</si>
  <si>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</si>
  <si>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</si>
  <si>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</si>
  <si>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</si>
  <si>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Oct 01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</si>
  <si>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</si>
  <si>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</si>
  <si>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</si>
  <si>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</si>
  <si>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</si>
  <si>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</si>
  <si>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</si>
  <si>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</si>
  <si>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</si>
  <si>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</si>
  <si>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</si>
  <si>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</si>
  <si>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</si>
  <si>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</si>
  <si>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</si>
  <si>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</si>
  <si>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</si>
  <si>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</si>
  <si>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</si>
  <si>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</si>
  <si>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</si>
  <si>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</si>
  <si>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</si>
  <si>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</si>
  <si>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</si>
  <si>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 - Peak</t>
  </si>
  <si>
    <t xml:space="preserve"> 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</si>
</sst>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CC99FF"/>
        <bgColor rgb="FFFF99CC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9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1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externalLink" Target="externalLinks/externalLink5.xml"/><Relationship Id="rId16" Type="http://schemas.openxmlformats.org/officeDocument/2006/relationships/sharedStrings" Target="sharedStrings.xml"/>
</Relationships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47.xml><?xml version="1.0" encoding="utf-8"?>
<formControlPr xmlns="http://schemas.microsoft.com/office/spreadsheetml/2009/9/main" objectType="Button" lockText="1"/>
</file>

<file path=xl/ctrlProps/ctrlProps48.xml><?xml version="1.0" encoding="utf-8"?>
<formControlPr xmlns="http://schemas.microsoft.com/office/spreadsheetml/2009/9/main" objectType="Button" lockText="1"/>
</file>

<file path=xl/ctrlProps/ctrlProps49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50.xml><?xml version="1.0" encoding="utf-8"?>
<formControlPr xmlns="http://schemas.microsoft.com/office/spreadsheetml/2009/9/main" objectType="Button" lockText="1"/>
</file>

<file path=xl/ctrlProps/ctrlProps51.xml><?xml version="1.0" encoding="utf-8"?>
<formControlPr xmlns="http://schemas.microsoft.com/office/spreadsheetml/2009/9/main" objectType="Button" lockText="1"/>
</file>

<file path=xl/ctrlProps/ctrlProps52.xml><?xml version="1.0" encoding="utf-8"?>
<formControlPr xmlns="http://schemas.microsoft.com/office/spreadsheetml/2009/9/main" objectType="Button" lockText="1"/>
</file>

<file path=xl/ctrlProps/ctrlProps53.xml><?xml version="1.0" encoding="utf-8"?>
<formControlPr xmlns="http://schemas.microsoft.com/office/spreadsheetml/2009/9/main" objectType="Button" lockText="1"/>
</file>

<file path=xl/ctrlProps/ctrlProps54.xml><?xml version="1.0" encoding="utf-8"?>
<formControlPr xmlns="http://schemas.microsoft.com/office/spreadsheetml/2009/9/main" objectType="Button" lockText="1"/>
</file>

<file path=xl/ctrlProps/ctrlProps55.xml><?xml version="1.0" encoding="utf-8"?>
<formControlPr xmlns="http://schemas.microsoft.com/office/spreadsheetml/2009/9/main" objectType="Button" lockText="1"/>
</file>

<file path=xl/ctrlProps/ctrlProps56.xml><?xml version="1.0" encoding="utf-8"?>
<formControlPr xmlns="http://schemas.microsoft.com/office/spreadsheetml/2009/9/main" objectType="Button" lockText="1"/>
</file>

<file path=xl/ctrlProps/ctrlProps57.xml><?xml version="1.0" encoding="utf-8"?>
<formControlPr xmlns="http://schemas.microsoft.com/office/spreadsheetml/2009/9/main" objectType="Button" lockText="1"/>
</file>

<file path=xl/ctrlProps/ctrlProps58.xml><?xml version="1.0" encoding="utf-8"?>
<formControlPr xmlns="http://schemas.microsoft.com/office/spreadsheetml/2009/9/main" objectType="Button" lockText="1"/>
</file>

<file path=xl/ctrlProps/ctrlProps59.xml><?xml version="1.0" encoding="utf-8"?>
<formControlPr xmlns="http://schemas.microsoft.com/office/spreadsheetml/2009/9/main" objectType="Button" lockText="1"/>
</file>

<file path=xl/ctrlProps/ctrlProps60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181800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231840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1" name="Button 2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2" name="Button 2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3" name="Button 2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133560</xdr:rowOff>
        </xdr:from>
        <xdr:to>
          <xdr:col>6</xdr:col>
          <xdr:colOff>524160</xdr:colOff>
          <xdr:row>1</xdr:row>
          <xdr:rowOff>304920</xdr:rowOff>
        </xdr:to>
        <xdr:sp>
          <xdr:nvSpPr>
            <xdr:cNvPr id="1024" name="Button 26" descr="Publish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PublishPowerDeskDailyPrice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5" name="Button 2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6" name="Button 2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7" name="Button 2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8" name="Button 3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9" name="Button 3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0" name="Button 3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1" name="Button 3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2" name="Button 3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3" name="Button 3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4" name="Button 3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5" name="Button 3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6" name="Button 3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7" name="Button 3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8" name="Button 4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9" name="Button 4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40" name="Button 4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1" name="Button 4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2" name="Button 4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43" name="Button 45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4" name="Button 4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5" name="Button 4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46" name="Button 4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7" name="Button 4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8" name="Button 5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9" name="Button 5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0" name="Button 5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WEST/PositionFile/HS_WESTall102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02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un Query"/>
      <sheetName val="GRMS Detail"/>
      <sheetName val="QueryPage"/>
      <sheetName val="Months"/>
      <sheetName val="Temp"/>
      <sheetName val="Procedur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Gas Average PhyIdx"/>
      <sheetName val="Gas Average FinIdx"/>
      <sheetName val="CurveFetch"/>
      <sheetName val="BasisCurves"/>
      <sheetName val="IndexCurves"/>
      <sheetName val="PowerPrices"/>
      <sheetName val="Copy Price Macro"/>
    </sheetNames>
    <sheetDataSet>
      <sheetData sheetId="0">
        <row r="28">
          <cell r="M28">
            <v>0.02</v>
          </cell>
        </row>
        <row r="28">
          <cell r="P28">
            <v>-0.0499999999999998</v>
          </cell>
        </row>
        <row r="28">
          <cell r="R28">
            <v>-0.15</v>
          </cell>
        </row>
        <row r="28">
          <cell r="V28">
            <v>0.063</v>
          </cell>
        </row>
        <row r="28">
          <cell r="AB28">
            <v>0.164285714285714</v>
          </cell>
        </row>
        <row r="28">
          <cell r="AH28">
            <v>0.309</v>
          </cell>
        </row>
        <row r="29">
          <cell r="M29">
            <v>-0.22</v>
          </cell>
        </row>
        <row r="29">
          <cell r="P29">
            <v>-0.0999999999999996</v>
          </cell>
        </row>
        <row r="29">
          <cell r="R29">
            <v>-0.055</v>
          </cell>
          <cell r="S29">
            <v>0</v>
          </cell>
        </row>
        <row r="29">
          <cell r="V29">
            <v>0.012</v>
          </cell>
          <cell r="W29">
            <v>0</v>
          </cell>
        </row>
        <row r="29">
          <cell r="Y29">
            <v>0.123</v>
          </cell>
        </row>
        <row r="29">
          <cell r="AB29">
            <v>-0.0357142857142857</v>
          </cell>
          <cell r="AC29">
            <v>0</v>
          </cell>
        </row>
        <row r="29">
          <cell r="AE29">
            <v>0.0942857142857143</v>
          </cell>
        </row>
        <row r="29">
          <cell r="AH29">
            <v>0.162</v>
          </cell>
        </row>
        <row r="30">
          <cell r="M30">
            <v>-0.24</v>
          </cell>
        </row>
        <row r="30">
          <cell r="P30">
            <v>-0.4</v>
          </cell>
        </row>
        <row r="30">
          <cell r="R30">
            <v>-0.285</v>
          </cell>
          <cell r="S30">
            <v>-0.115</v>
          </cell>
        </row>
        <row r="30">
          <cell r="V30">
            <v>-0.097</v>
          </cell>
          <cell r="W30">
            <v>-0.04</v>
          </cell>
        </row>
        <row r="30">
          <cell r="Y30">
            <v>0.0246666666666667</v>
          </cell>
        </row>
        <row r="30">
          <cell r="AB30">
            <v>-0.0657142857142857</v>
          </cell>
          <cell r="AC30">
            <v>-0.01</v>
          </cell>
        </row>
        <row r="30">
          <cell r="AE30">
            <v>-0.00214285714285715</v>
          </cell>
        </row>
        <row r="30">
          <cell r="AH30">
            <v>0.094</v>
          </cell>
        </row>
        <row r="31">
          <cell r="M31">
            <v>-0.13</v>
          </cell>
        </row>
        <row r="31">
          <cell r="P31">
            <v>-0.15</v>
          </cell>
        </row>
        <row r="31">
          <cell r="R31">
            <v>-0.29</v>
          </cell>
          <cell r="S31">
            <v>-0.13</v>
          </cell>
        </row>
        <row r="31">
          <cell r="V31">
            <v>-0.061</v>
          </cell>
          <cell r="W31">
            <v>-0.045</v>
          </cell>
        </row>
        <row r="31">
          <cell r="Y31">
            <v>0.079</v>
          </cell>
        </row>
        <row r="31">
          <cell r="AB31">
            <v>0.130714285714286</v>
          </cell>
          <cell r="AC31">
            <v>-0.00428571428571428</v>
          </cell>
        </row>
        <row r="31">
          <cell r="AE31">
            <v>0.225714285714286</v>
          </cell>
        </row>
        <row r="31">
          <cell r="AH31">
            <v>0.129</v>
          </cell>
        </row>
        <row r="33">
          <cell r="M33">
            <v>-0.36</v>
          </cell>
        </row>
        <row r="33">
          <cell r="P33">
            <v>-0.35</v>
          </cell>
        </row>
        <row r="33">
          <cell r="R33">
            <v>-0.505</v>
          </cell>
          <cell r="S33">
            <v>-0.14</v>
          </cell>
        </row>
        <row r="33">
          <cell r="V33">
            <v>-0.335</v>
          </cell>
          <cell r="W33">
            <v>-0.05</v>
          </cell>
        </row>
        <row r="33">
          <cell r="Y33">
            <v>-0.224333333333333</v>
          </cell>
        </row>
        <row r="33">
          <cell r="AB33">
            <v>-0.324285714285714</v>
          </cell>
          <cell r="AC33">
            <v>-0.015</v>
          </cell>
        </row>
        <row r="33">
          <cell r="AE33">
            <v>-0.290714285714286</v>
          </cell>
        </row>
        <row r="33">
          <cell r="AH33">
            <v>-0.195</v>
          </cell>
        </row>
        <row r="34">
          <cell r="M34">
            <v>-0.285</v>
          </cell>
        </row>
        <row r="34">
          <cell r="P34">
            <v>-0.31</v>
          </cell>
        </row>
        <row r="34">
          <cell r="R34">
            <v>-0.402</v>
          </cell>
          <cell r="S34">
            <v>-0.142</v>
          </cell>
        </row>
        <row r="34">
          <cell r="V34">
            <v>-0.2234</v>
          </cell>
          <cell r="W34">
            <v>-0.0404</v>
          </cell>
        </row>
        <row r="34">
          <cell r="Y34">
            <v>-0.1385</v>
          </cell>
        </row>
        <row r="34">
          <cell r="AB34">
            <v>-0.1325</v>
          </cell>
          <cell r="AC34">
            <v>0</v>
          </cell>
        </row>
        <row r="34">
          <cell r="AE34">
            <v>-0.105833333333333</v>
          </cell>
        </row>
        <row r="34">
          <cell r="AH34">
            <v>-0.1385</v>
          </cell>
        </row>
        <row r="35">
          <cell r="M35">
            <v>-0.215</v>
          </cell>
        </row>
        <row r="35">
          <cell r="P35">
            <v>-0.22</v>
          </cell>
        </row>
        <row r="35">
          <cell r="R35">
            <v>-0.302</v>
          </cell>
          <cell r="S35">
            <v>-0.137</v>
          </cell>
        </row>
        <row r="35">
          <cell r="V35">
            <v>-0.1704</v>
          </cell>
          <cell r="W35">
            <v>-0.0344</v>
          </cell>
        </row>
        <row r="35">
          <cell r="Y35">
            <v>-0.122666666666667</v>
          </cell>
        </row>
        <row r="35">
          <cell r="AB35">
            <v>-0.0935714285714286</v>
          </cell>
          <cell r="AC35">
            <v>-0.00107142857142856</v>
          </cell>
        </row>
        <row r="35">
          <cell r="AE35">
            <v>-0.0683333333333333</v>
          </cell>
        </row>
        <row r="35">
          <cell r="AH35">
            <v>-0.1185</v>
          </cell>
        </row>
        <row r="36">
          <cell r="M36">
            <v>-0.0900000000000003</v>
          </cell>
        </row>
        <row r="36">
          <cell r="P36">
            <v>-0.15</v>
          </cell>
        </row>
        <row r="36">
          <cell r="R36">
            <v>-0.14</v>
          </cell>
          <cell r="S36">
            <v>-0.01</v>
          </cell>
        </row>
        <row r="36">
          <cell r="V36">
            <v>-0.14</v>
          </cell>
          <cell r="W36">
            <v>-0.00999999999999998</v>
          </cell>
        </row>
        <row r="36">
          <cell r="Y36">
            <v>-0.144166666666667</v>
          </cell>
        </row>
        <row r="36">
          <cell r="AB36">
            <v>-0.14</v>
          </cell>
          <cell r="AC36">
            <v>0</v>
          </cell>
        </row>
        <row r="36">
          <cell r="AE36">
            <v>-0.14</v>
          </cell>
        </row>
        <row r="36">
          <cell r="AH36">
            <v>-0.14</v>
          </cell>
        </row>
        <row r="39">
          <cell r="M39">
            <v>-0.49</v>
          </cell>
        </row>
        <row r="39">
          <cell r="P39">
            <v>-0.53</v>
          </cell>
        </row>
        <row r="39">
          <cell r="R39">
            <v>-0.6</v>
          </cell>
          <cell r="S39">
            <v>-0.15</v>
          </cell>
        </row>
        <row r="39">
          <cell r="V39">
            <v>-0.406</v>
          </cell>
          <cell r="W39">
            <v>-0.058</v>
          </cell>
        </row>
        <row r="39">
          <cell r="Y39">
            <v>-0.297666666666667</v>
          </cell>
        </row>
        <row r="39">
          <cell r="AB39">
            <v>-0.53</v>
          </cell>
          <cell r="AC39">
            <v>-0.0100000000000001</v>
          </cell>
        </row>
        <row r="39">
          <cell r="AE39">
            <v>-0.5125</v>
          </cell>
        </row>
        <row r="39">
          <cell r="AH39">
            <v>-0.27</v>
          </cell>
        </row>
        <row r="40">
          <cell r="M40">
            <v>-0.32</v>
          </cell>
        </row>
        <row r="40">
          <cell r="P40">
            <v>-0.35</v>
          </cell>
        </row>
        <row r="40">
          <cell r="R40">
            <v>-0.091</v>
          </cell>
          <cell r="S40">
            <v>-0.026</v>
          </cell>
        </row>
        <row r="40">
          <cell r="V40">
            <v>-0.1865</v>
          </cell>
          <cell r="W40">
            <v>-0.0685</v>
          </cell>
        </row>
        <row r="40">
          <cell r="Y40">
            <v>-0.2805</v>
          </cell>
        </row>
        <row r="40">
          <cell r="AB40">
            <v>-0.542928571428571</v>
          </cell>
          <cell r="AC40">
            <v>-0.427928571428571</v>
          </cell>
        </row>
        <row r="40">
          <cell r="AE40">
            <v>-0.673166666666667</v>
          </cell>
        </row>
        <row r="40">
          <cell r="AH40">
            <v>-0.184</v>
          </cell>
        </row>
        <row r="41">
          <cell r="M41">
            <v>-0.32</v>
          </cell>
        </row>
        <row r="41">
          <cell r="P41">
            <v>-0.35</v>
          </cell>
        </row>
        <row r="41">
          <cell r="R41">
            <v>-0.4</v>
          </cell>
          <cell r="S41">
            <v>-0.18</v>
          </cell>
        </row>
        <row r="41">
          <cell r="V41">
            <v>-0.104</v>
          </cell>
          <cell r="W41">
            <v>-0.057</v>
          </cell>
        </row>
        <row r="41">
          <cell r="Y41">
            <v>0</v>
          </cell>
        </row>
        <row r="41">
          <cell r="AB41">
            <v>-0.329285714285714</v>
          </cell>
          <cell r="AC41">
            <v>-0.00928571428571429</v>
          </cell>
        </row>
        <row r="41">
          <cell r="AE41">
            <v>-0.355714285714286</v>
          </cell>
        </row>
        <row r="41">
          <cell r="AH41">
            <v>0.08</v>
          </cell>
        </row>
        <row r="42">
          <cell r="M42">
            <v>-0.6</v>
          </cell>
        </row>
        <row r="42">
          <cell r="P42">
            <v>-0.532</v>
          </cell>
        </row>
        <row r="42">
          <cell r="R42">
            <v>-0.87651890439328</v>
          </cell>
          <cell r="S42">
            <v>-0.13980883818054</v>
          </cell>
        </row>
        <row r="42">
          <cell r="V42">
            <v>-0.551303780878656</v>
          </cell>
          <cell r="W42">
            <v>-0.0349617676361079</v>
          </cell>
        </row>
        <row r="42">
          <cell r="Y42">
            <v>-0.427538526652811</v>
          </cell>
        </row>
        <row r="42">
          <cell r="AB42">
            <v>-0.505</v>
          </cell>
          <cell r="AC42">
            <v>-0.00999999999999995</v>
          </cell>
        </row>
        <row r="42">
          <cell r="AE42">
            <v>-0.485</v>
          </cell>
        </row>
        <row r="42">
          <cell r="AH42">
            <v>-0.42</v>
          </cell>
        </row>
        <row r="43">
          <cell r="M43">
            <v>-0.56</v>
          </cell>
        </row>
        <row r="43">
          <cell r="P43">
            <v>-0.81</v>
          </cell>
        </row>
        <row r="43">
          <cell r="R43">
            <v>-0.66</v>
          </cell>
          <cell r="S43">
            <v>-0.165</v>
          </cell>
        </row>
        <row r="43">
          <cell r="V43">
            <v>-0.454</v>
          </cell>
          <cell r="W43">
            <v>-0.0610000000000001</v>
          </cell>
        </row>
        <row r="43">
          <cell r="Y43">
            <v>-0.342666666666667</v>
          </cell>
        </row>
        <row r="43">
          <cell r="AB43">
            <v>-0.63</v>
          </cell>
          <cell r="AC43">
            <v>-0.01</v>
          </cell>
        </row>
        <row r="43">
          <cell r="AE43">
            <v>-0.6125</v>
          </cell>
        </row>
        <row r="43">
          <cell r="AH43">
            <v>-0.315</v>
          </cell>
        </row>
        <row r="49">
          <cell r="L49">
            <v>3.2</v>
          </cell>
        </row>
        <row r="49">
          <cell r="O49">
            <v>3.26</v>
          </cell>
        </row>
        <row r="49">
          <cell r="R49">
            <v>3.202</v>
          </cell>
        </row>
        <row r="49">
          <cell r="V49">
            <v>3.3692</v>
          </cell>
        </row>
        <row r="49">
          <cell r="AB49">
            <v>3.36828571428571</v>
          </cell>
        </row>
        <row r="49">
          <cell r="AH49">
            <v>3.7556</v>
          </cell>
        </row>
      </sheetData>
      <sheetData sheetId="1">
        <row r="28">
          <cell r="R28">
            <v>0.02</v>
          </cell>
        </row>
        <row r="28">
          <cell r="V28">
            <v>0.02</v>
          </cell>
        </row>
        <row r="28">
          <cell r="AB28">
            <v>0.03</v>
          </cell>
        </row>
        <row r="28">
          <cell r="AH28">
            <v>0.04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0.02</v>
          </cell>
        </row>
        <row r="30">
          <cell r="R30">
            <v>0.02</v>
          </cell>
        </row>
        <row r="30">
          <cell r="V30">
            <v>0.02</v>
          </cell>
        </row>
        <row r="30">
          <cell r="AB30">
            <v>0.02</v>
          </cell>
        </row>
        <row r="30">
          <cell r="AH30">
            <v>0.04</v>
          </cell>
        </row>
        <row r="31">
          <cell r="R31">
            <v>0</v>
          </cell>
        </row>
        <row r="31">
          <cell r="V31">
            <v>0</v>
          </cell>
        </row>
        <row r="31">
          <cell r="AB31">
            <v>-0.01</v>
          </cell>
        </row>
        <row r="31">
          <cell r="AH31">
            <v>0.02</v>
          </cell>
        </row>
        <row r="33">
          <cell r="R33">
            <v>-0.02</v>
          </cell>
        </row>
        <row r="33">
          <cell r="V33">
            <v>-0.02</v>
          </cell>
        </row>
        <row r="33">
          <cell r="AB33">
            <v>-0.005</v>
          </cell>
        </row>
        <row r="33">
          <cell r="AH33">
            <v>0</v>
          </cell>
        </row>
        <row r="34">
          <cell r="R34">
            <v>-0.0275</v>
          </cell>
        </row>
        <row r="34">
          <cell r="V34">
            <v>-0.0275</v>
          </cell>
        </row>
        <row r="34">
          <cell r="AB34">
            <v>-0.01</v>
          </cell>
        </row>
        <row r="34">
          <cell r="AH34">
            <v>0</v>
          </cell>
        </row>
        <row r="35">
          <cell r="R35">
            <v>0.045</v>
          </cell>
        </row>
        <row r="35">
          <cell r="V35">
            <v>-0.007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0.015</v>
          </cell>
        </row>
        <row r="39">
          <cell r="V39">
            <v>0.015</v>
          </cell>
        </row>
        <row r="39">
          <cell r="AB39">
            <v>0.0171428571428571</v>
          </cell>
        </row>
        <row r="39">
          <cell r="AH39">
            <v>0.0275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0.025</v>
          </cell>
        </row>
        <row r="41">
          <cell r="V41">
            <v>0.03</v>
          </cell>
        </row>
        <row r="41">
          <cell r="AB41">
            <v>0.02</v>
          </cell>
        </row>
        <row r="41">
          <cell r="AH41">
            <v>0.06</v>
          </cell>
        </row>
        <row r="42">
          <cell r="R42">
            <v>-0.0066988734122816</v>
          </cell>
        </row>
        <row r="42">
          <cell r="V42">
            <v>-0.00214326777860006</v>
          </cell>
        </row>
        <row r="42">
          <cell r="AB42">
            <v>-0.00133873506993169</v>
          </cell>
        </row>
        <row r="42">
          <cell r="AH42">
            <v>0.0026774920466918</v>
          </cell>
        </row>
        <row r="43">
          <cell r="R43">
            <v>0.02</v>
          </cell>
        </row>
        <row r="43">
          <cell r="V43">
            <v>0.02</v>
          </cell>
        </row>
        <row r="43">
          <cell r="AB43">
            <v>0.0132142857142857</v>
          </cell>
        </row>
        <row r="43">
          <cell r="AH43">
            <v>0.03</v>
          </cell>
        </row>
      </sheetData>
      <sheetData sheetId="2">
        <row r="28">
          <cell r="R28">
            <v>0.12</v>
          </cell>
        </row>
        <row r="28">
          <cell r="V28">
            <v>0.032</v>
          </cell>
        </row>
        <row r="28">
          <cell r="AB28">
            <v>0.0242857142857143</v>
          </cell>
        </row>
        <row r="28">
          <cell r="AH28">
            <v>0.035</v>
          </cell>
        </row>
        <row r="29">
          <cell r="R29">
            <v>0.1</v>
          </cell>
        </row>
        <row r="29">
          <cell r="V29">
            <v>0.02</v>
          </cell>
        </row>
        <row r="29">
          <cell r="AB29">
            <v>0</v>
          </cell>
        </row>
        <row r="29">
          <cell r="AH29">
            <v>0</v>
          </cell>
        </row>
        <row r="30">
          <cell r="R30">
            <v>0.1</v>
          </cell>
        </row>
        <row r="30">
          <cell r="V30">
            <v>0.044</v>
          </cell>
        </row>
        <row r="30">
          <cell r="AB30">
            <v>0.0242857142857143</v>
          </cell>
        </row>
        <row r="30">
          <cell r="AH30">
            <v>0.03</v>
          </cell>
        </row>
        <row r="31">
          <cell r="R31">
            <v>0.14</v>
          </cell>
        </row>
        <row r="31">
          <cell r="V31">
            <v>0.028</v>
          </cell>
        </row>
        <row r="31">
          <cell r="AB31">
            <v>0.0185714285714286</v>
          </cell>
        </row>
        <row r="31">
          <cell r="AH31">
            <v>0.02</v>
          </cell>
        </row>
        <row r="33">
          <cell r="R33">
            <v>0.14</v>
          </cell>
        </row>
        <row r="33">
          <cell r="V33">
            <v>0.036</v>
          </cell>
        </row>
        <row r="33">
          <cell r="AB33">
            <v>0.01</v>
          </cell>
        </row>
        <row r="33">
          <cell r="AH33">
            <v>0.01</v>
          </cell>
        </row>
        <row r="34">
          <cell r="R34">
            <v>0.12</v>
          </cell>
        </row>
        <row r="34">
          <cell r="V34">
            <v>0.012</v>
          </cell>
        </row>
        <row r="34">
          <cell r="AB34">
            <v>0.00214285714285714</v>
          </cell>
        </row>
        <row r="34">
          <cell r="AH34">
            <v>0.01</v>
          </cell>
        </row>
        <row r="35">
          <cell r="R35">
            <v>0</v>
          </cell>
        </row>
        <row r="35">
          <cell r="V35">
            <v>-0.016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0.11</v>
          </cell>
        </row>
        <row r="39">
          <cell r="V39">
            <v>0.03</v>
          </cell>
        </row>
        <row r="39">
          <cell r="AB39">
            <v>0.01</v>
          </cell>
        </row>
        <row r="39">
          <cell r="AH39">
            <v>0.02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</v>
          </cell>
        </row>
        <row r="41">
          <cell r="V41">
            <v>0</v>
          </cell>
        </row>
        <row r="41">
          <cell r="AB41">
            <v>0</v>
          </cell>
        </row>
        <row r="41">
          <cell r="AH41">
            <v>0</v>
          </cell>
        </row>
        <row r="42">
          <cell r="R42">
            <v>0</v>
          </cell>
        </row>
        <row r="42">
          <cell r="V42">
            <v>0</v>
          </cell>
        </row>
        <row r="42">
          <cell r="AB42">
            <v>0</v>
          </cell>
        </row>
        <row r="42">
          <cell r="AH42">
            <v>0</v>
          </cell>
        </row>
        <row r="43">
          <cell r="R43">
            <v>0.1</v>
          </cell>
        </row>
        <row r="43">
          <cell r="V43">
            <v>0.032</v>
          </cell>
        </row>
        <row r="43">
          <cell r="AB43">
            <v>0.015</v>
          </cell>
        </row>
        <row r="43">
          <cell r="AH43">
            <v>0.015</v>
          </cell>
        </row>
        <row r="49">
          <cell r="R49">
            <v>-0.01</v>
          </cell>
        </row>
        <row r="49">
          <cell r="V49">
            <v>-0.006</v>
          </cell>
        </row>
        <row r="49">
          <cell r="AB49">
            <v>-0.00214285714285714</v>
          </cell>
        </row>
        <row r="49">
          <cell r="AH49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9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11.xml"/><Relationship Id="rId4" Type="http://schemas.openxmlformats.org/officeDocument/2006/relationships/ctrlProp" Target="../ctrlProps/ctrlProps12.xml"/><Relationship Id="rId5" Type="http://schemas.openxmlformats.org/officeDocument/2006/relationships/ctrlProp" Target="../ctrlProps/ctrlProps13.xml"/><Relationship Id="rId6" Type="http://schemas.openxmlformats.org/officeDocument/2006/relationships/ctrlProp" Target="../ctrlProps/ctrlProps14.xml"/><Relationship Id="rId7" Type="http://schemas.openxmlformats.org/officeDocument/2006/relationships/ctrlProp" Target="../ctrlProps/ctrlProps15.xml"/><Relationship Id="rId8" Type="http://schemas.openxmlformats.org/officeDocument/2006/relationships/ctrlProp" Target="../ctrlProps/ctrlProps16.xml"/><Relationship Id="rId9" Type="http://schemas.openxmlformats.org/officeDocument/2006/relationships/ctrlProp" Target="../ctrlProps/ctrlProps17.xml"/><Relationship Id="rId10" Type="http://schemas.openxmlformats.org/officeDocument/2006/relationships/ctrlProp" Target="../ctrlProps/ctrlProps18.xml"/><Relationship Id="rId11" Type="http://schemas.openxmlformats.org/officeDocument/2006/relationships/ctrlProp" Target="../ctrlProps/ctrlProps19.xml"/><Relationship Id="rId12" Type="http://schemas.openxmlformats.org/officeDocument/2006/relationships/ctrlProp" Target="../ctrlProps/ctrlProps20.xml"/><Relationship Id="rId13" Type="http://schemas.openxmlformats.org/officeDocument/2006/relationships/ctrlProp" Target="../ctrlProps/ctrlProps21.xml"/><Relationship Id="rId14" Type="http://schemas.openxmlformats.org/officeDocument/2006/relationships/ctrlProp" Target="../ctrlProps/ctrlProps22.xml"/><Relationship Id="rId15" Type="http://schemas.openxmlformats.org/officeDocument/2006/relationships/ctrlProp" Target="../ctrlProps/ctrlProps23.xml"/><Relationship Id="rId16" Type="http://schemas.openxmlformats.org/officeDocument/2006/relationships/ctrlProp" Target="../ctrlProps/ctrlProps24.xml"/><Relationship Id="rId17" Type="http://schemas.openxmlformats.org/officeDocument/2006/relationships/ctrlProp" Target="../ctrlProps/ctrlProps25.xml"/><Relationship Id="rId18" Type="http://schemas.openxmlformats.org/officeDocument/2006/relationships/ctrlProp" Target="../ctrlProps/ctrlProps26.xml"/><Relationship Id="rId19" Type="http://schemas.openxmlformats.org/officeDocument/2006/relationships/ctrlProp" Target="../ctrlProps/ctrlProps27.xml"/><Relationship Id="rId20" Type="http://schemas.openxmlformats.org/officeDocument/2006/relationships/ctrlProp" Target="../ctrlProps/ctrlProps28.xml"/><Relationship Id="rId21" Type="http://schemas.openxmlformats.org/officeDocument/2006/relationships/ctrlProp" Target="../ctrlProps/ctrlProps29.xml"/><Relationship Id="rId22" Type="http://schemas.openxmlformats.org/officeDocument/2006/relationships/ctrlProp" Target="../ctrlProps/ctrlProps30.xml"/><Relationship Id="rId23" Type="http://schemas.openxmlformats.org/officeDocument/2006/relationships/ctrlProp" Target="../ctrlProps/ctrlProps31.xml"/><Relationship Id="rId24" Type="http://schemas.openxmlformats.org/officeDocument/2006/relationships/ctrlProp" Target="../ctrlProps/ctrlProps32.xml"/><Relationship Id="rId25" Type="http://schemas.openxmlformats.org/officeDocument/2006/relationships/ctrlProp" Target="../ctrlProps/ctrlProps33.xml"/><Relationship Id="rId26" Type="http://schemas.openxmlformats.org/officeDocument/2006/relationships/ctrlProp" Target="../ctrlProps/ctrlProps34.xml"/><Relationship Id="rId27" Type="http://schemas.openxmlformats.org/officeDocument/2006/relationships/ctrlProp" Target="../ctrlProps/ctrlProps35.xml"/><Relationship Id="rId28" Type="http://schemas.openxmlformats.org/officeDocument/2006/relationships/ctrlProp" Target="../ctrlProps/ctrlProps36.xml"/><Relationship Id="rId29" Type="http://schemas.openxmlformats.org/officeDocument/2006/relationships/ctrlProp" Target="../ctrlProps/ctrlProps37.xml"/><Relationship Id="rId30" Type="http://schemas.openxmlformats.org/officeDocument/2006/relationships/ctrlProp" Target="../ctrlProps/ctrlProps38.xml"/><Relationship Id="rId31" Type="http://schemas.openxmlformats.org/officeDocument/2006/relationships/ctrlProp" Target="../ctrlProps/ctrlProps39.xml"/><Relationship Id="rId32" Type="http://schemas.openxmlformats.org/officeDocument/2006/relationships/ctrlProp" Target="../ctrlProps/ctrlProps40.xml"/><Relationship Id="rId33" Type="http://schemas.openxmlformats.org/officeDocument/2006/relationships/ctrlProp" Target="../ctrlProps/ctrlProps41.xml"/><Relationship Id="rId34" Type="http://schemas.openxmlformats.org/officeDocument/2006/relationships/ctrlProp" Target="../ctrlProps/ctrlProps42.xml"/><Relationship Id="rId35" Type="http://schemas.openxmlformats.org/officeDocument/2006/relationships/ctrlProp" Target="../ctrlProps/ctrlProps43.xml"/><Relationship Id="rId36" Type="http://schemas.openxmlformats.org/officeDocument/2006/relationships/ctrlProp" Target="../ctrlProps/ctrlProps44.xml"/><Relationship Id="rId37" Type="http://schemas.openxmlformats.org/officeDocument/2006/relationships/ctrlProp" Target="../ctrlProps/ctrlProps45.xml"/><Relationship Id="rId38" Type="http://schemas.openxmlformats.org/officeDocument/2006/relationships/ctrlProp" Target="../ctrlProps/ctrlProps46.xml"/><Relationship Id="rId39" Type="http://schemas.openxmlformats.org/officeDocument/2006/relationships/ctrlProp" Target="../ctrlProps/ctrlProps47.xml"/><Relationship Id="rId40" Type="http://schemas.openxmlformats.org/officeDocument/2006/relationships/ctrlProp" Target="../ctrlProps/ctrlProps48.xml"/><Relationship Id="rId41" Type="http://schemas.openxmlformats.org/officeDocument/2006/relationships/ctrlProp" Target="../ctrlProps/ctrlProps49.xml"/><Relationship Id="rId42" Type="http://schemas.openxmlformats.org/officeDocument/2006/relationships/ctrlProp" Target="../ctrlProps/ctrlProps50.xml"/><Relationship Id="rId43" Type="http://schemas.openxmlformats.org/officeDocument/2006/relationships/ctrlProp" Target="../ctrlProps/ctrlProps51.xml"/><Relationship Id="rId44" Type="http://schemas.openxmlformats.org/officeDocument/2006/relationships/ctrlProp" Target="../ctrlProps/ctrlProps52.xml"/><Relationship Id="rId45" Type="http://schemas.openxmlformats.org/officeDocument/2006/relationships/ctrlProp" Target="../ctrlProps/ctrlProps53.xml"/><Relationship Id="rId46" Type="http://schemas.openxmlformats.org/officeDocument/2006/relationships/ctrlProp" Target="../ctrlProps/ctrlProps54.xml"/><Relationship Id="rId47" Type="http://schemas.openxmlformats.org/officeDocument/2006/relationships/ctrlProp" Target="../ctrlProps/ctrlProps55.xml"/><Relationship Id="rId48" Type="http://schemas.openxmlformats.org/officeDocument/2006/relationships/ctrlProp" Target="../ctrlProps/ctrlProps56.xml"/><Relationship Id="rId49" Type="http://schemas.openxmlformats.org/officeDocument/2006/relationships/ctrlProp" Target="../ctrlProps/ctrlProps57.xml"/><Relationship Id="rId50" Type="http://schemas.openxmlformats.org/officeDocument/2006/relationships/ctrlProp" Target="../ctrlProps/ctrlProps58.xml"/><Relationship Id="rId51" Type="http://schemas.openxmlformats.org/officeDocument/2006/relationships/ctrlProp" Target="../ctrlProps/ctrlProps59.xml"/><Relationship Id="rId52" Type="http://schemas.openxmlformats.org/officeDocument/2006/relationships/ctrlProp" Target="../ctrlProps/ctrlProps60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Q7" s="5" t="s">
        <v>1</v>
      </c>
      <c r="R7" s="5"/>
      <c r="S7" s="5"/>
      <c r="T7" s="5"/>
      <c r="U7" s="5"/>
      <c r="V7" s="5"/>
      <c r="W7" s="5"/>
      <c r="X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37194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37196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37194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37165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37195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37165</v>
      </c>
      <c r="Q25" s="49"/>
      <c r="R25" s="47" t="n">
        <v>37196</v>
      </c>
      <c r="S25" s="49"/>
      <c r="T25" s="50" t="n">
        <v>37165</v>
      </c>
      <c r="U25" s="49"/>
      <c r="V25" s="47" t="n">
        <v>37196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37165</v>
      </c>
      <c r="Q26" s="56"/>
      <c r="R26" s="54" t="n">
        <f aca="false">R25</f>
        <v>37196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3.21</v>
      </c>
      <c r="L28" s="70" t="n">
        <f aca="false">LOOKUP($K$15+1,CurveFetch!D$8:D$1000,CurveFetch!F$8:F$1000)</f>
        <v>3.24</v>
      </c>
      <c r="M28" s="70" t="n">
        <f aca="false">L28-$L$49</f>
        <v>0.14</v>
      </c>
      <c r="N28" s="71" t="n">
        <f aca="false">M28-'[5]Gas Average Basis'!M28</f>
        <v>0.12</v>
      </c>
      <c r="O28" s="70" t="n">
        <f aca="false">LOOKUP($K$15+2,CurveFetch!$D$8:$D$1000,CurveFetch!$F$8:$F$1000)</f>
        <v>3.072</v>
      </c>
      <c r="P28" s="70" t="e">
        <f aca="true">IF(P$22,AveragePrices($F$21,P$23,P$24,$AJ28)-INDIRECT(ADDRESS(P$23,$G$23,,,$F$21)),AveragePrices($F$15,P$23,P$24,$AL28))</f>
        <v>#VALUE!</v>
      </c>
      <c r="Q28" s="71" t="e">
        <f aca="false">P28-'[5]Gas Average Basis'!P28</f>
        <v>#VALUE!</v>
      </c>
      <c r="R28" s="70" t="e">
        <f aca="false">IF(R$22,AveragePrices($F$21,R$23,R$24,$AJ28),AveragePrices($F$15,R$23,R$24,$AL28))</f>
        <v>#VALUE!</v>
      </c>
      <c r="S28" s="71" t="e">
        <f aca="false">R28-'[5]Gas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2.98</v>
      </c>
      <c r="L29" s="70" t="n">
        <f aca="false">LOOKUP($K$15+1,CurveFetch!D$8:D$1000,CurveFetch!Q$8:Q$1000)</f>
        <v>2.91</v>
      </c>
      <c r="M29" s="70" t="n">
        <f aca="false">L29-$L$49</f>
        <v>-0.19</v>
      </c>
      <c r="N29" s="71" t="n">
        <f aca="false">M29-'[5]Gas Average Basis'!M29</f>
        <v>0.0300000000000003</v>
      </c>
      <c r="O29" s="70" t="n">
        <f aca="false">LOOKUP($K$15+2,CurveFetch!$D$8:$D$1000,CurveFetch!$Q$8:$Q$1000)</f>
        <v>3.147</v>
      </c>
      <c r="P29" s="70" t="e">
        <f aca="true">IF(P$22,AveragePrices($F$21,P$23,P$24,$AJ29)-INDIRECT(ADDRESS(P$23,$G$23,,,$F$21)),AveragePrices($F$15,P$23,P$24,$AL29))</f>
        <v>#VALUE!</v>
      </c>
      <c r="Q29" s="71" t="e">
        <f aca="false">P29-'[5]Gas Average Basis'!P29</f>
        <v>#VALUE!</v>
      </c>
      <c r="R29" s="70" t="e">
        <f aca="false">IF(R$22,AveragePrices($F$21,R$23,R$24,$AJ29),AveragePrices($F$15,R$23,R$24,$AL29))</f>
        <v>#VALUE!</v>
      </c>
      <c r="S29" s="71" t="e">
        <f aca="false">R29-'[5]Gas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2.945</v>
      </c>
      <c r="L30" s="70" t="n">
        <f aca="false">LOOKUP($K$15+1,CurveFetch!D$8:D$1000,CurveFetch!G$8:G$1000)</f>
        <v>2.88</v>
      </c>
      <c r="M30" s="70" t="n">
        <f aca="false">L30-$L$49</f>
        <v>-0.22</v>
      </c>
      <c r="N30" s="71" t="n">
        <f aca="false">M30-'[5]Gas Average Basis'!M30</f>
        <v>0.02</v>
      </c>
      <c r="O30" s="70" t="n">
        <f aca="false">LOOKUP($K$15+2,CurveFetch!$D$8:$D$1000,CurveFetch!$G$8:$G$1000)</f>
        <v>2.917</v>
      </c>
      <c r="P30" s="70" t="e">
        <f aca="true">IF(P$22,AveragePrices($F$21,P$23,P$24,$AJ30)-INDIRECT(ADDRESS(P$23,$G$23,,,$F$21)),AveragePrices($F$15,P$23,P$24,$AL30))</f>
        <v>#VALUE!</v>
      </c>
      <c r="Q30" s="71" t="e">
        <f aca="false">P30-'[5]Gas Average Basis'!P30</f>
        <v>#VALUE!</v>
      </c>
      <c r="R30" s="70" t="e">
        <f aca="false">IF(R$22,AveragePrices($F$21,R$23,R$24,$AJ30),AveragePrices($F$15,R$23,R$24,$AL30))</f>
        <v>#VALUE!</v>
      </c>
      <c r="S30" s="71" t="e">
        <f aca="false">R30-'[5]Gas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3.075</v>
      </c>
      <c r="L31" s="70" t="n">
        <f aca="false">LOOKUP($K$15+1,CurveFetch!D$8:D$1000,CurveFetch!H$8:H$1000)</f>
        <v>3</v>
      </c>
      <c r="M31" s="70" t="n">
        <f aca="false">L31-$L$49</f>
        <v>-0.1</v>
      </c>
      <c r="N31" s="71" t="n">
        <f aca="false">M31-'[5]Gas Average Basis'!M31</f>
        <v>0.0300000000000003</v>
      </c>
      <c r="O31" s="70" t="n">
        <f aca="false">LOOKUP($K$15+2,CurveFetch!$D$8:$D$1000,CurveFetch!$H$8:$H$1000)</f>
        <v>2.95</v>
      </c>
      <c r="P31" s="70" t="e">
        <f aca="true">IF(P$22,AveragePrices($F$21,P$23,P$24,$AJ31)-INDIRECT(ADDRESS(P$23,$G$23,,,$F$21)),AveragePrices($F$15,P$23,P$24,$AL31))</f>
        <v>#VALUE!</v>
      </c>
      <c r="Q31" s="71" t="e">
        <f aca="false">P31-'[5]Gas Average Basis'!P31</f>
        <v>#VALUE!</v>
      </c>
      <c r="R31" s="70" t="e">
        <f aca="false">IF(R$22,AveragePrices($F$21,R$23,R$24,$AJ31),AveragePrices($F$15,R$23,R$24,$AL31))</f>
        <v>#VALUE!</v>
      </c>
      <c r="S31" s="71" t="e">
        <f aca="false">R31-'[5]Gas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2.845</v>
      </c>
      <c r="L33" s="70" t="n">
        <f aca="false">LOOKUP($K$15+1,CurveFetch!D$8:D$1000,CurveFetch!K$8:K$1000)</f>
        <v>2.8</v>
      </c>
      <c r="M33" s="70" t="n">
        <f aca="false">L33-$L$49</f>
        <v>-0.3</v>
      </c>
      <c r="N33" s="71" t="n">
        <f aca="false">M33-'[5]Gas Average Basis'!M33</f>
        <v>0.0600000000000001</v>
      </c>
      <c r="O33" s="70" t="n">
        <f aca="false">LOOKUP($K$15+2,CurveFetch!$D$8:$D$1000,CurveFetch!$K$8:$K$1000)</f>
        <v>2.71</v>
      </c>
      <c r="P33" s="70" t="e">
        <f aca="true">IF(P$22,AveragePrices($F$21,P$23,P$24,$AJ33)-INDIRECT(ADDRESS(P$23,$G$23,,,$F$21)),AveragePrices($F$15,P$23,P$24,$AL33))</f>
        <v>#VALUE!</v>
      </c>
      <c r="Q33" s="71" t="e">
        <f aca="false">P33-'[5]Gas Average Basis'!P33</f>
        <v>#VALUE!</v>
      </c>
      <c r="R33" s="70" t="e">
        <f aca="false">IF(R$22,AveragePrices($F$21,R$23,R$24,$AJ33),AveragePrices($F$15,R$23,R$24,$AL33))</f>
        <v>#VALUE!</v>
      </c>
      <c r="S33" s="71" t="e">
        <f aca="false">R33-'[5]Gas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2.92</v>
      </c>
      <c r="L34" s="70" t="n">
        <f aca="false">LOOKUP($K$15+1,CurveFetch!D$8:D$1000,CurveFetch!R$8:R$1000)</f>
        <v>2.85</v>
      </c>
      <c r="M34" s="70" t="n">
        <f aca="false">L34-$L$49</f>
        <v>-0.25</v>
      </c>
      <c r="N34" s="71" t="n">
        <f aca="false">M34-'[5]Gas Average Basis'!M34</f>
        <v>0.0350000000000001</v>
      </c>
      <c r="O34" s="70" t="n">
        <f aca="false">LOOKUP($K$15+2,CurveFetch!$D$8:$D$1000,CurveFetch!$R$8:$R$1000)</f>
        <v>2.8</v>
      </c>
      <c r="P34" s="70" t="e">
        <f aca="true">IF(P$22,AveragePrices($F$21,P$23,P$24,$AJ34)-INDIRECT(ADDRESS(P$23,$G$23,,,$F$21)),AveragePrices($F$15,P$23,P$24,$AL34))</f>
        <v>#VALUE!</v>
      </c>
      <c r="Q34" s="71" t="e">
        <f aca="false">P34-'[5]Gas Average Basis'!P34</f>
        <v>#VALUE!</v>
      </c>
      <c r="R34" s="70" t="e">
        <f aca="false">IF(R$22,AveragePrices($F$21,R$23,R$24,$AJ34),AveragePrices($F$15,R$23,R$24,$AL34))</f>
        <v>#VALUE!</v>
      </c>
      <c r="S34" s="71" t="e">
        <f aca="false">R34-'[5]Gas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2.98</v>
      </c>
      <c r="L35" s="70" t="n">
        <f aca="false">LOOKUP($K$15+1,CurveFetch!D$8:D$1000,CurveFetch!L$8:L$1000)</f>
        <v>2.9</v>
      </c>
      <c r="M35" s="70" t="n">
        <f aca="false">L35-$L$49</f>
        <v>-0.2</v>
      </c>
      <c r="N35" s="71" t="n">
        <f aca="false">M35-'[5]Gas Average Basis'!M35</f>
        <v>0.0150000000000001</v>
      </c>
      <c r="O35" s="70" t="n">
        <f aca="false">LOOKUP($K$15+2,CurveFetch!$D$8:$D$1000,CurveFetch!$L$8:$L$1000)</f>
        <v>2.89</v>
      </c>
      <c r="P35" s="70" t="e">
        <f aca="true">IF(P$22,AveragePrices($F$21,P$23,P$24,$AJ35)-INDIRECT(ADDRESS(P$23,$G$23,,,$F$21)),AveragePrices($F$15,P$23,P$24,$AL35))</f>
        <v>#VALUE!</v>
      </c>
      <c r="Q35" s="71" t="e">
        <f aca="false">P35-'[5]Gas Average Basis'!P35</f>
        <v>#VALUE!</v>
      </c>
      <c r="R35" s="70" t="e">
        <f aca="false">IF(R$22,AveragePrices($F$21,R$23,R$24,$AJ35),AveragePrices($F$15,R$23,R$24,$AL35))</f>
        <v>#VALUE!</v>
      </c>
      <c r="S35" s="71" t="e">
        <f aca="false">R35-'[5]Gas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3.03</v>
      </c>
      <c r="L36" s="70" t="n">
        <f aca="false">LOOKUP($K$15+1,CurveFetch!D$8:D$1000,CurveFetch!P$8:P$1000)</f>
        <v>2.93</v>
      </c>
      <c r="M36" s="70" t="n">
        <f aca="false">L36-$L$49</f>
        <v>-0.17</v>
      </c>
      <c r="N36" s="71" t="n">
        <f aca="false">M36-'[5]Gas Average Basis'!M36</f>
        <v>-0.0799999999999996</v>
      </c>
      <c r="O36" s="70" t="n">
        <f aca="false">LOOKUP($K$15+2,CurveFetch!$D$8:$D$1000,CurveFetch!$P$8:$P$1000)</f>
        <v>3.0795</v>
      </c>
      <c r="P36" s="70" t="e">
        <f aca="true">IF(P$22,AveragePrices($F$21,P$23,P$24,$AJ36)-INDIRECT(ADDRESS(P$23,$G$23,,,$F$21)),AveragePrices($F$15,P$23,P$24,$AL36))</f>
        <v>#VALUE!</v>
      </c>
      <c r="Q36" s="71" t="e">
        <f aca="false">P36-'[5]Gas Average Basis'!P36</f>
        <v>#VALUE!</v>
      </c>
      <c r="R36" s="70" t="e">
        <f aca="false">IF(R$22,AveragePrices($F$21,R$23,R$24,$AJ36),AveragePrices($F$15,R$23,R$24,$AL36))</f>
        <v>#VALUE!</v>
      </c>
      <c r="S36" s="71" t="e">
        <f aca="false">R36-'[5]Gas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2.705</v>
      </c>
      <c r="L39" s="70" t="n">
        <f aca="false">LOOKUP($K$15+1,CurveFetch!D$8:D$1000,CurveFetch!I$8:I$1000)</f>
        <v>2.71</v>
      </c>
      <c r="M39" s="70" t="n">
        <f aca="false">L39-$L$49</f>
        <v>-0.39</v>
      </c>
      <c r="N39" s="71" t="n">
        <f aca="false">M39-'[5]Gas Average Basis'!M39</f>
        <v>0.1</v>
      </c>
      <c r="O39" s="70" t="n">
        <f aca="false">LOOKUP($K$15+2,CurveFetch!$D$8:$D$1000,CurveFetch!$I$8:$I$1000)</f>
        <v>2.602</v>
      </c>
      <c r="P39" s="70" t="e">
        <f aca="true">IF(P$22,AveragePrices($F$21,P$23,P$24,$AJ39)-INDIRECT(ADDRESS(P$23,$G$23,,,$F$21)),AveragePrices($F$15,P$23,P$24,$AL39))</f>
        <v>#VALUE!</v>
      </c>
      <c r="Q39" s="71" t="e">
        <f aca="false">P39-'[5]Gas Average Basis'!P39</f>
        <v>#VALUE!</v>
      </c>
      <c r="R39" s="70" t="e">
        <f aca="false">IF(R$22,AveragePrices($F$21,R$23,R$24,$AJ39),AveragePrices($F$15,R$23,R$24,$AL39))</f>
        <v>#VALUE!</v>
      </c>
      <c r="S39" s="71" t="e">
        <f aca="false">R39-'[5]Gas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59</v>
      </c>
      <c r="G40" s="68"/>
      <c r="H40" s="68"/>
      <c r="I40" s="68"/>
      <c r="J40" s="69"/>
      <c r="K40" s="69" t="n">
        <f aca="false">LOOKUP($K$15,CurveFetch!$D$8:$D$1000,CurveFetch!$M$8:$M$1000)</f>
        <v>2.84</v>
      </c>
      <c r="L40" s="70" t="n">
        <f aca="false">LOOKUP($K$15+1,CurveFetch!D$8:D$1000,CurveFetch!M$8:M$1000)</f>
        <v>2.8</v>
      </c>
      <c r="M40" s="70" t="n">
        <f aca="false">L40-$L$49</f>
        <v>-0.3</v>
      </c>
      <c r="N40" s="71" t="n">
        <f aca="false">M40-'[5]Gas Average Basis'!M40</f>
        <v>0.02</v>
      </c>
      <c r="O40" s="70" t="n">
        <f aca="false">LOOKUP($K$15+2,CurveFetch!$D$8:$D$1000,CurveFetch!$M$8:$M$1000)</f>
        <v>2.802</v>
      </c>
      <c r="P40" s="70" t="e">
        <f aca="true">IF(P$22,AveragePrices($F$21,P$23,P$24,$AJ40)-INDIRECT(ADDRESS(P$23,$G$23,,,$F$21)),AveragePrices($F$15,P$23,P$24,$AL40))</f>
        <v>#VALUE!</v>
      </c>
      <c r="Q40" s="71" t="e">
        <f aca="false">P40-'[5]Gas Average Basis'!P40</f>
        <v>#VALUE!</v>
      </c>
      <c r="R40" s="70" t="e">
        <f aca="false">IF(R$22,AveragePrices($F$21,R$23,R$24,$AJ40),AveragePrices($F$15,R$23,R$24,$AL40))</f>
        <v>#VALUE!</v>
      </c>
      <c r="S40" s="71" t="e">
        <f aca="false">R40-'[5]Gas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 t="n">
        <f aca="false">LOOKUP($K$15,CurveFetch!$D$8:$D$1000,CurveFetch!$M$8:$M$1000)</f>
        <v>2.84</v>
      </c>
      <c r="L41" s="70" t="n">
        <f aca="false">LOOKUP($K$15+1,CurveFetch!D$8:D$1000,CurveFetch!M$8:M$1000)</f>
        <v>2.8</v>
      </c>
      <c r="M41" s="70" t="n">
        <f aca="false">L41-$L$49</f>
        <v>-0.3</v>
      </c>
      <c r="N41" s="71" t="n">
        <f aca="false">M41-'[5]Gas Average Basis'!M41</f>
        <v>0.02</v>
      </c>
      <c r="O41" s="70" t="n">
        <f aca="false">LOOKUP($K$15+2,CurveFetch!$D$8:$D$1000,CurveFetch!$M$8:$M$1000)</f>
        <v>2.802</v>
      </c>
      <c r="P41" s="70" t="e">
        <f aca="true">IF(P$22,AveragePrices($F$21,P$23,P$24,$AJ41)-INDIRECT(ADDRESS(P$23,$G$23,,,$F$21)),AveragePrices($F$15,P$23,P$24,$AL41))</f>
        <v>#VALUE!</v>
      </c>
      <c r="Q41" s="71" t="e">
        <f aca="false">P41-'[5]Gas Average Basis'!P41</f>
        <v>#VALUE!</v>
      </c>
      <c r="R41" s="70" t="e">
        <f aca="false">IF(R$22,AveragePrices($F$21,R$23,R$24,$AJ41),AveragePrices($F$15,R$23,R$24,$AL41))</f>
        <v>#VALUE!</v>
      </c>
      <c r="S41" s="71" t="e">
        <f aca="false">R41-'[5]Gas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 t="n">
        <f aca="false">LOOKUP($K$15,CurveFetch!$D$8:$D$1000,CurveFetch!$N$8:$N$1000)</f>
        <v>2.7309</v>
      </c>
      <c r="L42" s="70" t="n">
        <f aca="false">LOOKUP($K$15+1,CurveFetch!D$8:D$1000,CurveFetch!N$8:N$1000)</f>
        <v>2.644</v>
      </c>
      <c r="M42" s="70" t="n">
        <f aca="false">L42-$L$49</f>
        <v>-0.456</v>
      </c>
      <c r="N42" s="71" t="n">
        <f aca="false">M42-'[5]Gas Average Basis'!M42</f>
        <v>0.144</v>
      </c>
      <c r="O42" s="70" t="n">
        <f aca="false">LOOKUP($K$15+2,CurveFetch!$D$8:$D$1000,CurveFetch!$N$8:$N$1000)</f>
        <v>2.325481</v>
      </c>
      <c r="P42" s="70" t="e">
        <f aca="true">IF(P$22,AveragePrices($F$21,P$23,P$24,$AJ42)-INDIRECT(ADDRESS(P$23,$G$23,,,$F$21)),AveragePrices($F$15,P$23,P$24,$AL42))</f>
        <v>#VALUE!</v>
      </c>
      <c r="Q42" s="71" t="e">
        <f aca="false">P42-'[5]Gas Average Basis'!P42</f>
        <v>#VALUE!</v>
      </c>
      <c r="R42" s="70" t="e">
        <f aca="false">IF(R$22,AveragePrices($F$21,R$23,R$24,$AJ42),AveragePrices($F$15,R$23,R$24,$AL42))</f>
        <v>#VALUE!</v>
      </c>
      <c r="S42" s="71" t="e">
        <f aca="false">R42-'[5]Gas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 t="n">
        <f aca="false">LOOKUP($K$15,CurveFetch!$D$8:$D$1000,CurveFetch!$O$8:$O$1000)</f>
        <v>2.65</v>
      </c>
      <c r="L43" s="70" t="n">
        <f aca="false">LOOKUP($K$15+1,CurveFetch!D$8:D$1000,CurveFetch!O$8:O$1000)</f>
        <v>2.64</v>
      </c>
      <c r="M43" s="70" t="n">
        <f aca="false">L43-$L$49</f>
        <v>-0.46</v>
      </c>
      <c r="N43" s="71" t="n">
        <f aca="false">M43-'[5]Gas Average Basis'!M43</f>
        <v>0.1</v>
      </c>
      <c r="O43" s="70" t="n">
        <f aca="false">LOOKUP($K$15+2,CurveFetch!$D$8:$D$1000,CurveFetch!$O$8:$O$1000)</f>
        <v>2.542</v>
      </c>
      <c r="P43" s="70" t="e">
        <f aca="true">IF(P$22,AveragePrices($F$21,P$23,P$24,$AJ43)-INDIRECT(ADDRESS(P$23,$G$23,,,$F$21)),AveragePrices($F$15,P$23,P$24,$AL43))</f>
        <v>#VALUE!</v>
      </c>
      <c r="Q43" s="71" t="e">
        <f aca="false">P43-'[5]Gas Average Basis'!P43</f>
        <v>#VALUE!</v>
      </c>
      <c r="R43" s="70" t="e">
        <f aca="false">IF(R$22,AveragePrices($F$21,R$23,R$24,$AJ43),AveragePrices($F$15,R$23,R$24,$AL43))</f>
        <v>#VALUE!</v>
      </c>
      <c r="S43" s="71" t="e">
        <f aca="false">R43-'[5]Gas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3.1</v>
      </c>
      <c r="K49" s="69" t="n">
        <f aca="false">LOOKUP($K$15,CurveFetch!$D$8:$D$1000,CurveFetch!$E$8:$E$1000)</f>
        <v>3.21</v>
      </c>
      <c r="L49" s="70" t="n">
        <f aca="false">LOOKUP($K$15+1,CurveFetch!D$8:D$1000,CurveFetch!E$8:E$1000)</f>
        <v>3.1</v>
      </c>
      <c r="M49" s="70"/>
      <c r="N49" s="71" t="n">
        <f aca="false">L49-'[5]Gas Average Basis'!L49</f>
        <v>-0.1</v>
      </c>
      <c r="O49" s="70" t="n">
        <f aca="false">LOOKUP($K$15+2,CurveFetch!$D$8:$D$1000,CurveFetch!$E$8:$E$1000)</f>
        <v>3.175</v>
      </c>
      <c r="P49" s="70"/>
      <c r="Q49" s="71" t="n">
        <f aca="false">O49-'[5]Gas Average Basis'!O49</f>
        <v>-0.085</v>
      </c>
      <c r="R49" s="70" t="e">
        <f aca="false">IF(R$22,AveragePrices($F$21,R$23,R$24,$AJ49),AveragePrices($F$15,R$23,R$24,$AL49))</f>
        <v>#VALUE!</v>
      </c>
      <c r="S49" s="71" t="e">
        <f aca="false">R49-'[5]Gas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AH49-'[5]Gas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5" t="s">
        <v>73</v>
      </c>
      <c r="S53" s="5"/>
      <c r="T53" s="5"/>
      <c r="U53" s="5"/>
      <c r="V53" s="5"/>
      <c r="W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37193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74</v>
      </c>
      <c r="M57" s="86" t="s">
        <v>75</v>
      </c>
      <c r="N57" s="13" t="s">
        <v>74</v>
      </c>
      <c r="O57" s="86" t="s">
        <v>75</v>
      </c>
      <c r="P57" s="9" t="s">
        <v>74</v>
      </c>
      <c r="Q57" s="86" t="s">
        <v>75</v>
      </c>
      <c r="R57" s="9" t="s">
        <v>74</v>
      </c>
      <c r="S57" s="86" t="s">
        <v>75</v>
      </c>
      <c r="T57" s="9" t="s">
        <v>74</v>
      </c>
      <c r="U57" s="9" t="s">
        <v>75</v>
      </c>
      <c r="V57" s="9" t="s">
        <v>74</v>
      </c>
      <c r="W57" s="86" t="s">
        <v>75</v>
      </c>
      <c r="X57" s="9" t="s">
        <v>74</v>
      </c>
      <c r="Y57" s="9" t="s">
        <v>75</v>
      </c>
      <c r="Z57" s="86" t="s">
        <v>75</v>
      </c>
      <c r="AA57" s="9" t="s">
        <v>75</v>
      </c>
      <c r="AB57" s="9" t="s">
        <v>74</v>
      </c>
      <c r="AC57" s="86" t="s">
        <v>75</v>
      </c>
      <c r="AD57" s="9" t="s">
        <v>74</v>
      </c>
      <c r="AE57" s="9" t="s">
        <v>75</v>
      </c>
      <c r="AF57" s="86" t="s">
        <v>75</v>
      </c>
      <c r="AG57" s="9" t="s">
        <v>75</v>
      </c>
      <c r="AH57" s="9" t="s">
        <v>74</v>
      </c>
      <c r="AI57" s="86" t="s">
        <v>75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 t="s">
        <v>4</v>
      </c>
      <c r="M58" s="87" t="s">
        <v>4</v>
      </c>
      <c r="N58" s="13" t="s">
        <v>6</v>
      </c>
      <c r="O58" s="87" t="s">
        <v>6</v>
      </c>
      <c r="P58" s="13" t="n">
        <f aca="false">$R$25</f>
        <v>37196</v>
      </c>
      <c r="Q58" s="87" t="n">
        <f aca="false">$R$25</f>
        <v>37196</v>
      </c>
      <c r="R58" s="13" t="s">
        <v>18</v>
      </c>
      <c r="S58" s="87" t="s">
        <v>18</v>
      </c>
      <c r="T58" s="15" t="n">
        <v>2001</v>
      </c>
      <c r="U58" s="14"/>
      <c r="V58" s="13" t="s">
        <v>10</v>
      </c>
      <c r="W58" s="87" t="s">
        <v>10</v>
      </c>
      <c r="X58" s="15" t="s">
        <v>11</v>
      </c>
      <c r="Y58" s="14"/>
      <c r="Z58" s="88" t="s">
        <v>11</v>
      </c>
      <c r="AA58" s="14"/>
      <c r="AB58" s="13" t="s">
        <v>19</v>
      </c>
      <c r="AC58" s="87" t="s">
        <v>19</v>
      </c>
      <c r="AD58" s="15" t="s">
        <v>13</v>
      </c>
      <c r="AE58" s="14"/>
      <c r="AF58" s="88" t="s">
        <v>13</v>
      </c>
      <c r="AG58" s="14"/>
      <c r="AH58" s="13" t="s">
        <v>8</v>
      </c>
      <c r="AI58" s="87" t="s">
        <v>8</v>
      </c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76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3.21</v>
      </c>
      <c r="L60" s="70" t="n">
        <f aca="false">(M60-2)/L30</f>
        <v>9.13194444444445</v>
      </c>
      <c r="M60" s="89" t="n">
        <v>28.3</v>
      </c>
      <c r="N60" s="70" t="n">
        <f aca="false">(PowerPrices!C9-2)/O30</f>
        <v>12.444292080905</v>
      </c>
      <c r="O60" s="89" t="n">
        <f aca="false">PowerPrices!C9</f>
        <v>38.3</v>
      </c>
      <c r="P60" s="70" t="e">
        <f aca="false">(PowerPrices!D9-2)/(R$49+R30)</f>
        <v>#VALUE!</v>
      </c>
      <c r="Q60" s="89" t="n">
        <f aca="false">PowerPrices!D9</f>
        <v>39</v>
      </c>
      <c r="R60" s="70" t="e">
        <f aca="false">(AVERAGE(PowerPrices!$D9,PowerPrices!$E9,PowerPrices!$H9,PowerPrices!$I9,PowerPrices!$K9)-2)/($V$49+$V30)</f>
        <v>#VALUE!</v>
      </c>
      <c r="S60" s="89" t="n">
        <f aca="false">(AVERAGE(PowerPrices!$D9,PowerPrices!$E9,PowerPrices!$H9,PowerPrices!$I9,PowerPrices!$K9))</f>
        <v>41.8</v>
      </c>
      <c r="T60" s="70"/>
      <c r="U60" s="71"/>
      <c r="V60" s="70" t="e">
        <f aca="false">(AVERAGE(PowerPrices!$H9,PowerPrices!$I9,PowerPrices!$K9)-2)/($X$49+$X30)</f>
        <v>#VALUE!</v>
      </c>
      <c r="W60" s="89" t="n">
        <f aca="false">AVERAGE(PowerPrices!$H9,PowerPrices!$I9,PowerPrices!$K9)</f>
        <v>41.3333333333333</v>
      </c>
      <c r="X60" s="70" t="e">
        <f aca="false">(AVERAGE(PowerPrices!$L9,PowerPrices!$M9,PowerPrices!$N9)-2)/($Z$49+$Z30)</f>
        <v>#VALUE!</v>
      </c>
      <c r="Y60" s="71"/>
      <c r="Z60" s="89" t="n">
        <f aca="false">AVERAGE(PowerPrices!$L9,PowerPrices!$M9,PowerPrices!$N9)</f>
        <v>30.25</v>
      </c>
      <c r="AA60" s="71"/>
      <c r="AB60" s="70" t="e">
        <f aca="false">(AVERAGE(PowerPrices!$L9,PowerPrices!$M9,PowerPrices!$N9,PowerPrices!$P9,PowerPrices!$Q9,PowerPrices!$R9,PowerPrices!$T9)-2)/($AB$49+$AB30)</f>
        <v>#VALUE!</v>
      </c>
      <c r="AC60" s="89" t="n">
        <f aca="false">AVERAGE(PowerPrices!$L9,PowerPrices!$M9,PowerPrices!$N9,PowerPrices!$P9,PowerPrices!$Q9,PowerPrices!$R9,PowerPrices!$T9)</f>
        <v>38.9642857142857</v>
      </c>
      <c r="AD60" s="70" t="e">
        <f aca="false">(AVERAGE(PowerPrices!$P9,PowerPrices!$Q9,PowerPrices!$R9)-2)/($AD$49+$AD30)</f>
        <v>#VALUE!</v>
      </c>
      <c r="AE60" s="71"/>
      <c r="AF60" s="89" t="n">
        <f aca="false">AVERAGE(PowerPrices!$P9,PowerPrices!$Q9,PowerPrices!$R9)</f>
        <v>47.3333333333333</v>
      </c>
      <c r="AG60" s="71"/>
      <c r="AH60" s="70" t="e">
        <f aca="false">(PowerPrices!$S9-2)/($AF$49+$AF30)</f>
        <v>#VALUE!</v>
      </c>
      <c r="AI60" s="89" t="n">
        <f aca="false">PowerPrices!$S9</f>
        <v>39</v>
      </c>
      <c r="AJ60" s="1"/>
      <c r="AK60" s="1"/>
      <c r="AL60" s="1"/>
    </row>
    <row r="61" customFormat="false" ht="12.75" hidden="false" customHeight="false" outlineLevel="0" collapsed="false">
      <c r="C61" s="67" t="s">
        <v>77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2.98</v>
      </c>
      <c r="L61" s="70" t="n">
        <f aca="false">(M61-2)/L28</f>
        <v>7.82407407407407</v>
      </c>
      <c r="M61" s="89" t="n">
        <v>27.35</v>
      </c>
      <c r="N61" s="70" t="n">
        <f aca="false">(PowerPrices!C11-2)/(O28+0.2)</f>
        <v>10.5027506112469</v>
      </c>
      <c r="O61" s="89" t="n">
        <f aca="false">PowerPrices!C11</f>
        <v>36.365</v>
      </c>
      <c r="P61" s="70" t="e">
        <f aca="false">(PowerPrices!D11-2)/(R$49+R28+0.2)</f>
        <v>#VALUE!</v>
      </c>
      <c r="Q61" s="89" t="n">
        <f aca="false">PowerPrices!D11</f>
        <v>39</v>
      </c>
      <c r="R61" s="70" t="e">
        <f aca="false">(AVERAGE(PowerPrices!$D11,PowerPrices!$E11,PowerPrices!$H11,PowerPrices!$I11,PowerPrices!$K11)-2)/($V$49+$V28+0.2)</f>
        <v>#VALUE!</v>
      </c>
      <c r="S61" s="89" t="n">
        <f aca="false">AVERAGE(PowerPrices!$D11,PowerPrices!$E11,PowerPrices!$H11,PowerPrices!$I11,PowerPrices!$K11)</f>
        <v>43.1</v>
      </c>
      <c r="T61" s="70"/>
      <c r="U61" s="71"/>
      <c r="V61" s="70" t="e">
        <f aca="false">(AVERAGE(PowerPrices!$H11,PowerPrices!$I11,PowerPrices!$K11)-2)/($X$49+$X28+0.2)</f>
        <v>#VALUE!</v>
      </c>
      <c r="W61" s="89" t="n">
        <f aca="false">AVERAGE(PowerPrices!$H11,PowerPrices!$I11,PowerPrices!$K11)</f>
        <v>43.5</v>
      </c>
      <c r="X61" s="70" t="e">
        <f aca="false">(AVERAGE(PowerPrices!$L11,PowerPrices!$M11,PowerPrices!$N11)-2)/($Z$49+$Z28+0.2)</f>
        <v>#VALUE!</v>
      </c>
      <c r="Y61" s="71"/>
      <c r="Z61" s="89" t="n">
        <f aca="false">AVERAGE(PowerPrices!$L11,PowerPrices!$M11,PowerPrices!$N11)</f>
        <v>37.5</v>
      </c>
      <c r="AA61" s="71"/>
      <c r="AB61" s="70" t="e">
        <f aca="false">(AVERAGE(PowerPrices!$L11,PowerPrices!$M11,PowerPrices!$N11,PowerPrices!$P11,PowerPrices!$Q11,PowerPrices!$R11,PowerPrices!$T11)-2)/($AB$49+$AB28+0.2)</f>
        <v>#VALUE!</v>
      </c>
      <c r="AC61" s="89" t="n">
        <f aca="false">AVERAGE(PowerPrices!$L11,PowerPrices!$M11,PowerPrices!$N11,PowerPrices!$P11,PowerPrices!$Q11,PowerPrices!$R11,PowerPrices!$T11)</f>
        <v>45.8214285714286</v>
      </c>
      <c r="AD61" s="70" t="e">
        <f aca="false">(AVERAGE(PowerPrices!$P11,PowerPrices!$Q11,PowerPrices!$R11)-2)/($AD$49+$AD28+0.2)</f>
        <v>#VALUE!</v>
      </c>
      <c r="AE61" s="71"/>
      <c r="AF61" s="89" t="n">
        <f aca="false">AVERAGE(PowerPrices!$P11,PowerPrices!$Q11,PowerPrices!$R11)</f>
        <v>55</v>
      </c>
      <c r="AG61" s="71"/>
      <c r="AH61" s="70" t="e">
        <f aca="false">(PowerPrices!$S11-2)/($AF$49+$AF28+0.2)</f>
        <v>#VALUE!</v>
      </c>
      <c r="AI61" s="89" t="n">
        <f aca="false">PowerPrices!$S11</f>
        <v>44.25</v>
      </c>
      <c r="AJ61" s="1"/>
      <c r="AK61" s="1"/>
      <c r="AL61" s="1"/>
    </row>
    <row r="62" customFormat="false" ht="12.75" hidden="false" customHeight="false" outlineLevel="0" collapsed="false">
      <c r="C62" s="67" t="s">
        <v>78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2.945</v>
      </c>
      <c r="L62" s="70" t="n">
        <f aca="false">(M62-2)/L31</f>
        <v>8.47</v>
      </c>
      <c r="M62" s="89" t="n">
        <v>27.41</v>
      </c>
      <c r="N62" s="70" t="n">
        <f aca="false">(PowerPrices!C13-2)/(O31+0.33)</f>
        <v>10.5182926829268</v>
      </c>
      <c r="O62" s="89" t="n">
        <f aca="false">PowerPrices!C13</f>
        <v>36.5</v>
      </c>
      <c r="P62" s="70" t="e">
        <f aca="false">(PowerPrices!D13-2)/(R$49+R31+0.33)</f>
        <v>#VALUE!</v>
      </c>
      <c r="Q62" s="89" t="n">
        <f aca="false">PowerPrices!D13</f>
        <v>37.25</v>
      </c>
      <c r="R62" s="70" t="e">
        <f aca="false">(AVERAGE(PowerPrices!$D13,PowerPrices!$E13,PowerPrices!$H13,PowerPrices!$I13,PowerPrices!$K13)-2)/($V$49+$V31+0.33)</f>
        <v>#VALUE!</v>
      </c>
      <c r="S62" s="89" t="n">
        <f aca="false">AVERAGE(PowerPrices!$D13,PowerPrices!$E13,PowerPrices!$H13,PowerPrices!$I13,PowerPrices!$K13)</f>
        <v>39.55</v>
      </c>
      <c r="T62" s="70"/>
      <c r="U62" s="71"/>
      <c r="V62" s="70" t="e">
        <f aca="false">(AVERAGE(PowerPrices!$H13,PowerPrices!$I13,PowerPrices!$K13)-2)/($X$49+$X31+0.33)</f>
        <v>#VALUE!</v>
      </c>
      <c r="W62" s="89" t="n">
        <f aca="false">AVERAGE(PowerPrices!$H13,PowerPrices!$I13,PowerPrices!$K13)</f>
        <v>40</v>
      </c>
      <c r="X62" s="70" t="e">
        <f aca="false">(AVERAGE(PowerPrices!$L13,PowerPrices!$M13,PowerPrices!$N13)-2)/($Z$49+$Z31+0.33)</f>
        <v>#VALUE!</v>
      </c>
      <c r="Y62" s="71"/>
      <c r="Z62" s="89" t="n">
        <f aca="false">AVERAGE(PowerPrices!$L13,PowerPrices!$M13,PowerPrices!$N13)</f>
        <v>40</v>
      </c>
      <c r="AA62" s="71"/>
      <c r="AB62" s="70" t="e">
        <f aca="false">(AVERAGE(PowerPrices!$L13,PowerPrices!$M13,PowerPrices!$N13,PowerPrices!$P13,PowerPrices!$Q13,PowerPrices!$R13,PowerPrices!$T13)-2)/($AB$49+$AB31+0.33)</f>
        <v>#VALUE!</v>
      </c>
      <c r="AC62" s="89" t="n">
        <f aca="false">AVERAGE(PowerPrices!$L13,PowerPrices!$M13,PowerPrices!$N13,PowerPrices!$P13,PowerPrices!$Q13,PowerPrices!$R13,PowerPrices!$T13)</f>
        <v>46.7142857142857</v>
      </c>
      <c r="AD62" s="70" t="e">
        <f aca="false">(AVERAGE(PowerPrices!$P13,PowerPrices!$Q13,PowerPrices!$R13)-2)/($AD$49+$AD31+0.33)</f>
        <v>#VALUE!</v>
      </c>
      <c r="AE62" s="71"/>
      <c r="AF62" s="89" t="n">
        <f aca="false">AVERAGE(PowerPrices!$P13,PowerPrices!$Q13,PowerPrices!$R13)</f>
        <v>55</v>
      </c>
      <c r="AG62" s="71"/>
      <c r="AH62" s="70" t="e">
        <f aca="false">(PowerPrices!$S13-2)/($AF$49+$AF31+0.33)</f>
        <v>#VALUE!</v>
      </c>
      <c r="AI62" s="89" t="n">
        <f aca="false">PowerPrices!$S13</f>
        <v>42</v>
      </c>
      <c r="AJ62" s="1"/>
      <c r="AK62" s="1"/>
      <c r="AL62" s="1"/>
    </row>
    <row r="63" customFormat="false" ht="12.75" hidden="false" customHeight="false" outlineLevel="0" collapsed="false">
      <c r="C63" s="67" t="s">
        <v>79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3.075</v>
      </c>
      <c r="L63" s="70" t="n">
        <f aca="false">(M63-2)/L34</f>
        <v>8.7719298245614</v>
      </c>
      <c r="M63" s="89" t="n">
        <v>27</v>
      </c>
      <c r="N63" s="70" t="n">
        <f aca="false">(PowerPrices!C14-2)/(O34+0.12)</f>
        <v>12.5428082191781</v>
      </c>
      <c r="O63" s="89" t="n">
        <f aca="false">PowerPrices!C14</f>
        <v>38.625</v>
      </c>
      <c r="P63" s="70" t="e">
        <f aca="false">(PowerPrices!D14-2)/(R$49+R34+0.12)</f>
        <v>#VALUE!</v>
      </c>
      <c r="Q63" s="89" t="n">
        <f aca="false">PowerPrices!D14</f>
        <v>36.25</v>
      </c>
      <c r="R63" s="70" t="e">
        <f aca="false">(AVERAGE(PowerPrices!$D14,PowerPrices!$E14,PowerPrices!$H14,PowerPrices!$I14,PowerPrices!$K14)-2)/($V$49+$V34+0.12)</f>
        <v>#VALUE!</v>
      </c>
      <c r="S63" s="89" t="n">
        <f aca="false">AVERAGE(PowerPrices!$D14,PowerPrices!$E14,PowerPrices!$H14,PowerPrices!$I14,PowerPrices!$K14)</f>
        <v>37.55</v>
      </c>
      <c r="T63" s="70"/>
      <c r="U63" s="71"/>
      <c r="V63" s="70" t="e">
        <f aca="false">(AVERAGE(PowerPrices!$H14,PowerPrices!$I14,PowerPrices!$K14)-2)/($X$49+$X34+0.12)</f>
        <v>#VALUE!</v>
      </c>
      <c r="W63" s="89" t="n">
        <f aca="false">AVERAGE(PowerPrices!$H14,PowerPrices!$I14,PowerPrices!$K14)</f>
        <v>37.5833333333333</v>
      </c>
      <c r="X63" s="70" t="e">
        <f aca="false">(AVERAGE(PowerPrices!$L14,PowerPrices!$M14,PowerPrices!$N14)-2)/($Z$49+$Z34+0.12)</f>
        <v>#VALUE!</v>
      </c>
      <c r="Y63" s="71"/>
      <c r="Z63" s="89" t="n">
        <f aca="false">AVERAGE(PowerPrices!$L14,PowerPrices!$M14,PowerPrices!$N14)</f>
        <v>39.75</v>
      </c>
      <c r="AA63" s="71"/>
      <c r="AB63" s="70" t="e">
        <f aca="false">(AVERAGE(PowerPrices!$L14,PowerPrices!$M14,PowerPrices!$N14,PowerPrices!$P14,PowerPrices!$Q14,PowerPrices!$R14,PowerPrices!$T14)-2)/($AB$49+$AB34+0.12)</f>
        <v>#VALUE!</v>
      </c>
      <c r="AC63" s="89" t="n">
        <f aca="false">AVERAGE(PowerPrices!$L14,PowerPrices!$M14,PowerPrices!$N14,PowerPrices!$P14,PowerPrices!$Q14,PowerPrices!$R14,PowerPrices!$T14)</f>
        <v>47.8928571428571</v>
      </c>
      <c r="AD63" s="70" t="e">
        <f aca="false">(AVERAGE(PowerPrices!$P14,PowerPrices!$Q14,PowerPrices!$R14)-2)/($AD$49+$AD34+0.12)</f>
        <v>#VALUE!</v>
      </c>
      <c r="AE63" s="71"/>
      <c r="AF63" s="89" t="n">
        <f aca="false">AVERAGE(PowerPrices!$P14,PowerPrices!$Q14,PowerPrices!$R14)</f>
        <v>58.8333333333333</v>
      </c>
      <c r="AG63" s="71"/>
      <c r="AH63" s="70" t="e">
        <f aca="false">(PowerPrices!$S14-2)/($AF$49+$AF34+0.12)</f>
        <v>#VALUE!</v>
      </c>
      <c r="AI63" s="89" t="n">
        <f aca="false">PowerPrices!$S14</f>
        <v>38.3333333333333</v>
      </c>
      <c r="AJ63" s="1"/>
      <c r="AK63" s="1"/>
      <c r="AL63" s="1"/>
    </row>
    <row r="65" customFormat="false" ht="12.75" hidden="false" customHeight="false" outlineLevel="0" collapsed="false">
      <c r="C65" s="1" t="s">
        <v>80</v>
      </c>
    </row>
    <row r="66" customFormat="false" ht="12.75" hidden="false" customHeight="false" outlineLevel="0" collapsed="false">
      <c r="L66" s="90" t="s">
        <v>81</v>
      </c>
      <c r="M66" s="90"/>
    </row>
    <row r="67" customFormat="false" ht="12.75" hidden="false" customHeight="false" outlineLevel="0" collapsed="false">
      <c r="C67" s="26"/>
      <c r="L67" s="90" t="s">
        <v>82</v>
      </c>
      <c r="M67" s="90"/>
    </row>
    <row r="68" customFormat="false" ht="12.75" hidden="false" customHeight="false" outlineLevel="0" collapsed="false">
      <c r="C68" s="26"/>
      <c r="L68" s="90" t="s">
        <v>83</v>
      </c>
      <c r="M68" s="90"/>
    </row>
    <row r="69" customFormat="false" ht="12.75" hidden="false" customHeight="false" outlineLevel="0" collapsed="false">
      <c r="C69" s="26"/>
      <c r="L69" s="90" t="s">
        <v>84</v>
      </c>
      <c r="M69" s="90"/>
    </row>
  </sheetData>
  <mergeCells count="15">
    <mergeCell ref="Q7:X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85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86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37194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37196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87</v>
      </c>
      <c r="G15" s="28" t="n">
        <v>13</v>
      </c>
      <c r="H15" s="28" t="s">
        <v>27</v>
      </c>
      <c r="I15" s="26"/>
      <c r="J15" s="26"/>
      <c r="K15" s="29" t="n">
        <f aca="false">CurveFetch!E2</f>
        <v>37194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37165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37195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37165</v>
      </c>
      <c r="Q25" s="49"/>
      <c r="R25" s="47" t="n">
        <v>37196</v>
      </c>
      <c r="S25" s="49"/>
      <c r="T25" s="50" t="n">
        <v>37165</v>
      </c>
      <c r="U25" s="49"/>
      <c r="V25" s="47" t="n">
        <v>37196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37165</v>
      </c>
      <c r="Q26" s="56"/>
      <c r="R26" s="54" t="n">
        <f aca="false">R25</f>
        <v>37196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PhyIdx'!R28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PhyIdx'!V28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PhyIdx'!AB28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PhyIdx'!AH28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PhyIdx'!R29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PhyIdx'!V29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PhyIdx'!AB29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PhyIdx'!AH29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PhyIdx'!R30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PhyIdx'!V30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PhyIdx'!AB30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PhyIdx'!AH30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PhyIdx'!R31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PhyIdx'!V31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PhyIdx'!AB31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PhyIdx'!AH31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PhyIdx'!R33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PhyIdx'!V33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PhyIdx'!AB33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PhyIdx'!AH33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PhyIdx'!R34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PhyIdx'!V34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PhyIdx'!AB34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PhyIdx'!AH34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PhyIdx'!R35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PhyIdx'!V35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PhyIdx'!AB35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PhyIdx'!AH35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PhyIdx'!R36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PhyIdx'!V36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PhyIdx'!AB36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PhyIdx'!AH36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PhyIdx'!R39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PhyIdx'!V39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PhyIdx'!AB39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PhyIdx'!AH39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PhyIdx'!R40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PhyIdx'!V40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PhyIdx'!AB40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PhyIdx'!AH40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PhyIdx'!R41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PhyIdx'!V41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PhyIdx'!AB41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PhyIdx'!AH41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PhyIdx'!R42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PhyIdx'!V42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PhyIdx'!AB42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PhyIdx'!AH42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PhyIdx'!R43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PhyIdx'!V43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PhyIdx'!AB43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PhyIdx'!AH43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3.1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n">
        <v>0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n">
        <v>0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n">
        <v>0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n">
        <v>0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R7:AF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88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89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37194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37196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87</v>
      </c>
      <c r="G15" s="28" t="n">
        <v>13</v>
      </c>
      <c r="H15" s="28" t="s">
        <v>27</v>
      </c>
      <c r="I15" s="26"/>
      <c r="J15" s="26"/>
      <c r="K15" s="29" t="n">
        <f aca="false">CurveFetch!E2</f>
        <v>37194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37165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37195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37165</v>
      </c>
      <c r="Q25" s="49"/>
      <c r="R25" s="47" t="n">
        <v>37196</v>
      </c>
      <c r="S25" s="49"/>
      <c r="T25" s="50" t="n">
        <v>37165</v>
      </c>
      <c r="U25" s="49"/>
      <c r="V25" s="47" t="n">
        <v>37196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37165</v>
      </c>
      <c r="Q26" s="56"/>
      <c r="R26" s="54" t="n">
        <f aca="false">R25</f>
        <v>37196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90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FinIdx'!R28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FinIdx'!V28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FinIdx'!AB28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1" t="e">
        <f aca="false">AH28-'[5]Gas Average FinIdx'!AH28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91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FinIdx'!R29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FinIdx'!V29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FinIdx'!AB29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1" t="e">
        <f aca="false">AH29-'[5]Gas Average FinIdx'!AH29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92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FinIdx'!R30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FinIdx'!V30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FinIdx'!AB30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1" t="e">
        <f aca="false">AH30-'[5]Gas Average FinIdx'!AH30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93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FinIdx'!R31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FinIdx'!V31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FinIdx'!AB31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1" t="e">
        <f aca="false">AH31-'[5]Gas Average FinIdx'!AH31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94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FinIdx'!R33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FinIdx'!V33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FinIdx'!AB33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1" t="e">
        <f aca="false">AH33-'[5]Gas Average FinIdx'!AH33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95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FinIdx'!R34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FinIdx'!V34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FinIdx'!AB34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1" t="e">
        <f aca="false">AH34-'[5]Gas Average FinIdx'!AH34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96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FinIdx'!R35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FinIdx'!V35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FinIdx'!AB35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1" t="e">
        <f aca="false">AH35-'[5]Gas Average FinIdx'!AH35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97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FinIdx'!R36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FinIdx'!V36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FinIdx'!AB36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1" t="e">
        <f aca="false">AH36-'[5]Gas Average FinIdx'!AH36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98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FinIdx'!R39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FinIdx'!V39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FinIdx'!AB39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1" t="e">
        <f aca="false">AH39-'[5]Gas Average FinIdx'!AH39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99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FinIdx'!R40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FinIdx'!V40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FinIdx'!AB40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1" t="e">
        <f aca="false">AH40-'[5]Gas Average FinIdx'!AH40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100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FinIdx'!R41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FinIdx'!V41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FinIdx'!AB41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1" t="e">
        <f aca="false">AH41-'[5]Gas Average FinIdx'!AH41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101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FinIdx'!R42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FinIdx'!V42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FinIdx'!AB42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1" t="e">
        <f aca="false">AH42-'[5]Gas Average FinIdx'!AH42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102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FinIdx'!R43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FinIdx'!V43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FinIdx'!AB43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1" t="e">
        <f aca="false">AH43-'[5]Gas Average FinIdx'!AH43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103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3.1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e">
        <f aca="false">R49-'[5]Gas Average FinIdx'!R49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FinIdx'!V49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FinIdx'!AB49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1" t="e">
        <f aca="false">AH49-'[5]Gas Average FinIdx'!AH49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R7:AF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15" activeCellId="0" sqref="E1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03" width="9.14"/>
    <col collapsed="false" customWidth="true" hidden="false" outlineLevel="0" max="2" min="2" style="103" width="22.42"/>
    <col collapsed="false" customWidth="false" hidden="false" outlineLevel="0" max="3" min="3" style="103" width="9.14"/>
    <col collapsed="false" customWidth="true" hidden="false" outlineLevel="0" max="4" min="4" style="103" width="9.85"/>
    <col collapsed="false" customWidth="true" hidden="false" outlineLevel="0" max="5" min="5" style="103" width="10.13"/>
    <col collapsed="false" customWidth="true" hidden="false" outlineLevel="0" max="6" min="6" style="103" width="11.99"/>
    <col collapsed="false" customWidth="true" hidden="false" outlineLevel="0" max="7" min="7" style="103" width="10.28"/>
    <col collapsed="false" customWidth="true" hidden="false" outlineLevel="0" max="8" min="8" style="103" width="10.99"/>
    <col collapsed="false" customWidth="true" hidden="false" outlineLevel="0" max="9" min="9" style="103" width="14.56"/>
    <col collapsed="false" customWidth="true" hidden="false" outlineLevel="0" max="10" min="10" style="103" width="17.14"/>
    <col collapsed="false" customWidth="true" hidden="false" outlineLevel="0" max="11" min="11" style="103" width="10.85"/>
    <col collapsed="false" customWidth="true" hidden="false" outlineLevel="0" max="12" min="12" style="103" width="17.42"/>
    <col collapsed="false" customWidth="true" hidden="false" outlineLevel="0" max="13" min="13" style="103" width="18.28"/>
    <col collapsed="false" customWidth="true" hidden="false" outlineLevel="0" max="14" min="14" style="103" width="13.14"/>
    <col collapsed="false" customWidth="true" hidden="false" outlineLevel="0" max="15" min="15" style="103" width="9.28"/>
    <col collapsed="false" customWidth="true" hidden="false" outlineLevel="0" max="16" min="16" style="103" width="11.85"/>
    <col collapsed="false" customWidth="true" hidden="false" outlineLevel="0" max="17" min="17" style="103" width="13.85"/>
    <col collapsed="false" customWidth="true" hidden="false" outlineLevel="0" max="18" min="18" style="103" width="12.56"/>
    <col collapsed="false" customWidth="false" hidden="false" outlineLevel="0" max="19" min="19" style="103" width="9.14"/>
    <col collapsed="false" customWidth="true" hidden="false" outlineLevel="0" max="20" min="20" style="103" width="12.56"/>
    <col collapsed="false" customWidth="true" hidden="false" outlineLevel="0" max="21" min="21" style="103" width="17.99"/>
    <col collapsed="false" customWidth="true" hidden="false" outlineLevel="0" max="22" min="22" style="103" width="15.99"/>
    <col collapsed="false" customWidth="true" hidden="false" outlineLevel="0" max="23" min="23" style="103" width="14.56"/>
    <col collapsed="false" customWidth="true" hidden="false" outlineLevel="0" max="24" min="24" style="103" width="12.28"/>
    <col collapsed="false" customWidth="true" hidden="false" outlineLevel="0" max="25" min="25" style="103" width="16.13"/>
    <col collapsed="false" customWidth="true" hidden="false" outlineLevel="0" max="26" min="26" style="103" width="15.99"/>
    <col collapsed="false" customWidth="true" hidden="false" outlineLevel="0" max="27" min="27" style="103" width="11.28"/>
    <col collapsed="false" customWidth="true" hidden="false" outlineLevel="0" max="35" min="28" style="104" width="18.7"/>
    <col collapsed="false" customWidth="false" hidden="false" outlineLevel="0" max="257" min="36" style="103" width="9.14"/>
  </cols>
  <sheetData>
    <row r="1" customFormat="false" ht="12.75" hidden="false" customHeight="false" outlineLevel="0" collapsed="false">
      <c r="A1" s="105"/>
      <c r="B1" s="105"/>
      <c r="E1" s="106" t="n">
        <v>1</v>
      </c>
      <c r="F1" s="106" t="n">
        <f aca="false">+E1+1</f>
        <v>2</v>
      </c>
      <c r="G1" s="106" t="n">
        <f aca="false">+F1+1</f>
        <v>3</v>
      </c>
      <c r="H1" s="106" t="n">
        <f aca="false">+G1+1</f>
        <v>4</v>
      </c>
      <c r="I1" s="106" t="n">
        <f aca="false">+H1+1</f>
        <v>5</v>
      </c>
      <c r="J1" s="106" t="n">
        <f aca="false">+I1+1</f>
        <v>6</v>
      </c>
      <c r="K1" s="106" t="n">
        <f aca="false">+J1+1</f>
        <v>7</v>
      </c>
      <c r="L1" s="106" t="n">
        <f aca="false">+K1+1</f>
        <v>8</v>
      </c>
      <c r="M1" s="106" t="n">
        <f aca="false">+L1+1</f>
        <v>9</v>
      </c>
      <c r="N1" s="106" t="n">
        <f aca="false">+M1+1</f>
        <v>10</v>
      </c>
      <c r="O1" s="106" t="n">
        <f aca="false">+N1+1</f>
        <v>11</v>
      </c>
      <c r="P1" s="106" t="n">
        <f aca="false">+O1+1</f>
        <v>12</v>
      </c>
      <c r="Q1" s="106" t="n">
        <v>13</v>
      </c>
      <c r="R1" s="106" t="n">
        <v>14</v>
      </c>
      <c r="S1" s="106"/>
      <c r="T1" s="106"/>
      <c r="U1" s="106"/>
      <c r="V1" s="106"/>
      <c r="W1" s="106"/>
      <c r="X1" s="106"/>
      <c r="Y1" s="106"/>
      <c r="Z1" s="106"/>
      <c r="AA1" s="106"/>
      <c r="AB1" s="107"/>
      <c r="AC1" s="107"/>
      <c r="AD1" s="107"/>
      <c r="AE1" s="107"/>
      <c r="AF1" s="107"/>
      <c r="AG1" s="107"/>
      <c r="AH1" s="107"/>
      <c r="AI1" s="107"/>
    </row>
    <row r="2" customFormat="false" ht="12.75" hidden="false" customHeight="false" outlineLevel="0" collapsed="false">
      <c r="A2" s="105"/>
      <c r="B2" s="108" t="e">
        <f aca="false">HLOOKUP(Count1,CurveTable1,2,FALSE())</f>
        <v>#N/A</v>
      </c>
      <c r="D2" s="109" t="s">
        <v>104</v>
      </c>
      <c r="E2" s="110" t="n">
        <v>37194</v>
      </c>
      <c r="F2" s="111" t="n">
        <f aca="false">E2</f>
        <v>37194</v>
      </c>
      <c r="G2" s="111" t="n">
        <f aca="false">F2</f>
        <v>37194</v>
      </c>
      <c r="H2" s="111" t="n">
        <f aca="false">G2</f>
        <v>37194</v>
      </c>
      <c r="I2" s="111" t="n">
        <f aca="false">H2</f>
        <v>37194</v>
      </c>
      <c r="J2" s="111" t="n">
        <f aca="false">I2</f>
        <v>37194</v>
      </c>
      <c r="K2" s="111" t="n">
        <f aca="false">J2</f>
        <v>37194</v>
      </c>
      <c r="L2" s="111" t="n">
        <f aca="false">K2</f>
        <v>37194</v>
      </c>
      <c r="M2" s="111" t="n">
        <f aca="false">L2</f>
        <v>37194</v>
      </c>
      <c r="N2" s="111" t="n">
        <f aca="false">M2</f>
        <v>37194</v>
      </c>
      <c r="O2" s="111" t="n">
        <f aca="false">N2</f>
        <v>37194</v>
      </c>
      <c r="P2" s="111" t="n">
        <f aca="false">O2</f>
        <v>37194</v>
      </c>
      <c r="Q2" s="111" t="n">
        <f aca="false">P2</f>
        <v>37194</v>
      </c>
      <c r="R2" s="111" t="n">
        <f aca="false">Q2</f>
        <v>37194</v>
      </c>
      <c r="S2" s="111" t="n">
        <f aca="false">R2</f>
        <v>37194</v>
      </c>
      <c r="T2" s="111" t="n">
        <f aca="false">S2</f>
        <v>37194</v>
      </c>
      <c r="U2" s="111" t="n">
        <f aca="false">T2</f>
        <v>37194</v>
      </c>
      <c r="V2" s="111" t="n">
        <f aca="false">U2</f>
        <v>37194</v>
      </c>
      <c r="W2" s="111" t="n">
        <f aca="false">V2</f>
        <v>37194</v>
      </c>
      <c r="X2" s="111" t="n">
        <f aca="false">W2</f>
        <v>37194</v>
      </c>
      <c r="Y2" s="111" t="n">
        <f aca="false">X2</f>
        <v>37194</v>
      </c>
      <c r="Z2" s="111" t="n">
        <f aca="false">Y2</f>
        <v>37194</v>
      </c>
      <c r="AA2" s="111" t="n">
        <f aca="false">Z2</f>
        <v>37194</v>
      </c>
      <c r="AB2" s="112" t="n">
        <f aca="false">AA2</f>
        <v>37194</v>
      </c>
      <c r="AC2" s="112" t="n">
        <f aca="false">AB2</f>
        <v>37194</v>
      </c>
      <c r="AD2" s="112" t="n">
        <f aca="false">AC2</f>
        <v>37194</v>
      </c>
      <c r="AE2" s="112" t="n">
        <f aca="false">AD2</f>
        <v>37194</v>
      </c>
      <c r="AF2" s="112" t="n">
        <f aca="false">AE2</f>
        <v>37194</v>
      </c>
      <c r="AG2" s="112" t="n">
        <f aca="false">AE2</f>
        <v>37194</v>
      </c>
      <c r="AH2" s="112" t="n">
        <f aca="false">AF2</f>
        <v>37194</v>
      </c>
      <c r="AI2" s="112" t="n">
        <f aca="false">AH2</f>
        <v>37194</v>
      </c>
    </row>
    <row r="3" customFormat="false" ht="12.75" hidden="false" customHeight="false" outlineLevel="0" collapsed="false">
      <c r="A3" s="105"/>
      <c r="B3" s="113" t="e">
        <f aca="false">HLOOKUP(Count1,CurveTable1,3,FALSE())</f>
        <v>#N/A</v>
      </c>
      <c r="D3" s="109" t="s">
        <v>7</v>
      </c>
      <c r="E3" s="113" t="n">
        <v>37196</v>
      </c>
      <c r="F3" s="113" t="n">
        <f aca="false">E3</f>
        <v>37196</v>
      </c>
      <c r="G3" s="113" t="n">
        <f aca="false">F3</f>
        <v>37196</v>
      </c>
      <c r="H3" s="113" t="n">
        <f aca="false">G3</f>
        <v>37196</v>
      </c>
      <c r="I3" s="113" t="n">
        <f aca="false">H3</f>
        <v>37196</v>
      </c>
      <c r="J3" s="113" t="n">
        <f aca="false">I3</f>
        <v>37196</v>
      </c>
      <c r="K3" s="113" t="n">
        <f aca="false">J3</f>
        <v>37196</v>
      </c>
      <c r="L3" s="113" t="n">
        <f aca="false">K3</f>
        <v>37196</v>
      </c>
      <c r="M3" s="114" t="n">
        <f aca="false">L3</f>
        <v>37196</v>
      </c>
      <c r="N3" s="113" t="n">
        <f aca="false">M3</f>
        <v>37196</v>
      </c>
      <c r="O3" s="113" t="n">
        <f aca="false">N3</f>
        <v>37196</v>
      </c>
      <c r="P3" s="113" t="n">
        <f aca="false">O3</f>
        <v>37196</v>
      </c>
      <c r="Q3" s="113" t="n">
        <f aca="false">P3</f>
        <v>37196</v>
      </c>
      <c r="R3" s="113" t="n">
        <f aca="false">Q3</f>
        <v>37196</v>
      </c>
      <c r="S3" s="113" t="n">
        <f aca="false">R3</f>
        <v>37196</v>
      </c>
      <c r="T3" s="113" t="n">
        <f aca="false">S3</f>
        <v>37196</v>
      </c>
      <c r="U3" s="113" t="n">
        <f aca="false">T3</f>
        <v>37196</v>
      </c>
      <c r="V3" s="113" t="n">
        <f aca="false">U3</f>
        <v>37196</v>
      </c>
      <c r="W3" s="113" t="n">
        <f aca="false">V3</f>
        <v>37196</v>
      </c>
      <c r="X3" s="113" t="n">
        <f aca="false">W3</f>
        <v>37196</v>
      </c>
      <c r="Y3" s="113" t="n">
        <f aca="false">X3</f>
        <v>37196</v>
      </c>
      <c r="Z3" s="113" t="n">
        <f aca="false">Y3</f>
        <v>37196</v>
      </c>
      <c r="AA3" s="113" t="n">
        <f aca="false">Z3</f>
        <v>37196</v>
      </c>
      <c r="AB3" s="115" t="n">
        <f aca="false">AA3</f>
        <v>37196</v>
      </c>
      <c r="AC3" s="115" t="n">
        <f aca="false">AB3</f>
        <v>37196</v>
      </c>
      <c r="AD3" s="115" t="n">
        <f aca="false">AC3</f>
        <v>37196</v>
      </c>
      <c r="AE3" s="115" t="n">
        <f aca="false">AD3</f>
        <v>37196</v>
      </c>
      <c r="AF3" s="115" t="n">
        <f aca="false">AE3</f>
        <v>37196</v>
      </c>
      <c r="AG3" s="115" t="n">
        <f aca="false">AE3</f>
        <v>37196</v>
      </c>
      <c r="AH3" s="115" t="n">
        <f aca="false">AF3</f>
        <v>37196</v>
      </c>
      <c r="AI3" s="115" t="n">
        <v>37073</v>
      </c>
    </row>
    <row r="4" customFormat="false" ht="12.75" hidden="false" customHeight="false" outlineLevel="0" collapsed="false">
      <c r="A4" s="105" t="n">
        <v>15</v>
      </c>
      <c r="B4" s="113" t="e">
        <f aca="false">HLOOKUP(Count1,CurveTable1,4,FALSE())</f>
        <v>#N/A</v>
      </c>
      <c r="D4" s="109" t="s">
        <v>105</v>
      </c>
      <c r="E4" s="116" t="s">
        <v>33</v>
      </c>
      <c r="F4" s="116" t="s">
        <v>41</v>
      </c>
      <c r="G4" s="116" t="s">
        <v>43</v>
      </c>
      <c r="H4" s="116" t="s">
        <v>44</v>
      </c>
      <c r="I4" s="116" t="s">
        <v>56</v>
      </c>
      <c r="J4" s="113" t="s">
        <v>58</v>
      </c>
      <c r="K4" s="105" t="s">
        <v>47</v>
      </c>
      <c r="L4" s="115" t="s">
        <v>51</v>
      </c>
      <c r="M4" s="117" t="s">
        <v>61</v>
      </c>
      <c r="N4" s="118" t="s">
        <v>64</v>
      </c>
      <c r="O4" s="113" t="s">
        <v>67</v>
      </c>
      <c r="P4" s="113" t="s">
        <v>53</v>
      </c>
      <c r="Q4" s="113" t="s">
        <v>42</v>
      </c>
      <c r="R4" s="113" t="s">
        <v>49</v>
      </c>
      <c r="S4" s="113"/>
      <c r="T4" s="113"/>
      <c r="U4" s="113"/>
      <c r="V4" s="105"/>
      <c r="W4" s="105"/>
      <c r="X4" s="105"/>
      <c r="Y4" s="105"/>
      <c r="Z4" s="113"/>
      <c r="AA4" s="113"/>
      <c r="AB4" s="115"/>
      <c r="AC4" s="115"/>
      <c r="AD4" s="115"/>
      <c r="AE4" s="115"/>
      <c r="AF4" s="115"/>
      <c r="AG4" s="115"/>
      <c r="AH4" s="115"/>
      <c r="AI4" s="115"/>
    </row>
    <row r="5" customFormat="false" ht="12.75" hidden="false" customHeight="false" outlineLevel="0" collapsed="false">
      <c r="A5" s="105"/>
      <c r="B5" s="119" t="e">
        <f aca="false">HLOOKUP(Count1,CurveTable1,5,FALSE())</f>
        <v>#N/A</v>
      </c>
      <c r="D5" s="109" t="s">
        <v>106</v>
      </c>
      <c r="E5" s="119" t="s">
        <v>107</v>
      </c>
      <c r="F5" s="119" t="s">
        <v>107</v>
      </c>
      <c r="G5" s="119" t="s">
        <v>107</v>
      </c>
      <c r="H5" s="119" t="s">
        <v>107</v>
      </c>
      <c r="I5" s="119" t="s">
        <v>107</v>
      </c>
      <c r="J5" s="119" t="s">
        <v>107</v>
      </c>
      <c r="K5" s="119" t="s">
        <v>107</v>
      </c>
      <c r="L5" s="119" t="s">
        <v>107</v>
      </c>
      <c r="M5" s="119" t="s">
        <v>107</v>
      </c>
      <c r="N5" s="119" t="s">
        <v>107</v>
      </c>
      <c r="O5" s="119" t="s">
        <v>107</v>
      </c>
      <c r="P5" s="119" t="s">
        <v>107</v>
      </c>
      <c r="Q5" s="119" t="s">
        <v>107</v>
      </c>
      <c r="R5" s="119" t="s">
        <v>107</v>
      </c>
      <c r="S5" s="119" t="s">
        <v>107</v>
      </c>
      <c r="T5" s="119" t="s">
        <v>107</v>
      </c>
      <c r="U5" s="119" t="s">
        <v>107</v>
      </c>
      <c r="V5" s="119" t="s">
        <v>107</v>
      </c>
      <c r="W5" s="119" t="s">
        <v>107</v>
      </c>
      <c r="X5" s="119" t="s">
        <v>107</v>
      </c>
      <c r="Y5" s="119" t="s">
        <v>107</v>
      </c>
      <c r="Z5" s="119" t="s">
        <v>107</v>
      </c>
      <c r="AA5" s="119" t="s">
        <v>107</v>
      </c>
      <c r="AB5" s="120" t="s">
        <v>107</v>
      </c>
      <c r="AC5" s="120" t="s">
        <v>107</v>
      </c>
      <c r="AD5" s="120" t="s">
        <v>107</v>
      </c>
      <c r="AE5" s="120" t="s">
        <v>107</v>
      </c>
      <c r="AF5" s="120" t="s">
        <v>107</v>
      </c>
      <c r="AG5" s="120" t="s">
        <v>107</v>
      </c>
      <c r="AH5" s="120" t="s">
        <v>107</v>
      </c>
      <c r="AI5" s="120" t="s">
        <v>108</v>
      </c>
    </row>
    <row r="6" customFormat="false" ht="12.75" hidden="false" customHeight="false" outlineLevel="0" collapsed="false">
      <c r="A6" s="105"/>
      <c r="B6" s="119" t="e">
        <f aca="false">HLOOKUP(Count1,CurveTable1,6,FALSE())</f>
        <v>#N/A</v>
      </c>
      <c r="D6" s="109" t="s">
        <v>109</v>
      </c>
      <c r="E6" s="119" t="s">
        <v>110</v>
      </c>
      <c r="F6" s="119" t="s">
        <v>110</v>
      </c>
      <c r="G6" s="119" t="s">
        <v>110</v>
      </c>
      <c r="H6" s="119" t="s">
        <v>110</v>
      </c>
      <c r="I6" s="119" t="s">
        <v>110</v>
      </c>
      <c r="J6" s="119" t="s">
        <v>110</v>
      </c>
      <c r="K6" s="119" t="s">
        <v>110</v>
      </c>
      <c r="L6" s="119" t="s">
        <v>110</v>
      </c>
      <c r="M6" s="119" t="s">
        <v>110</v>
      </c>
      <c r="N6" s="119" t="s">
        <v>110</v>
      </c>
      <c r="O6" s="119" t="s">
        <v>110</v>
      </c>
      <c r="P6" s="119" t="s">
        <v>110</v>
      </c>
      <c r="Q6" s="119" t="s">
        <v>110</v>
      </c>
      <c r="R6" s="119" t="s">
        <v>110</v>
      </c>
      <c r="S6" s="119" t="s">
        <v>110</v>
      </c>
      <c r="T6" s="119" t="s">
        <v>110</v>
      </c>
      <c r="U6" s="119" t="s">
        <v>110</v>
      </c>
      <c r="V6" s="119" t="s">
        <v>110</v>
      </c>
      <c r="W6" s="119" t="s">
        <v>110</v>
      </c>
      <c r="X6" s="119" t="s">
        <v>110</v>
      </c>
      <c r="Y6" s="119" t="s">
        <v>110</v>
      </c>
      <c r="Z6" s="119" t="s">
        <v>110</v>
      </c>
      <c r="AA6" s="119" t="s">
        <v>110</v>
      </c>
      <c r="AB6" s="120" t="s">
        <v>110</v>
      </c>
      <c r="AC6" s="120" t="s">
        <v>110</v>
      </c>
      <c r="AD6" s="120" t="s">
        <v>110</v>
      </c>
      <c r="AE6" s="120" t="s">
        <v>110</v>
      </c>
      <c r="AF6" s="120" t="s">
        <v>110</v>
      </c>
      <c r="AG6" s="120" t="s">
        <v>110</v>
      </c>
      <c r="AH6" s="120" t="s">
        <v>110</v>
      </c>
      <c r="AI6" s="120" t="s">
        <v>111</v>
      </c>
    </row>
    <row r="7" customFormat="false" ht="12.75" hidden="false" customHeight="false" outlineLevel="0" collapsed="false">
      <c r="A7" s="105"/>
      <c r="B7" s="119" t="e">
        <f aca="false">HLOOKUP(Count1,CurveTable1,7,FALSE())</f>
        <v>#N/A</v>
      </c>
      <c r="D7" s="109" t="s">
        <v>112</v>
      </c>
      <c r="E7" s="119" t="s">
        <v>113</v>
      </c>
      <c r="F7" s="119" t="s">
        <v>114</v>
      </c>
      <c r="G7" s="119" t="s">
        <v>115</v>
      </c>
      <c r="H7" s="119" t="s">
        <v>116</v>
      </c>
      <c r="I7" s="119" t="s">
        <v>117</v>
      </c>
      <c r="J7" s="119" t="s">
        <v>118</v>
      </c>
      <c r="K7" s="119" t="s">
        <v>119</v>
      </c>
      <c r="L7" s="119" t="s">
        <v>120</v>
      </c>
      <c r="M7" s="119" t="s">
        <v>121</v>
      </c>
      <c r="N7" s="119" t="s">
        <v>122</v>
      </c>
      <c r="O7" s="119" t="s">
        <v>123</v>
      </c>
      <c r="P7" s="119" t="s">
        <v>124</v>
      </c>
      <c r="Q7" s="119" t="s">
        <v>125</v>
      </c>
      <c r="R7" s="119" t="s">
        <v>126</v>
      </c>
      <c r="S7" s="119" t="s">
        <v>127</v>
      </c>
      <c r="T7" s="119" t="s">
        <v>128</v>
      </c>
      <c r="U7" s="119" t="s">
        <v>129</v>
      </c>
      <c r="V7" s="119" t="s">
        <v>130</v>
      </c>
      <c r="W7" s="119" t="s">
        <v>131</v>
      </c>
      <c r="X7" s="119" t="s">
        <v>132</v>
      </c>
      <c r="Y7" s="119" t="s">
        <v>133</v>
      </c>
      <c r="Z7" s="119" t="s">
        <v>134</v>
      </c>
      <c r="AA7" s="119" t="s">
        <v>135</v>
      </c>
      <c r="AB7" s="120" t="s">
        <v>136</v>
      </c>
      <c r="AC7" s="120" t="s">
        <v>137</v>
      </c>
      <c r="AD7" s="120" t="s">
        <v>138</v>
      </c>
      <c r="AE7" s="120" t="s">
        <v>139</v>
      </c>
      <c r="AF7" s="120" t="s">
        <v>140</v>
      </c>
      <c r="AG7" s="120" t="s">
        <v>141</v>
      </c>
      <c r="AH7" s="120" t="s">
        <v>142</v>
      </c>
      <c r="AI7" s="120" t="s">
        <v>143</v>
      </c>
    </row>
    <row r="8" customFormat="false" ht="12.75" hidden="false" customHeight="false" outlineLevel="0" collapsed="false">
      <c r="A8" s="105"/>
      <c r="B8" s="105"/>
      <c r="D8" s="121" t="n">
        <v>37165</v>
      </c>
      <c r="E8" s="122" t="n">
        <v>1.835</v>
      </c>
      <c r="F8" s="122" t="n">
        <v>1.91</v>
      </c>
      <c r="G8" s="122" t="n">
        <v>1.585</v>
      </c>
      <c r="H8" s="122" t="n">
        <v>1.875</v>
      </c>
      <c r="I8" s="122" t="n">
        <v>1.4</v>
      </c>
      <c r="J8" s="122" t="n">
        <v>1.465</v>
      </c>
      <c r="K8" s="122" t="n">
        <v>1.53</v>
      </c>
      <c r="L8" s="122" t="n">
        <v>1.6</v>
      </c>
      <c r="M8" s="122" t="n">
        <v>1.375</v>
      </c>
      <c r="N8" s="122" t="n">
        <v>1.6715274</v>
      </c>
      <c r="O8" s="122" t="n">
        <v>1.32</v>
      </c>
      <c r="P8" s="122" t="n">
        <v>1.65</v>
      </c>
      <c r="Q8" s="122" t="n">
        <v>1.71</v>
      </c>
      <c r="R8" s="122" t="n">
        <v>1.625</v>
      </c>
      <c r="S8" s="122"/>
      <c r="T8" s="122"/>
      <c r="U8" s="122"/>
      <c r="V8" s="122"/>
      <c r="W8" s="122"/>
      <c r="X8" s="122"/>
      <c r="Y8" s="122"/>
      <c r="Z8" s="122"/>
      <c r="AA8" s="122"/>
      <c r="AB8" s="123"/>
    </row>
    <row r="9" customFormat="false" ht="12.75" hidden="false" customHeight="false" outlineLevel="0" collapsed="false">
      <c r="A9" s="105"/>
      <c r="B9" s="124"/>
      <c r="D9" s="121" t="n">
        <v>37166</v>
      </c>
      <c r="E9" s="122" t="n">
        <v>1.77</v>
      </c>
      <c r="F9" s="122" t="n">
        <v>1.885</v>
      </c>
      <c r="G9" s="122" t="n">
        <v>1.555</v>
      </c>
      <c r="H9" s="122" t="n">
        <v>1.87</v>
      </c>
      <c r="I9" s="122" t="n">
        <v>1.345</v>
      </c>
      <c r="J9" s="122" t="n">
        <v>1.39</v>
      </c>
      <c r="K9" s="122" t="n">
        <v>1.49</v>
      </c>
      <c r="L9" s="122" t="n">
        <v>1.59</v>
      </c>
      <c r="M9" s="122" t="n">
        <v>1.33</v>
      </c>
      <c r="N9" s="122" t="n">
        <v>1.2424</v>
      </c>
      <c r="O9" s="122" t="n">
        <v>1.35</v>
      </c>
      <c r="P9" s="122" t="n">
        <v>1.595</v>
      </c>
      <c r="Q9" s="122" t="n">
        <v>1.695</v>
      </c>
      <c r="R9" s="122" t="n">
        <v>1.565</v>
      </c>
      <c r="S9" s="122"/>
      <c r="T9" s="122"/>
      <c r="U9" s="122"/>
      <c r="V9" s="122"/>
      <c r="W9" s="122"/>
      <c r="X9" s="122"/>
      <c r="Y9" s="122"/>
      <c r="Z9" s="122"/>
      <c r="AA9" s="122"/>
      <c r="AB9" s="123"/>
    </row>
    <row r="10" customFormat="false" ht="12.75" hidden="false" customHeight="false" outlineLevel="0" collapsed="false">
      <c r="D10" s="121" t="n">
        <v>37167</v>
      </c>
      <c r="E10" s="122" t="n">
        <v>1.82</v>
      </c>
      <c r="F10" s="122" t="n">
        <v>1.96</v>
      </c>
      <c r="G10" s="122" t="n">
        <v>1.59</v>
      </c>
      <c r="H10" s="122" t="n">
        <v>1.87</v>
      </c>
      <c r="I10" s="122" t="n">
        <v>1.355</v>
      </c>
      <c r="J10" s="122" t="n">
        <v>1.45</v>
      </c>
      <c r="K10" s="122" t="n">
        <v>1.475</v>
      </c>
      <c r="L10" s="122" t="n">
        <v>1.645</v>
      </c>
      <c r="M10" s="122" t="n">
        <v>1.405</v>
      </c>
      <c r="N10" s="122" t="n">
        <v>1.4385</v>
      </c>
      <c r="O10" s="122" t="n">
        <v>1.32</v>
      </c>
      <c r="P10" s="122" t="n">
        <v>1.65</v>
      </c>
      <c r="Q10" s="122" t="n">
        <v>1.805</v>
      </c>
      <c r="R10" s="122" t="n">
        <v>1.595</v>
      </c>
      <c r="S10" s="122"/>
      <c r="T10" s="122"/>
      <c r="U10" s="122"/>
      <c r="V10" s="122"/>
      <c r="W10" s="122"/>
      <c r="X10" s="122"/>
      <c r="Y10" s="122"/>
      <c r="Z10" s="122"/>
      <c r="AA10" s="122"/>
      <c r="AB10" s="123"/>
    </row>
    <row r="11" customFormat="false" ht="12.75" hidden="false" customHeight="false" outlineLevel="0" collapsed="false">
      <c r="D11" s="121" t="n">
        <v>37168</v>
      </c>
      <c r="E11" s="122" t="n">
        <v>1.975</v>
      </c>
      <c r="F11" s="122" t="n">
        <v>2.04</v>
      </c>
      <c r="G11" s="122" t="n">
        <v>1.79</v>
      </c>
      <c r="H11" s="122" t="n">
        <v>1.955</v>
      </c>
      <c r="I11" s="122" t="n">
        <v>1.54</v>
      </c>
      <c r="J11" s="122" t="n">
        <v>1.675</v>
      </c>
      <c r="K11" s="122" t="n">
        <v>1.69</v>
      </c>
      <c r="L11" s="122" t="n">
        <v>1.81</v>
      </c>
      <c r="M11" s="122" t="n">
        <v>1.62</v>
      </c>
      <c r="N11" s="122" t="n">
        <v>1.5515</v>
      </c>
      <c r="O11" s="122" t="n">
        <v>1.57</v>
      </c>
      <c r="P11" s="122" t="n">
        <v>1.855</v>
      </c>
      <c r="Q11" s="122" t="n">
        <v>1.93</v>
      </c>
      <c r="R11" s="122" t="n">
        <v>1.8</v>
      </c>
      <c r="S11" s="122"/>
      <c r="T11" s="122"/>
      <c r="U11" s="122"/>
      <c r="V11" s="122"/>
      <c r="W11" s="122"/>
      <c r="X11" s="122"/>
      <c r="Y11" s="122"/>
      <c r="Z11" s="122"/>
      <c r="AA11" s="122"/>
      <c r="AB11" s="123"/>
    </row>
    <row r="12" customFormat="false" ht="12.75" hidden="false" customHeight="false" outlineLevel="0" collapsed="false">
      <c r="D12" s="121" t="n">
        <v>37169</v>
      </c>
      <c r="E12" s="122" t="n">
        <v>2.13</v>
      </c>
      <c r="F12" s="122" t="n">
        <v>2.13</v>
      </c>
      <c r="G12" s="122" t="n">
        <v>1.955</v>
      </c>
      <c r="H12" s="122" t="n">
        <v>2.125</v>
      </c>
      <c r="I12" s="122" t="n">
        <v>1.715</v>
      </c>
      <c r="J12" s="122" t="n">
        <v>1.855</v>
      </c>
      <c r="K12" s="122" t="n">
        <v>1.85</v>
      </c>
      <c r="L12" s="122" t="n">
        <v>1.98</v>
      </c>
      <c r="M12" s="122" t="n">
        <v>1.775</v>
      </c>
      <c r="N12" s="122" t="n">
        <v>1.816</v>
      </c>
      <c r="O12" s="122" t="n">
        <v>1.695</v>
      </c>
      <c r="P12" s="122" t="n">
        <v>2.005</v>
      </c>
      <c r="Q12" s="122" t="n">
        <v>2.03</v>
      </c>
      <c r="R12" s="122" t="n">
        <v>1.965</v>
      </c>
      <c r="S12" s="122"/>
      <c r="T12" s="122"/>
      <c r="U12" s="122"/>
      <c r="V12" s="122"/>
      <c r="W12" s="122"/>
      <c r="X12" s="122"/>
      <c r="Y12" s="122"/>
      <c r="Z12" s="122"/>
      <c r="AA12" s="122"/>
      <c r="AB12" s="123"/>
    </row>
    <row r="13" customFormat="false" ht="12.75" hidden="false" customHeight="false" outlineLevel="0" collapsed="false">
      <c r="D13" s="121" t="n">
        <v>37170</v>
      </c>
      <c r="E13" s="122" t="n">
        <v>2.115</v>
      </c>
      <c r="F13" s="122" t="n">
        <v>1.915</v>
      </c>
      <c r="G13" s="122" t="n">
        <v>1.795</v>
      </c>
      <c r="H13" s="122" t="n">
        <v>2.02</v>
      </c>
      <c r="I13" s="122" t="n">
        <v>1.645</v>
      </c>
      <c r="J13" s="122" t="n">
        <v>1.72</v>
      </c>
      <c r="K13" s="122" t="n">
        <v>1.695</v>
      </c>
      <c r="L13" s="122" t="n">
        <v>1.855</v>
      </c>
      <c r="M13" s="122" t="n">
        <v>1.62</v>
      </c>
      <c r="N13" s="122" t="n">
        <v>1.628</v>
      </c>
      <c r="O13" s="122" t="n">
        <v>1.61</v>
      </c>
      <c r="P13" s="122" t="n">
        <v>1.94</v>
      </c>
      <c r="Q13" s="122" t="n">
        <v>1.785</v>
      </c>
      <c r="R13" s="122" t="n">
        <v>1.82</v>
      </c>
      <c r="S13" s="122"/>
      <c r="T13" s="122"/>
      <c r="U13" s="122"/>
      <c r="V13" s="122"/>
      <c r="W13" s="122"/>
      <c r="X13" s="122"/>
      <c r="Y13" s="122"/>
      <c r="Z13" s="122"/>
      <c r="AA13" s="122"/>
      <c r="AB13" s="123"/>
    </row>
    <row r="14" customFormat="false" ht="12.75" hidden="false" customHeight="false" outlineLevel="0" collapsed="false">
      <c r="D14" s="121" t="n">
        <v>37171</v>
      </c>
      <c r="E14" s="122" t="n">
        <v>2.115</v>
      </c>
      <c r="F14" s="122" t="n">
        <v>1.915</v>
      </c>
      <c r="G14" s="122" t="n">
        <v>1.795</v>
      </c>
      <c r="H14" s="122" t="n">
        <v>2.02</v>
      </c>
      <c r="I14" s="122" t="n">
        <v>1.645</v>
      </c>
      <c r="J14" s="122" t="n">
        <v>1.72</v>
      </c>
      <c r="K14" s="122" t="n">
        <v>1.695</v>
      </c>
      <c r="L14" s="122" t="n">
        <v>1.855</v>
      </c>
      <c r="M14" s="122" t="n">
        <v>1.62</v>
      </c>
      <c r="N14" s="122" t="n">
        <v>1.628</v>
      </c>
      <c r="O14" s="122" t="n">
        <v>1.61</v>
      </c>
      <c r="P14" s="122" t="n">
        <v>1.94</v>
      </c>
      <c r="Q14" s="122" t="n">
        <v>1.785</v>
      </c>
      <c r="R14" s="122" t="n">
        <v>1.82</v>
      </c>
      <c r="S14" s="122"/>
      <c r="T14" s="122"/>
      <c r="U14" s="122"/>
      <c r="V14" s="122"/>
      <c r="W14" s="122"/>
      <c r="X14" s="122"/>
      <c r="Y14" s="122"/>
      <c r="Z14" s="122"/>
      <c r="AA14" s="122"/>
      <c r="AB14" s="123"/>
    </row>
    <row r="15" customFormat="false" ht="12.75" hidden="false" customHeight="false" outlineLevel="0" collapsed="false">
      <c r="D15" s="121" t="n">
        <v>37172</v>
      </c>
      <c r="E15" s="122" t="n">
        <v>2.115</v>
      </c>
      <c r="F15" s="122" t="n">
        <v>1.915</v>
      </c>
      <c r="G15" s="122" t="n">
        <v>1.795</v>
      </c>
      <c r="H15" s="122" t="n">
        <v>2.02</v>
      </c>
      <c r="I15" s="122" t="n">
        <v>1.645</v>
      </c>
      <c r="J15" s="122" t="n">
        <v>1.72</v>
      </c>
      <c r="K15" s="122" t="n">
        <v>1.695</v>
      </c>
      <c r="L15" s="122" t="n">
        <v>1.855</v>
      </c>
      <c r="M15" s="122" t="n">
        <v>1.62</v>
      </c>
      <c r="N15" s="122" t="n">
        <v>1.628</v>
      </c>
      <c r="O15" s="122" t="n">
        <v>1.61</v>
      </c>
      <c r="P15" s="122" t="n">
        <v>1.94</v>
      </c>
      <c r="Q15" s="122" t="n">
        <v>1.785</v>
      </c>
      <c r="R15" s="122" t="n">
        <v>1.82</v>
      </c>
      <c r="S15" s="122"/>
      <c r="T15" s="122"/>
      <c r="U15" s="122"/>
      <c r="V15" s="122"/>
      <c r="W15" s="122"/>
      <c r="X15" s="122"/>
      <c r="Y15" s="122"/>
      <c r="Z15" s="122"/>
      <c r="AA15" s="122"/>
      <c r="AB15" s="123"/>
    </row>
    <row r="16" customFormat="false" ht="12.75" hidden="false" customHeight="false" outlineLevel="0" collapsed="false">
      <c r="D16" s="121" t="n">
        <v>37173</v>
      </c>
      <c r="E16" s="122" t="n">
        <v>2.035</v>
      </c>
      <c r="F16" s="122" t="n">
        <v>1.905</v>
      </c>
      <c r="G16" s="122" t="n">
        <v>1.775</v>
      </c>
      <c r="H16" s="122" t="n">
        <v>1.915</v>
      </c>
      <c r="I16" s="122" t="n">
        <v>1.555</v>
      </c>
      <c r="J16" s="122" t="n">
        <v>1.7</v>
      </c>
      <c r="K16" s="122" t="n">
        <v>1.585</v>
      </c>
      <c r="L16" s="122" t="n">
        <v>1.76</v>
      </c>
      <c r="M16" s="122" t="n">
        <v>1.615</v>
      </c>
      <c r="N16" s="122" t="n">
        <v>1.63</v>
      </c>
      <c r="O16" s="122" t="n">
        <v>1.525</v>
      </c>
      <c r="P16" s="122" t="n">
        <v>1.79</v>
      </c>
      <c r="Q16" s="122" t="n">
        <v>1.815</v>
      </c>
      <c r="R16" s="122" t="n">
        <v>1.72</v>
      </c>
      <c r="S16" s="122"/>
      <c r="T16" s="122"/>
      <c r="U16" s="122"/>
      <c r="V16" s="122"/>
      <c r="W16" s="122"/>
      <c r="X16" s="122"/>
      <c r="Y16" s="122"/>
      <c r="Z16" s="122"/>
      <c r="AA16" s="122"/>
      <c r="AB16" s="123"/>
    </row>
    <row r="17" customFormat="false" ht="12.75" hidden="false" customHeight="false" outlineLevel="0" collapsed="false">
      <c r="D17" s="121" t="n">
        <v>37174</v>
      </c>
      <c r="E17" s="122" t="n">
        <v>2.115</v>
      </c>
      <c r="F17" s="122" t="n">
        <v>1.89</v>
      </c>
      <c r="G17" s="122" t="n">
        <v>1.66</v>
      </c>
      <c r="H17" s="122" t="n">
        <v>1.86</v>
      </c>
      <c r="I17" s="122" t="n">
        <v>1.48</v>
      </c>
      <c r="J17" s="122" t="n">
        <v>1.7</v>
      </c>
      <c r="K17" s="122" t="n">
        <v>1.62</v>
      </c>
      <c r="L17" s="122" t="n">
        <v>1.805</v>
      </c>
      <c r="M17" s="122" t="n">
        <v>1.6</v>
      </c>
      <c r="N17" s="122" t="n">
        <v>1.6075</v>
      </c>
      <c r="O17" s="122" t="n">
        <v>1.46</v>
      </c>
      <c r="P17" s="122" t="n">
        <v>1.85</v>
      </c>
      <c r="Q17" s="122" t="n">
        <v>1.75</v>
      </c>
      <c r="R17" s="122" t="n">
        <v>1.755</v>
      </c>
      <c r="S17" s="122"/>
      <c r="T17" s="122"/>
      <c r="U17" s="122"/>
      <c r="V17" s="122"/>
      <c r="W17" s="122"/>
      <c r="X17" s="122"/>
      <c r="Y17" s="122"/>
      <c r="Z17" s="122"/>
      <c r="AA17" s="122"/>
      <c r="AB17" s="123"/>
    </row>
    <row r="18" customFormat="false" ht="12.75" hidden="false" customHeight="false" outlineLevel="0" collapsed="false">
      <c r="D18" s="121" t="n">
        <v>37175</v>
      </c>
      <c r="E18" s="122" t="n">
        <v>2.23</v>
      </c>
      <c r="F18" s="122" t="n">
        <v>2.045</v>
      </c>
      <c r="G18" s="122" t="n">
        <v>1.885</v>
      </c>
      <c r="H18" s="122" t="n">
        <v>2.02</v>
      </c>
      <c r="I18" s="122" t="n">
        <v>1.735</v>
      </c>
      <c r="J18" s="122" t="n">
        <v>1.875</v>
      </c>
      <c r="K18" s="122" t="n">
        <v>1.85</v>
      </c>
      <c r="L18" s="122" t="n">
        <v>1.94</v>
      </c>
      <c r="M18" s="122" t="n">
        <v>1.845</v>
      </c>
      <c r="N18" s="122" t="n">
        <v>1.7713</v>
      </c>
      <c r="O18" s="122" t="n">
        <v>1.73</v>
      </c>
      <c r="P18" s="122" t="n">
        <v>2</v>
      </c>
      <c r="Q18" s="122" t="n">
        <v>1.925</v>
      </c>
      <c r="R18" s="122" t="n">
        <v>1.91</v>
      </c>
      <c r="S18" s="122"/>
      <c r="T18" s="122"/>
      <c r="U18" s="122"/>
      <c r="V18" s="122"/>
      <c r="W18" s="122"/>
      <c r="X18" s="122"/>
      <c r="Y18" s="122"/>
      <c r="Z18" s="122"/>
      <c r="AA18" s="122"/>
      <c r="AB18" s="123"/>
    </row>
    <row r="19" customFormat="false" ht="12.75" hidden="false" customHeight="false" outlineLevel="0" collapsed="false">
      <c r="D19" s="121" t="n">
        <v>37176</v>
      </c>
      <c r="E19" s="122" t="n">
        <v>2.405</v>
      </c>
      <c r="F19" s="122" t="n">
        <v>2.34</v>
      </c>
      <c r="G19" s="122" t="n">
        <v>2.205</v>
      </c>
      <c r="H19" s="122" t="n">
        <v>2.31</v>
      </c>
      <c r="I19" s="122" t="n">
        <v>2.075</v>
      </c>
      <c r="J19" s="122" t="n">
        <v>2.155</v>
      </c>
      <c r="K19" s="122" t="n">
        <v>2.15</v>
      </c>
      <c r="L19" s="122" t="n">
        <v>2.22</v>
      </c>
      <c r="M19" s="122" t="n">
        <v>2.115</v>
      </c>
      <c r="N19" s="122" t="n">
        <v>1.9961</v>
      </c>
      <c r="O19" s="122" t="n">
        <v>2.045</v>
      </c>
      <c r="P19" s="122" t="n">
        <v>2.21</v>
      </c>
      <c r="Q19" s="122" t="n">
        <v>2.26</v>
      </c>
      <c r="R19" s="122" t="n">
        <v>2.165</v>
      </c>
      <c r="S19" s="122"/>
      <c r="T19" s="122"/>
      <c r="U19" s="122"/>
      <c r="V19" s="122"/>
      <c r="W19" s="122"/>
      <c r="X19" s="122"/>
      <c r="Y19" s="122"/>
      <c r="Z19" s="122"/>
      <c r="AA19" s="122"/>
      <c r="AB19" s="123"/>
    </row>
    <row r="20" customFormat="false" ht="12.75" hidden="false" customHeight="false" outlineLevel="0" collapsed="false">
      <c r="D20" s="121" t="n">
        <v>37177</v>
      </c>
      <c r="E20" s="122" t="n">
        <v>2.305</v>
      </c>
      <c r="F20" s="122" t="n">
        <v>2.24</v>
      </c>
      <c r="G20" s="122" t="n">
        <v>2.11</v>
      </c>
      <c r="H20" s="122" t="n">
        <v>2.25</v>
      </c>
      <c r="I20" s="122" t="n">
        <v>1.97</v>
      </c>
      <c r="J20" s="122" t="n">
        <v>2.06</v>
      </c>
      <c r="K20" s="122" t="n">
        <v>2.08</v>
      </c>
      <c r="L20" s="122" t="n">
        <v>2.12</v>
      </c>
      <c r="M20" s="122" t="n">
        <v>1.99</v>
      </c>
      <c r="N20" s="122" t="n">
        <v>1.9363</v>
      </c>
      <c r="O20" s="122" t="n">
        <v>1.94</v>
      </c>
      <c r="P20" s="122" t="n">
        <v>2.15</v>
      </c>
      <c r="Q20" s="122" t="n">
        <v>2.12</v>
      </c>
      <c r="R20" s="122" t="n">
        <v>2.08</v>
      </c>
      <c r="S20" s="122"/>
      <c r="T20" s="122"/>
      <c r="U20" s="122"/>
      <c r="V20" s="122"/>
      <c r="W20" s="122"/>
      <c r="X20" s="122"/>
      <c r="Y20" s="122"/>
      <c r="Z20" s="122"/>
      <c r="AA20" s="122"/>
      <c r="AB20" s="123"/>
    </row>
    <row r="21" customFormat="false" ht="12.75" hidden="false" customHeight="false" outlineLevel="0" collapsed="false">
      <c r="D21" s="121" t="n">
        <v>37178</v>
      </c>
      <c r="E21" s="122" t="n">
        <v>2.305</v>
      </c>
      <c r="F21" s="122" t="n">
        <v>2.24</v>
      </c>
      <c r="G21" s="122" t="n">
        <v>2.11</v>
      </c>
      <c r="H21" s="122" t="n">
        <v>2.25</v>
      </c>
      <c r="I21" s="122" t="n">
        <v>1.97</v>
      </c>
      <c r="J21" s="122" t="n">
        <v>2.06</v>
      </c>
      <c r="K21" s="122" t="n">
        <v>2.08</v>
      </c>
      <c r="L21" s="122" t="n">
        <v>2.12</v>
      </c>
      <c r="M21" s="122" t="n">
        <v>1.99</v>
      </c>
      <c r="N21" s="122" t="n">
        <v>1.9363</v>
      </c>
      <c r="O21" s="122" t="n">
        <v>1.94</v>
      </c>
      <c r="P21" s="122" t="n">
        <v>2.15</v>
      </c>
      <c r="Q21" s="122" t="n">
        <v>2.12</v>
      </c>
      <c r="R21" s="122" t="n">
        <v>2.08</v>
      </c>
      <c r="S21" s="122"/>
      <c r="T21" s="122"/>
      <c r="U21" s="122"/>
      <c r="V21" s="122"/>
      <c r="W21" s="122"/>
      <c r="X21" s="122"/>
      <c r="Y21" s="122"/>
      <c r="Z21" s="122"/>
      <c r="AA21" s="122"/>
      <c r="AB21" s="123"/>
    </row>
    <row r="22" customFormat="false" ht="12.75" hidden="false" customHeight="false" outlineLevel="0" collapsed="false">
      <c r="D22" s="121" t="n">
        <v>37179</v>
      </c>
      <c r="E22" s="122" t="n">
        <v>2.305</v>
      </c>
      <c r="F22" s="122" t="n">
        <v>2.24</v>
      </c>
      <c r="G22" s="122" t="n">
        <v>2.11</v>
      </c>
      <c r="H22" s="122" t="n">
        <v>2.25</v>
      </c>
      <c r="I22" s="122" t="n">
        <v>1.97</v>
      </c>
      <c r="J22" s="122" t="n">
        <v>2.06</v>
      </c>
      <c r="K22" s="122" t="n">
        <v>2.08</v>
      </c>
      <c r="L22" s="122" t="n">
        <v>2.12</v>
      </c>
      <c r="M22" s="122" t="n">
        <v>1.99</v>
      </c>
      <c r="N22" s="122" t="n">
        <v>1.9363</v>
      </c>
      <c r="O22" s="122" t="n">
        <v>1.94</v>
      </c>
      <c r="P22" s="122" t="n">
        <v>2.15</v>
      </c>
      <c r="Q22" s="122" t="n">
        <v>2.12</v>
      </c>
      <c r="R22" s="122" t="n">
        <v>2.08</v>
      </c>
      <c r="S22" s="122"/>
      <c r="T22" s="122"/>
      <c r="U22" s="122"/>
      <c r="V22" s="122"/>
      <c r="W22" s="122"/>
      <c r="X22" s="122"/>
      <c r="Y22" s="122"/>
      <c r="Z22" s="122"/>
      <c r="AA22" s="122"/>
      <c r="AB22" s="123"/>
    </row>
    <row r="23" customFormat="false" ht="12.75" hidden="false" customHeight="false" outlineLevel="0" collapsed="false">
      <c r="D23" s="121" t="n">
        <v>37180</v>
      </c>
      <c r="E23" s="122" t="n">
        <v>2.26</v>
      </c>
      <c r="F23" s="122" t="n">
        <v>2.235</v>
      </c>
      <c r="G23" s="122" t="n">
        <v>2.005</v>
      </c>
      <c r="H23" s="122" t="n">
        <v>2.24</v>
      </c>
      <c r="I23" s="122" t="n">
        <v>1.785</v>
      </c>
      <c r="J23" s="122" t="n">
        <v>1.965</v>
      </c>
      <c r="K23" s="122" t="n">
        <v>1.975</v>
      </c>
      <c r="L23" s="122" t="n">
        <v>2.055</v>
      </c>
      <c r="M23" s="122" t="n">
        <v>1.885</v>
      </c>
      <c r="N23" s="122" t="n">
        <v>1.9129</v>
      </c>
      <c r="O23" s="122" t="n">
        <v>1.785</v>
      </c>
      <c r="P23" s="122" t="n">
        <v>2.095</v>
      </c>
      <c r="Q23" s="122" t="n">
        <v>2.12</v>
      </c>
      <c r="R23" s="122" t="n">
        <v>2.04</v>
      </c>
      <c r="S23" s="122"/>
      <c r="T23" s="122"/>
      <c r="U23" s="122"/>
      <c r="V23" s="122"/>
      <c r="W23" s="122"/>
      <c r="X23" s="122"/>
      <c r="Y23" s="122"/>
      <c r="Z23" s="122"/>
      <c r="AA23" s="122"/>
      <c r="AB23" s="123"/>
    </row>
    <row r="24" customFormat="false" ht="12.75" hidden="false" customHeight="false" outlineLevel="0" collapsed="false">
      <c r="D24" s="121" t="n">
        <v>37181</v>
      </c>
      <c r="E24" s="122" t="n">
        <v>2.505</v>
      </c>
      <c r="F24" s="122" t="n">
        <v>2.49</v>
      </c>
      <c r="G24" s="122" t="n">
        <v>2.28</v>
      </c>
      <c r="H24" s="122" t="n">
        <v>2.405</v>
      </c>
      <c r="I24" s="122" t="n">
        <v>1.855</v>
      </c>
      <c r="J24" s="122" t="n">
        <v>2.2</v>
      </c>
      <c r="K24" s="122" t="n">
        <v>2.17</v>
      </c>
      <c r="L24" s="122" t="n">
        <v>2.285</v>
      </c>
      <c r="M24" s="122" t="n">
        <v>2.165</v>
      </c>
      <c r="N24" s="122" t="n">
        <v>2.1531</v>
      </c>
      <c r="O24" s="122" t="n">
        <v>1.84</v>
      </c>
      <c r="P24" s="122" t="n">
        <v>2.32</v>
      </c>
      <c r="Q24" s="122" t="n">
        <v>2.375</v>
      </c>
      <c r="R24" s="122" t="n">
        <v>2.255</v>
      </c>
      <c r="S24" s="122"/>
      <c r="T24" s="122"/>
      <c r="U24" s="122"/>
      <c r="V24" s="122"/>
      <c r="W24" s="122"/>
      <c r="X24" s="122"/>
      <c r="Y24" s="122"/>
      <c r="Z24" s="122"/>
      <c r="AA24" s="122"/>
      <c r="AB24" s="123"/>
    </row>
    <row r="25" customFormat="false" ht="12.75" hidden="false" customHeight="false" outlineLevel="0" collapsed="false">
      <c r="D25" s="121" t="n">
        <v>37182</v>
      </c>
      <c r="E25" s="122" t="n">
        <v>2.65</v>
      </c>
      <c r="F25" s="122" t="n">
        <v>2.675</v>
      </c>
      <c r="G25" s="122" t="n">
        <v>2.49</v>
      </c>
      <c r="H25" s="122" t="n">
        <v>2.6</v>
      </c>
      <c r="I25" s="122" t="n">
        <v>2.225</v>
      </c>
      <c r="J25" s="122" t="n">
        <v>2.43</v>
      </c>
      <c r="K25" s="122" t="n">
        <v>2.355</v>
      </c>
      <c r="L25" s="122" t="n">
        <v>2.48</v>
      </c>
      <c r="M25" s="122" t="n">
        <v>2.375</v>
      </c>
      <c r="N25" s="122" t="n">
        <v>2.2198</v>
      </c>
      <c r="O25" s="122" t="n">
        <v>2.205</v>
      </c>
      <c r="P25" s="122" t="n">
        <v>2.525</v>
      </c>
      <c r="Q25" s="122" t="n">
        <v>2.595</v>
      </c>
      <c r="R25" s="122" t="n">
        <v>2.46</v>
      </c>
      <c r="S25" s="122"/>
      <c r="T25" s="122"/>
      <c r="U25" s="122"/>
      <c r="V25" s="122"/>
      <c r="W25" s="122"/>
      <c r="X25" s="122"/>
      <c r="Y25" s="122"/>
      <c r="Z25" s="122"/>
      <c r="AA25" s="122"/>
      <c r="AB25" s="123"/>
    </row>
    <row r="26" customFormat="false" ht="12.75" hidden="false" customHeight="false" outlineLevel="0" collapsed="false">
      <c r="D26" s="121" t="n">
        <v>37183</v>
      </c>
      <c r="E26" s="122" t="n">
        <v>2.4</v>
      </c>
      <c r="F26" s="122" t="n">
        <v>2.445</v>
      </c>
      <c r="G26" s="122" t="n">
        <v>2.25</v>
      </c>
      <c r="H26" s="122" t="n">
        <v>2.34</v>
      </c>
      <c r="I26" s="122" t="n">
        <v>2.005</v>
      </c>
      <c r="J26" s="122" t="n">
        <v>2.16</v>
      </c>
      <c r="K26" s="122" t="n">
        <v>2.12</v>
      </c>
      <c r="L26" s="122" t="n">
        <v>2.21</v>
      </c>
      <c r="M26" s="122" t="n">
        <v>2.085</v>
      </c>
      <c r="N26" s="122" t="n">
        <v>2.0199</v>
      </c>
      <c r="O26" s="122" t="n">
        <v>1.995</v>
      </c>
      <c r="P26" s="122" t="n">
        <v>2.255</v>
      </c>
      <c r="Q26" s="122" t="n">
        <v>2.35</v>
      </c>
      <c r="R26" s="122" t="n">
        <v>2.195</v>
      </c>
      <c r="S26" s="122"/>
      <c r="T26" s="122"/>
      <c r="U26" s="122"/>
      <c r="V26" s="122"/>
      <c r="W26" s="122"/>
      <c r="X26" s="122"/>
      <c r="Y26" s="122"/>
      <c r="Z26" s="122"/>
      <c r="AA26" s="122"/>
      <c r="AB26" s="123"/>
    </row>
    <row r="27" customFormat="false" ht="12.75" hidden="false" customHeight="false" outlineLevel="0" collapsed="false">
      <c r="D27" s="121" t="n">
        <v>37184</v>
      </c>
      <c r="E27" s="122" t="n">
        <v>2.335</v>
      </c>
      <c r="F27" s="122" t="n">
        <v>2.08</v>
      </c>
      <c r="G27" s="122" t="n">
        <v>1.985</v>
      </c>
      <c r="H27" s="122" t="n">
        <v>2.17</v>
      </c>
      <c r="I27" s="122" t="n">
        <v>1.825</v>
      </c>
      <c r="J27" s="122" t="n">
        <v>2.095</v>
      </c>
      <c r="K27" s="122" t="n">
        <v>1.92</v>
      </c>
      <c r="L27" s="122" t="n">
        <v>2.1</v>
      </c>
      <c r="M27" s="122" t="n">
        <v>2.06</v>
      </c>
      <c r="N27" s="122" t="n">
        <v>2.1411</v>
      </c>
      <c r="O27" s="122" t="n">
        <v>1.81</v>
      </c>
      <c r="P27" s="122" t="n">
        <v>2.18</v>
      </c>
      <c r="Q27" s="122" t="n">
        <v>2.015</v>
      </c>
      <c r="R27" s="122" t="n">
        <v>2.02</v>
      </c>
      <c r="S27" s="122"/>
      <c r="T27" s="122"/>
      <c r="U27" s="122"/>
      <c r="V27" s="122"/>
      <c r="W27" s="122"/>
      <c r="X27" s="122"/>
      <c r="Y27" s="122"/>
      <c r="Z27" s="122"/>
      <c r="AA27" s="122"/>
      <c r="AB27" s="123"/>
    </row>
    <row r="28" customFormat="false" ht="12.75" hidden="false" customHeight="false" outlineLevel="0" collapsed="false">
      <c r="D28" s="121" t="n">
        <v>37185</v>
      </c>
      <c r="E28" s="122" t="n">
        <v>2.335</v>
      </c>
      <c r="F28" s="122" t="n">
        <v>2.08</v>
      </c>
      <c r="G28" s="122" t="n">
        <v>1.985</v>
      </c>
      <c r="H28" s="122" t="n">
        <v>2.17</v>
      </c>
      <c r="I28" s="122" t="n">
        <v>1.825</v>
      </c>
      <c r="J28" s="122" t="n">
        <v>2.095</v>
      </c>
      <c r="K28" s="122" t="n">
        <v>1.92</v>
      </c>
      <c r="L28" s="122" t="n">
        <v>2.1</v>
      </c>
      <c r="M28" s="122" t="n">
        <v>2.06</v>
      </c>
      <c r="N28" s="122" t="n">
        <v>2.1411</v>
      </c>
      <c r="O28" s="122" t="n">
        <v>1.81</v>
      </c>
      <c r="P28" s="122" t="n">
        <v>2.18</v>
      </c>
      <c r="Q28" s="122" t="n">
        <v>2.015</v>
      </c>
      <c r="R28" s="122" t="n">
        <v>2.02</v>
      </c>
      <c r="S28" s="122"/>
      <c r="T28" s="122"/>
      <c r="U28" s="122"/>
      <c r="V28" s="122"/>
      <c r="W28" s="122"/>
      <c r="X28" s="122"/>
      <c r="Y28" s="122"/>
      <c r="Z28" s="122"/>
      <c r="AA28" s="122"/>
      <c r="AB28" s="123"/>
    </row>
    <row r="29" customFormat="false" ht="12.75" hidden="false" customHeight="false" outlineLevel="0" collapsed="false">
      <c r="D29" s="121" t="n">
        <v>37186</v>
      </c>
      <c r="E29" s="122" t="n">
        <v>2.335</v>
      </c>
      <c r="F29" s="122" t="n">
        <v>2.08</v>
      </c>
      <c r="G29" s="122" t="n">
        <v>1.985</v>
      </c>
      <c r="H29" s="122" t="n">
        <v>2.17</v>
      </c>
      <c r="I29" s="122" t="n">
        <v>1.825</v>
      </c>
      <c r="J29" s="122" t="n">
        <v>2.095</v>
      </c>
      <c r="K29" s="122" t="n">
        <v>1.92</v>
      </c>
      <c r="L29" s="122" t="n">
        <v>2.1</v>
      </c>
      <c r="M29" s="122" t="n">
        <v>2.06</v>
      </c>
      <c r="N29" s="122" t="n">
        <v>2.1411</v>
      </c>
      <c r="O29" s="122" t="n">
        <v>1.81</v>
      </c>
      <c r="P29" s="122" t="n">
        <v>2.18</v>
      </c>
      <c r="Q29" s="122" t="n">
        <v>2.015</v>
      </c>
      <c r="R29" s="122" t="n">
        <v>2.02</v>
      </c>
      <c r="S29" s="122"/>
      <c r="T29" s="122"/>
      <c r="U29" s="122"/>
      <c r="V29" s="122"/>
      <c r="W29" s="122"/>
      <c r="X29" s="122"/>
      <c r="Y29" s="122"/>
      <c r="Z29" s="122"/>
      <c r="AA29" s="122"/>
      <c r="AB29" s="123"/>
    </row>
    <row r="30" customFormat="false" ht="12.75" hidden="false" customHeight="false" outlineLevel="0" collapsed="false">
      <c r="D30" s="121" t="n">
        <v>37187</v>
      </c>
      <c r="E30" s="122" t="n">
        <v>2.63</v>
      </c>
      <c r="F30" s="122" t="n">
        <v>2.675</v>
      </c>
      <c r="G30" s="122" t="n">
        <v>2.54</v>
      </c>
      <c r="H30" s="122" t="n">
        <v>2.59</v>
      </c>
      <c r="I30" s="122" t="n">
        <v>2.285</v>
      </c>
      <c r="J30" s="122" t="n">
        <v>2.52</v>
      </c>
      <c r="K30" s="122" t="n">
        <v>2.375</v>
      </c>
      <c r="L30" s="122" t="n">
        <v>2.5</v>
      </c>
      <c r="M30" s="122" t="n">
        <v>2.485</v>
      </c>
      <c r="N30" s="122" t="n">
        <v>2.4503</v>
      </c>
      <c r="O30" s="122" t="n">
        <v>2.285</v>
      </c>
      <c r="P30" s="122" t="n">
        <v>2.52</v>
      </c>
      <c r="Q30" s="122" t="n">
        <v>2.515</v>
      </c>
      <c r="R30" s="122" t="n">
        <v>2.445</v>
      </c>
      <c r="S30" s="122"/>
      <c r="T30" s="122"/>
      <c r="U30" s="122"/>
      <c r="V30" s="122"/>
      <c r="W30" s="122"/>
      <c r="X30" s="122"/>
      <c r="Y30" s="122"/>
      <c r="Z30" s="122"/>
      <c r="AA30" s="122"/>
      <c r="AB30" s="123"/>
    </row>
    <row r="31" customFormat="false" ht="12.75" hidden="false" customHeight="false" outlineLevel="0" collapsed="false">
      <c r="D31" s="121" t="n">
        <v>37188</v>
      </c>
      <c r="E31" s="122" t="n">
        <v>2.83</v>
      </c>
      <c r="F31" s="122" t="n">
        <v>2.98</v>
      </c>
      <c r="G31" s="122" t="n">
        <v>2.845</v>
      </c>
      <c r="H31" s="122" t="n">
        <v>2.895</v>
      </c>
      <c r="I31" s="122" t="n">
        <v>2.575</v>
      </c>
      <c r="J31" s="122" t="n">
        <v>2.81</v>
      </c>
      <c r="K31" s="122" t="n">
        <v>2.665</v>
      </c>
      <c r="L31" s="122" t="n">
        <v>2.735</v>
      </c>
      <c r="M31" s="122" t="n">
        <v>2.78</v>
      </c>
      <c r="N31" s="122" t="n">
        <v>2.5633</v>
      </c>
      <c r="O31" s="122" t="n">
        <v>2.585</v>
      </c>
      <c r="P31" s="122" t="n">
        <v>2.74</v>
      </c>
      <c r="Q31" s="122" t="n">
        <v>2.82</v>
      </c>
      <c r="R31" s="122" t="n">
        <v>2.725</v>
      </c>
      <c r="S31" s="122"/>
      <c r="T31" s="122"/>
      <c r="U31" s="122"/>
      <c r="V31" s="122"/>
      <c r="W31" s="122"/>
      <c r="X31" s="122"/>
      <c r="Y31" s="122"/>
      <c r="Z31" s="122"/>
      <c r="AA31" s="122"/>
      <c r="AB31" s="123"/>
    </row>
    <row r="32" customFormat="false" ht="12.75" hidden="false" customHeight="false" outlineLevel="0" collapsed="false">
      <c r="D32" s="121" t="n">
        <v>37189</v>
      </c>
      <c r="E32" s="122" t="n">
        <v>2.68</v>
      </c>
      <c r="F32" s="122" t="n">
        <v>2.82</v>
      </c>
      <c r="G32" s="122" t="n">
        <v>2.655</v>
      </c>
      <c r="H32" s="122" t="n">
        <v>2.69</v>
      </c>
      <c r="I32" s="122" t="n">
        <v>2.39</v>
      </c>
      <c r="J32" s="122" t="n">
        <v>2.605</v>
      </c>
      <c r="K32" s="122" t="n">
        <v>2.48</v>
      </c>
      <c r="L32" s="122" t="n">
        <v>2.57</v>
      </c>
      <c r="M32" s="122" t="n">
        <v>2.555</v>
      </c>
      <c r="N32" s="122" t="n">
        <v>2.4652</v>
      </c>
      <c r="O32" s="122" t="n">
        <v>2.405</v>
      </c>
      <c r="P32" s="122" t="n">
        <v>2.6</v>
      </c>
      <c r="Q32" s="122" t="n">
        <v>2.625</v>
      </c>
      <c r="R32" s="122" t="n">
        <v>2.545</v>
      </c>
      <c r="S32" s="122"/>
      <c r="T32" s="122"/>
      <c r="U32" s="122"/>
      <c r="V32" s="122"/>
      <c r="W32" s="122"/>
      <c r="X32" s="122"/>
      <c r="Y32" s="122"/>
      <c r="Z32" s="122"/>
      <c r="AA32" s="122"/>
      <c r="AB32" s="123"/>
    </row>
    <row r="33" customFormat="false" ht="12.75" hidden="false" customHeight="false" outlineLevel="0" collapsed="false">
      <c r="D33" s="121" t="n">
        <v>37190</v>
      </c>
      <c r="E33" s="122" t="n">
        <v>3.145</v>
      </c>
      <c r="F33" s="122" t="n">
        <v>3.215</v>
      </c>
      <c r="G33" s="122" t="n">
        <v>2.94</v>
      </c>
      <c r="H33" s="122" t="n">
        <v>3.07</v>
      </c>
      <c r="I33" s="122" t="n">
        <v>2.83</v>
      </c>
      <c r="J33" s="122" t="n">
        <v>2.97</v>
      </c>
      <c r="K33" s="122" t="n">
        <v>2.87</v>
      </c>
      <c r="L33" s="122" t="n">
        <v>3</v>
      </c>
      <c r="M33" s="122" t="n">
        <v>2.92</v>
      </c>
      <c r="N33" s="122" t="n">
        <v>2.8737</v>
      </c>
      <c r="O33" s="122" t="n">
        <v>2.8</v>
      </c>
      <c r="P33" s="122" t="n">
        <v>3.06</v>
      </c>
      <c r="Q33" s="122" t="n">
        <v>3.02</v>
      </c>
      <c r="R33" s="122" t="n">
        <v>2.98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3"/>
    </row>
    <row r="34" customFormat="false" ht="12.75" hidden="false" customHeight="false" outlineLevel="0" collapsed="false">
      <c r="D34" s="121" t="n">
        <v>37191</v>
      </c>
      <c r="E34" s="122" t="n">
        <v>3.055</v>
      </c>
      <c r="F34" s="122" t="n">
        <v>2.74</v>
      </c>
      <c r="G34" s="122" t="n">
        <v>2.655</v>
      </c>
      <c r="H34" s="122" t="n">
        <v>2.84</v>
      </c>
      <c r="I34" s="122" t="n">
        <v>2.445</v>
      </c>
      <c r="J34" s="122" t="n">
        <v>2.645</v>
      </c>
      <c r="K34" s="122" t="n">
        <v>2.545</v>
      </c>
      <c r="L34" s="122" t="n">
        <v>2.795</v>
      </c>
      <c r="M34" s="122" t="n">
        <v>2.61</v>
      </c>
      <c r="N34" s="122" t="n">
        <v>2.6153</v>
      </c>
      <c r="O34" s="122" t="n">
        <v>2.38</v>
      </c>
      <c r="P34" s="122" t="n">
        <v>2.885</v>
      </c>
      <c r="Q34" s="122" t="n">
        <v>2.625</v>
      </c>
      <c r="R34" s="122" t="n">
        <v>2.72</v>
      </c>
      <c r="S34" s="122"/>
      <c r="T34" s="122"/>
      <c r="U34" s="122"/>
      <c r="V34" s="122"/>
      <c r="W34" s="122"/>
      <c r="X34" s="122"/>
      <c r="Y34" s="122"/>
      <c r="Z34" s="122"/>
      <c r="AA34" s="122"/>
      <c r="AB34" s="123"/>
    </row>
    <row r="35" customFormat="false" ht="12.75" hidden="false" customHeight="false" outlineLevel="0" collapsed="false">
      <c r="D35" s="121" t="n">
        <v>37192</v>
      </c>
      <c r="E35" s="122" t="n">
        <v>3.055</v>
      </c>
      <c r="F35" s="122" t="n">
        <v>2.74</v>
      </c>
      <c r="G35" s="122" t="n">
        <v>2.655</v>
      </c>
      <c r="H35" s="122" t="n">
        <v>2.84</v>
      </c>
      <c r="I35" s="122" t="n">
        <v>2.445</v>
      </c>
      <c r="J35" s="122" t="n">
        <v>2.645</v>
      </c>
      <c r="K35" s="122" t="n">
        <v>2.545</v>
      </c>
      <c r="L35" s="122" t="n">
        <v>2.795</v>
      </c>
      <c r="M35" s="122" t="n">
        <v>2.61</v>
      </c>
      <c r="N35" s="122" t="n">
        <v>2.6153</v>
      </c>
      <c r="O35" s="122" t="n">
        <v>2.38</v>
      </c>
      <c r="P35" s="122" t="n">
        <v>2.885</v>
      </c>
      <c r="Q35" s="122" t="n">
        <v>2.625</v>
      </c>
      <c r="R35" s="122" t="n">
        <v>2.72</v>
      </c>
      <c r="S35" s="122"/>
      <c r="T35" s="122"/>
      <c r="U35" s="122"/>
      <c r="V35" s="122"/>
      <c r="W35" s="122"/>
      <c r="X35" s="122"/>
      <c r="Y35" s="122"/>
      <c r="Z35" s="122"/>
      <c r="AA35" s="122"/>
      <c r="AB35" s="123"/>
    </row>
    <row r="36" customFormat="false" ht="12.75" hidden="false" customHeight="false" outlineLevel="0" collapsed="false">
      <c r="D36" s="121" t="n">
        <v>37193</v>
      </c>
      <c r="E36" s="122" t="n">
        <v>3.055</v>
      </c>
      <c r="F36" s="122" t="n">
        <v>2.74</v>
      </c>
      <c r="G36" s="122" t="n">
        <v>2.655</v>
      </c>
      <c r="H36" s="122" t="n">
        <v>2.84</v>
      </c>
      <c r="I36" s="122" t="n">
        <v>2.445</v>
      </c>
      <c r="J36" s="122" t="n">
        <v>2.645</v>
      </c>
      <c r="K36" s="122" t="n">
        <v>2.545</v>
      </c>
      <c r="L36" s="122" t="n">
        <v>2.795</v>
      </c>
      <c r="M36" s="122" t="n">
        <v>2.61</v>
      </c>
      <c r="N36" s="122" t="n">
        <v>2.6153</v>
      </c>
      <c r="O36" s="122" t="n">
        <v>2.38</v>
      </c>
      <c r="P36" s="122" t="n">
        <v>2.885</v>
      </c>
      <c r="Q36" s="122" t="n">
        <v>2.625</v>
      </c>
      <c r="R36" s="122" t="n">
        <v>2.72</v>
      </c>
      <c r="S36" s="122"/>
      <c r="T36" s="122"/>
      <c r="U36" s="122"/>
      <c r="V36" s="122"/>
      <c r="W36" s="122"/>
      <c r="X36" s="122"/>
      <c r="Y36" s="122"/>
      <c r="Z36" s="122"/>
      <c r="AA36" s="122"/>
      <c r="AB36" s="123"/>
    </row>
    <row r="37" customFormat="false" ht="12.75" hidden="false" customHeight="false" outlineLevel="0" collapsed="false">
      <c r="D37" s="121" t="n">
        <v>37194</v>
      </c>
      <c r="E37" s="122" t="n">
        <v>3.21</v>
      </c>
      <c r="F37" s="122" t="n">
        <v>3.21</v>
      </c>
      <c r="G37" s="122" t="n">
        <v>2.945</v>
      </c>
      <c r="H37" s="122" t="n">
        <v>3.075</v>
      </c>
      <c r="I37" s="122" t="n">
        <v>2.705</v>
      </c>
      <c r="J37" s="122" t="n">
        <v>2.875</v>
      </c>
      <c r="K37" s="122" t="n">
        <v>2.845</v>
      </c>
      <c r="L37" s="122" t="n">
        <v>2.98</v>
      </c>
      <c r="M37" s="122" t="n">
        <v>2.84</v>
      </c>
      <c r="N37" s="122" t="n">
        <v>2.7309</v>
      </c>
      <c r="O37" s="122" t="n">
        <v>2.65</v>
      </c>
      <c r="P37" s="122" t="n">
        <v>3.03</v>
      </c>
      <c r="Q37" s="122" t="n">
        <v>2.98</v>
      </c>
      <c r="R37" s="122" t="n">
        <v>2.92</v>
      </c>
      <c r="S37" s="122"/>
      <c r="T37" s="122"/>
      <c r="U37" s="122"/>
      <c r="V37" s="122"/>
      <c r="W37" s="122"/>
      <c r="X37" s="122"/>
      <c r="Y37" s="122"/>
      <c r="Z37" s="122"/>
      <c r="AA37" s="122"/>
      <c r="AB37" s="123"/>
    </row>
    <row r="38" customFormat="false" ht="12.75" hidden="false" customHeight="false" outlineLevel="0" collapsed="false">
      <c r="D38" s="121" t="n">
        <v>37195</v>
      </c>
      <c r="E38" s="122" t="n">
        <v>3.1</v>
      </c>
      <c r="F38" s="122" t="n">
        <v>3.24</v>
      </c>
      <c r="G38" s="122" t="n">
        <v>2.88</v>
      </c>
      <c r="H38" s="122" t="n">
        <v>3</v>
      </c>
      <c r="I38" s="122" t="n">
        <v>2.71</v>
      </c>
      <c r="J38" s="122" t="n">
        <v>2.805</v>
      </c>
      <c r="K38" s="122" t="n">
        <v>2.8</v>
      </c>
      <c r="L38" s="122" t="n">
        <v>2.9</v>
      </c>
      <c r="M38" s="122" t="n">
        <v>2.8</v>
      </c>
      <c r="N38" s="122" t="n">
        <v>2.644</v>
      </c>
      <c r="O38" s="122" t="n">
        <v>2.64</v>
      </c>
      <c r="P38" s="122" t="n">
        <v>2.93</v>
      </c>
      <c r="Q38" s="122" t="n">
        <v>2.91</v>
      </c>
      <c r="R38" s="122" t="n">
        <v>2.85</v>
      </c>
      <c r="S38" s="122"/>
      <c r="T38" s="122"/>
      <c r="U38" s="122"/>
      <c r="V38" s="122"/>
      <c r="W38" s="122"/>
      <c r="X38" s="122"/>
      <c r="Y38" s="122"/>
      <c r="Z38" s="122"/>
      <c r="AA38" s="122"/>
      <c r="AB38" s="123"/>
    </row>
    <row r="39" customFormat="false" ht="12.75" hidden="false" customHeight="false" outlineLevel="0" collapsed="false">
      <c r="D39" s="121" t="n">
        <v>37196</v>
      </c>
      <c r="E39" s="122" t="n">
        <v>3.175</v>
      </c>
      <c r="F39" s="122" t="n">
        <v>3.072</v>
      </c>
      <c r="G39" s="122" t="n">
        <v>2.917</v>
      </c>
      <c r="H39" s="122" t="n">
        <v>2.95</v>
      </c>
      <c r="I39" s="122" t="n">
        <v>2.602</v>
      </c>
      <c r="J39" s="122" t="n">
        <v>2.852</v>
      </c>
      <c r="K39" s="122" t="n">
        <v>2.71</v>
      </c>
      <c r="L39" s="122" t="n">
        <v>2.89</v>
      </c>
      <c r="M39" s="122" t="n">
        <v>2.802</v>
      </c>
      <c r="N39" s="122" t="n">
        <v>2.325481</v>
      </c>
      <c r="O39" s="122" t="n">
        <v>2.542</v>
      </c>
      <c r="P39" s="122" t="n">
        <v>3.0795</v>
      </c>
      <c r="Q39" s="122" t="n">
        <v>3.147</v>
      </c>
      <c r="R39" s="122" t="n">
        <v>2.8</v>
      </c>
      <c r="S39" s="122"/>
      <c r="T39" s="122"/>
      <c r="U39" s="122"/>
      <c r="V39" s="122"/>
      <c r="W39" s="122"/>
      <c r="X39" s="122"/>
      <c r="Y39" s="122"/>
      <c r="Z39" s="122"/>
      <c r="AA39" s="122"/>
      <c r="AB39" s="123"/>
    </row>
    <row r="40" customFormat="false" ht="12.75" hidden="false" customHeight="false" outlineLevel="0" collapsed="false">
      <c r="D40" s="121" t="n">
        <v>37197</v>
      </c>
      <c r="E40" s="122" t="n">
        <v>3.0575</v>
      </c>
      <c r="F40" s="122" t="n">
        <v>3.14</v>
      </c>
      <c r="G40" s="122" t="n">
        <v>2.94</v>
      </c>
      <c r="H40" s="122" t="n">
        <v>3</v>
      </c>
      <c r="I40" s="122" t="n">
        <v>2.59</v>
      </c>
      <c r="J40" s="122" t="n">
        <v>2.68</v>
      </c>
      <c r="K40" s="122" t="n">
        <v>2.7</v>
      </c>
      <c r="L40" s="122" t="n">
        <v>2.87</v>
      </c>
      <c r="M40" s="122" t="n">
        <v>2.68</v>
      </c>
      <c r="N40" s="122" t="n">
        <v>2.655</v>
      </c>
      <c r="O40" s="122" t="n">
        <v>2.54</v>
      </c>
      <c r="P40" s="122" t="n">
        <v>2.94</v>
      </c>
      <c r="Q40" s="122" t="n">
        <v>3.08</v>
      </c>
      <c r="R40" s="122" t="n">
        <v>2.82</v>
      </c>
      <c r="S40" s="122"/>
      <c r="T40" s="122"/>
      <c r="U40" s="122"/>
      <c r="V40" s="122"/>
      <c r="W40" s="122"/>
      <c r="X40" s="122"/>
      <c r="Y40" s="122"/>
      <c r="Z40" s="122"/>
      <c r="AA40" s="122"/>
      <c r="AB40" s="123"/>
    </row>
    <row r="41" customFormat="false" ht="12.75" hidden="false" customHeight="false" outlineLevel="0" collapsed="false">
      <c r="D41" s="121" t="n">
        <v>37198</v>
      </c>
      <c r="E41" s="122" t="n">
        <v>3.05915</v>
      </c>
      <c r="F41" s="122" t="n">
        <v>3.14</v>
      </c>
      <c r="G41" s="122" t="n">
        <v>2.94</v>
      </c>
      <c r="H41" s="122" t="n">
        <v>3</v>
      </c>
      <c r="I41" s="122" t="n">
        <v>2.59</v>
      </c>
      <c r="J41" s="122" t="n">
        <v>2.68</v>
      </c>
      <c r="K41" s="122" t="n">
        <v>2.7</v>
      </c>
      <c r="L41" s="122" t="n">
        <v>2.87</v>
      </c>
      <c r="M41" s="122" t="n">
        <v>2.68</v>
      </c>
      <c r="N41" s="122" t="n">
        <v>2.655</v>
      </c>
      <c r="O41" s="122" t="n">
        <v>2.54</v>
      </c>
      <c r="P41" s="122" t="n">
        <v>2.94</v>
      </c>
      <c r="Q41" s="122" t="n">
        <v>3.08</v>
      </c>
      <c r="R41" s="122" t="n">
        <v>2.82</v>
      </c>
      <c r="S41" s="122"/>
      <c r="T41" s="122"/>
      <c r="U41" s="122"/>
      <c r="V41" s="122"/>
      <c r="W41" s="122"/>
      <c r="X41" s="122"/>
      <c r="Y41" s="122"/>
      <c r="Z41" s="122"/>
      <c r="AA41" s="122"/>
      <c r="AB41" s="123"/>
    </row>
    <row r="42" customFormat="false" ht="12.75" hidden="false" customHeight="false" outlineLevel="0" collapsed="false">
      <c r="D42" s="121" t="n">
        <v>37199</v>
      </c>
      <c r="E42" s="122" t="n">
        <v>3.0608</v>
      </c>
      <c r="F42" s="122" t="n">
        <v>3.14</v>
      </c>
      <c r="G42" s="122" t="n">
        <v>2.94</v>
      </c>
      <c r="H42" s="122" t="n">
        <v>3</v>
      </c>
      <c r="I42" s="122" t="n">
        <v>2.59</v>
      </c>
      <c r="J42" s="122" t="n">
        <v>2.68</v>
      </c>
      <c r="K42" s="122" t="n">
        <v>2.7</v>
      </c>
      <c r="L42" s="122" t="n">
        <v>2.87</v>
      </c>
      <c r="M42" s="122" t="n">
        <v>2.68</v>
      </c>
      <c r="N42" s="122" t="n">
        <v>2.655</v>
      </c>
      <c r="O42" s="122" t="n">
        <v>2.54</v>
      </c>
      <c r="P42" s="122" t="n">
        <v>2.94</v>
      </c>
      <c r="Q42" s="122" t="n">
        <v>3.08</v>
      </c>
      <c r="R42" s="122" t="n">
        <v>2.82</v>
      </c>
      <c r="S42" s="122"/>
      <c r="T42" s="122"/>
      <c r="U42" s="122"/>
      <c r="V42" s="122"/>
      <c r="W42" s="122"/>
      <c r="X42" s="122"/>
      <c r="Y42" s="122"/>
      <c r="Z42" s="122"/>
      <c r="AA42" s="122"/>
      <c r="AB42" s="123"/>
    </row>
    <row r="43" customFormat="false" ht="12.75" hidden="false" customHeight="false" outlineLevel="0" collapsed="false">
      <c r="D43" s="121" t="n">
        <v>37200</v>
      </c>
      <c r="E43" s="122" t="n">
        <v>3.06245</v>
      </c>
      <c r="F43" s="122" t="n">
        <v>3.14</v>
      </c>
      <c r="G43" s="122" t="n">
        <v>2.94</v>
      </c>
      <c r="H43" s="122" t="n">
        <v>3</v>
      </c>
      <c r="I43" s="122" t="n">
        <v>2.59</v>
      </c>
      <c r="J43" s="122" t="n">
        <v>2.68</v>
      </c>
      <c r="K43" s="122" t="n">
        <v>2.7</v>
      </c>
      <c r="L43" s="122" t="n">
        <v>2.87</v>
      </c>
      <c r="M43" s="122" t="n">
        <v>2.68</v>
      </c>
      <c r="N43" s="122" t="n">
        <v>2.655</v>
      </c>
      <c r="O43" s="122" t="n">
        <v>2.54</v>
      </c>
      <c r="P43" s="122" t="n">
        <v>2.94</v>
      </c>
      <c r="Q43" s="122" t="n">
        <v>3.08</v>
      </c>
      <c r="R43" s="122" t="n">
        <v>2.82</v>
      </c>
      <c r="S43" s="122"/>
      <c r="T43" s="122"/>
      <c r="U43" s="122"/>
      <c r="V43" s="122"/>
      <c r="W43" s="122"/>
      <c r="X43" s="122"/>
      <c r="Y43" s="122"/>
      <c r="Z43" s="122"/>
      <c r="AA43" s="122"/>
      <c r="AB43" s="123"/>
    </row>
    <row r="44" customFormat="false" ht="12.75" hidden="false" customHeight="false" outlineLevel="0" collapsed="false">
      <c r="D44" s="121" t="n">
        <v>37201</v>
      </c>
      <c r="E44" s="122" t="n">
        <v>3.0641</v>
      </c>
      <c r="F44" s="122" t="n">
        <v>3.14</v>
      </c>
      <c r="G44" s="122" t="n">
        <v>2.94</v>
      </c>
      <c r="H44" s="122" t="n">
        <v>3</v>
      </c>
      <c r="I44" s="122" t="n">
        <v>2.59</v>
      </c>
      <c r="J44" s="122" t="n">
        <v>2.68</v>
      </c>
      <c r="K44" s="122" t="n">
        <v>2.7</v>
      </c>
      <c r="L44" s="122" t="n">
        <v>2.87</v>
      </c>
      <c r="M44" s="122" t="n">
        <v>2.68</v>
      </c>
      <c r="N44" s="122" t="n">
        <v>2.655</v>
      </c>
      <c r="O44" s="122" t="n">
        <v>2.54</v>
      </c>
      <c r="P44" s="122" t="n">
        <v>2.94</v>
      </c>
      <c r="Q44" s="122" t="n">
        <v>3.08</v>
      </c>
      <c r="R44" s="122" t="n">
        <v>2.82</v>
      </c>
      <c r="S44" s="122"/>
      <c r="T44" s="122"/>
      <c r="U44" s="122"/>
      <c r="V44" s="122"/>
      <c r="W44" s="122"/>
      <c r="X44" s="122"/>
      <c r="Y44" s="122"/>
      <c r="Z44" s="122"/>
      <c r="AA44" s="122"/>
      <c r="AB44" s="123"/>
    </row>
    <row r="45" customFormat="false" ht="12.75" hidden="false" customHeight="false" outlineLevel="0" collapsed="false">
      <c r="D45" s="121" t="n">
        <v>37202</v>
      </c>
      <c r="E45" s="122" t="n">
        <v>3.06575</v>
      </c>
      <c r="F45" s="122" t="n">
        <v>3.14</v>
      </c>
      <c r="G45" s="122" t="n">
        <v>2.94</v>
      </c>
      <c r="H45" s="122" t="n">
        <v>3</v>
      </c>
      <c r="I45" s="122" t="n">
        <v>2.59</v>
      </c>
      <c r="J45" s="122" t="n">
        <v>2.68</v>
      </c>
      <c r="K45" s="122" t="n">
        <v>2.7</v>
      </c>
      <c r="L45" s="122" t="n">
        <v>2.87</v>
      </c>
      <c r="M45" s="122" t="n">
        <v>2.68</v>
      </c>
      <c r="N45" s="122" t="n">
        <v>2.655</v>
      </c>
      <c r="O45" s="122" t="n">
        <v>2.54</v>
      </c>
      <c r="P45" s="122" t="n">
        <v>2.94</v>
      </c>
      <c r="Q45" s="122" t="n">
        <v>3.08</v>
      </c>
      <c r="R45" s="122" t="n">
        <v>2.82</v>
      </c>
      <c r="S45" s="122"/>
      <c r="T45" s="122"/>
      <c r="U45" s="122"/>
      <c r="V45" s="122"/>
      <c r="W45" s="122"/>
      <c r="X45" s="122"/>
      <c r="Y45" s="122"/>
      <c r="Z45" s="122"/>
      <c r="AA45" s="122"/>
      <c r="AB45" s="123"/>
    </row>
    <row r="46" customFormat="false" ht="12.75" hidden="false" customHeight="false" outlineLevel="0" collapsed="false">
      <c r="D46" s="121" t="n">
        <v>37203</v>
      </c>
      <c r="E46" s="122" t="n">
        <v>3.0674</v>
      </c>
      <c r="F46" s="122" t="n">
        <v>3.14</v>
      </c>
      <c r="G46" s="122" t="n">
        <v>2.94</v>
      </c>
      <c r="H46" s="122" t="n">
        <v>3</v>
      </c>
      <c r="I46" s="122" t="n">
        <v>2.59</v>
      </c>
      <c r="J46" s="122" t="n">
        <v>2.68</v>
      </c>
      <c r="K46" s="122" t="n">
        <v>2.7</v>
      </c>
      <c r="L46" s="122" t="n">
        <v>2.87</v>
      </c>
      <c r="M46" s="122" t="n">
        <v>2.68</v>
      </c>
      <c r="N46" s="122" t="n">
        <v>2.655</v>
      </c>
      <c r="O46" s="122" t="n">
        <v>2.54</v>
      </c>
      <c r="P46" s="122" t="n">
        <v>2.94</v>
      </c>
      <c r="Q46" s="122" t="n">
        <v>3.08</v>
      </c>
      <c r="R46" s="122" t="n">
        <v>2.82</v>
      </c>
      <c r="S46" s="122"/>
      <c r="T46" s="122"/>
      <c r="U46" s="122"/>
      <c r="V46" s="122"/>
      <c r="W46" s="122"/>
      <c r="X46" s="122"/>
      <c r="Y46" s="122"/>
      <c r="Z46" s="122"/>
      <c r="AA46" s="122"/>
      <c r="AB46" s="123"/>
    </row>
    <row r="47" customFormat="false" ht="12.75" hidden="false" customHeight="false" outlineLevel="0" collapsed="false">
      <c r="D47" s="121" t="n">
        <v>37204</v>
      </c>
      <c r="E47" s="122" t="n">
        <v>3.06905</v>
      </c>
      <c r="F47" s="122" t="n">
        <v>3.14</v>
      </c>
      <c r="G47" s="122" t="n">
        <v>2.94</v>
      </c>
      <c r="H47" s="122" t="n">
        <v>3</v>
      </c>
      <c r="I47" s="122" t="n">
        <v>2.59</v>
      </c>
      <c r="J47" s="122" t="n">
        <v>2.68</v>
      </c>
      <c r="K47" s="122" t="n">
        <v>2.7</v>
      </c>
      <c r="L47" s="122" t="n">
        <v>2.87</v>
      </c>
      <c r="M47" s="122" t="n">
        <v>2.68</v>
      </c>
      <c r="N47" s="122" t="n">
        <v>2.655</v>
      </c>
      <c r="O47" s="122" t="n">
        <v>2.54</v>
      </c>
      <c r="P47" s="122" t="n">
        <v>2.94</v>
      </c>
      <c r="Q47" s="122" t="n">
        <v>3.08</v>
      </c>
      <c r="R47" s="122" t="n">
        <v>2.82</v>
      </c>
      <c r="S47" s="122"/>
      <c r="T47" s="122"/>
      <c r="U47" s="122"/>
      <c r="V47" s="122"/>
      <c r="W47" s="122"/>
      <c r="X47" s="122"/>
      <c r="Y47" s="122"/>
      <c r="Z47" s="122"/>
      <c r="AA47" s="122"/>
      <c r="AB47" s="123"/>
    </row>
    <row r="48" customFormat="false" ht="12.75" hidden="false" customHeight="false" outlineLevel="0" collapsed="false">
      <c r="D48" s="121" t="n">
        <v>37205</v>
      </c>
      <c r="E48" s="122" t="n">
        <v>3.0707</v>
      </c>
      <c r="F48" s="122" t="n">
        <v>3.14</v>
      </c>
      <c r="G48" s="122" t="n">
        <v>2.94</v>
      </c>
      <c r="H48" s="122" t="n">
        <v>3</v>
      </c>
      <c r="I48" s="122" t="n">
        <v>2.59</v>
      </c>
      <c r="J48" s="122" t="n">
        <v>2.68</v>
      </c>
      <c r="K48" s="122" t="n">
        <v>2.7</v>
      </c>
      <c r="L48" s="122" t="n">
        <v>2.87</v>
      </c>
      <c r="M48" s="122" t="n">
        <v>2.68</v>
      </c>
      <c r="N48" s="122" t="n">
        <v>2.655</v>
      </c>
      <c r="O48" s="122" t="n">
        <v>2.54</v>
      </c>
      <c r="P48" s="122" t="n">
        <v>2.94</v>
      </c>
      <c r="Q48" s="122" t="n">
        <v>3.08</v>
      </c>
      <c r="R48" s="122" t="n">
        <v>2.82</v>
      </c>
      <c r="S48" s="122"/>
      <c r="T48" s="122"/>
      <c r="U48" s="122"/>
      <c r="V48" s="122"/>
      <c r="W48" s="122"/>
      <c r="X48" s="122"/>
      <c r="Y48" s="122"/>
      <c r="Z48" s="122"/>
      <c r="AA48" s="122"/>
      <c r="AB48" s="123"/>
    </row>
    <row r="49" customFormat="false" ht="12.75" hidden="false" customHeight="false" outlineLevel="0" collapsed="false">
      <c r="D49" s="121" t="n">
        <v>37206</v>
      </c>
      <c r="E49" s="122" t="n">
        <v>3.07235</v>
      </c>
      <c r="F49" s="122" t="n">
        <v>3.14</v>
      </c>
      <c r="G49" s="122" t="n">
        <v>2.94</v>
      </c>
      <c r="H49" s="122" t="n">
        <v>3</v>
      </c>
      <c r="I49" s="122" t="n">
        <v>2.59</v>
      </c>
      <c r="J49" s="122" t="n">
        <v>2.68</v>
      </c>
      <c r="K49" s="122" t="n">
        <v>2.7</v>
      </c>
      <c r="L49" s="122" t="n">
        <v>2.87</v>
      </c>
      <c r="M49" s="122" t="n">
        <v>2.68</v>
      </c>
      <c r="N49" s="122" t="n">
        <v>2.655</v>
      </c>
      <c r="O49" s="122" t="n">
        <v>2.54</v>
      </c>
      <c r="P49" s="122" t="n">
        <v>2.94</v>
      </c>
      <c r="Q49" s="122" t="n">
        <v>3.08</v>
      </c>
      <c r="R49" s="122" t="n">
        <v>2.82</v>
      </c>
      <c r="S49" s="122"/>
      <c r="T49" s="122"/>
      <c r="U49" s="122"/>
      <c r="V49" s="122"/>
      <c r="W49" s="122"/>
      <c r="X49" s="122"/>
      <c r="Y49" s="122"/>
      <c r="Z49" s="122"/>
      <c r="AA49" s="122"/>
      <c r="AB49" s="123"/>
    </row>
    <row r="50" customFormat="false" ht="12.75" hidden="false" customHeight="false" outlineLevel="0" collapsed="false">
      <c r="D50" s="121" t="n">
        <v>37207</v>
      </c>
      <c r="E50" s="122" t="n">
        <v>3.074</v>
      </c>
      <c r="F50" s="122" t="n">
        <v>3.14</v>
      </c>
      <c r="G50" s="122" t="n">
        <v>2.94</v>
      </c>
      <c r="H50" s="122" t="n">
        <v>3</v>
      </c>
      <c r="I50" s="122" t="n">
        <v>2.59</v>
      </c>
      <c r="J50" s="122" t="n">
        <v>2.68</v>
      </c>
      <c r="K50" s="122" t="n">
        <v>2.7</v>
      </c>
      <c r="L50" s="122" t="n">
        <v>2.87</v>
      </c>
      <c r="M50" s="122" t="n">
        <v>2.68</v>
      </c>
      <c r="N50" s="122" t="n">
        <v>2.655</v>
      </c>
      <c r="O50" s="122" t="n">
        <v>2.54</v>
      </c>
      <c r="P50" s="122" t="n">
        <v>2.94</v>
      </c>
      <c r="Q50" s="122" t="n">
        <v>3.08</v>
      </c>
      <c r="R50" s="122" t="n">
        <v>2.82</v>
      </c>
      <c r="S50" s="122"/>
      <c r="T50" s="122"/>
      <c r="U50" s="122"/>
      <c r="V50" s="122"/>
      <c r="W50" s="122"/>
      <c r="X50" s="122"/>
      <c r="Y50" s="122"/>
      <c r="Z50" s="122"/>
      <c r="AA50" s="122"/>
      <c r="AB50" s="123"/>
    </row>
    <row r="51" customFormat="false" ht="12.75" hidden="false" customHeight="false" outlineLevel="0" collapsed="false">
      <c r="D51" s="121" t="n">
        <v>37208</v>
      </c>
      <c r="E51" s="122" t="n">
        <v>3.07565</v>
      </c>
      <c r="F51" s="122" t="n">
        <v>3.14</v>
      </c>
      <c r="G51" s="122" t="n">
        <v>2.94</v>
      </c>
      <c r="H51" s="122" t="n">
        <v>3</v>
      </c>
      <c r="I51" s="122" t="n">
        <v>2.59</v>
      </c>
      <c r="J51" s="122" t="n">
        <v>2.68</v>
      </c>
      <c r="K51" s="122" t="n">
        <v>2.7</v>
      </c>
      <c r="L51" s="122" t="n">
        <v>2.87</v>
      </c>
      <c r="M51" s="122" t="n">
        <v>2.68</v>
      </c>
      <c r="N51" s="122" t="n">
        <v>2.655</v>
      </c>
      <c r="O51" s="122" t="n">
        <v>2.54</v>
      </c>
      <c r="P51" s="122" t="n">
        <v>2.94</v>
      </c>
      <c r="Q51" s="122" t="n">
        <v>3.08</v>
      </c>
      <c r="R51" s="122" t="n">
        <v>2.82</v>
      </c>
      <c r="S51" s="122"/>
      <c r="T51" s="122"/>
      <c r="U51" s="122"/>
      <c r="V51" s="122"/>
      <c r="W51" s="122"/>
      <c r="X51" s="122"/>
      <c r="Y51" s="122"/>
      <c r="Z51" s="122"/>
      <c r="AA51" s="122"/>
      <c r="AB51" s="123"/>
    </row>
    <row r="52" customFormat="false" ht="12.75" hidden="false" customHeight="false" outlineLevel="0" collapsed="false">
      <c r="D52" s="121" t="n">
        <v>37209</v>
      </c>
      <c r="E52" s="122" t="n">
        <v>3.0773</v>
      </c>
      <c r="F52" s="122" t="n">
        <v>3.14</v>
      </c>
      <c r="G52" s="122" t="n">
        <v>2.94</v>
      </c>
      <c r="H52" s="122" t="n">
        <v>3</v>
      </c>
      <c r="I52" s="122" t="n">
        <v>2.59</v>
      </c>
      <c r="J52" s="122" t="n">
        <v>2.68</v>
      </c>
      <c r="K52" s="122" t="n">
        <v>2.7</v>
      </c>
      <c r="L52" s="122" t="n">
        <v>2.87</v>
      </c>
      <c r="M52" s="122" t="n">
        <v>2.68</v>
      </c>
      <c r="N52" s="122" t="n">
        <v>2.655</v>
      </c>
      <c r="O52" s="122" t="n">
        <v>2.54</v>
      </c>
      <c r="P52" s="122" t="n">
        <v>2.94</v>
      </c>
      <c r="Q52" s="122" t="n">
        <v>3.08</v>
      </c>
      <c r="R52" s="122" t="n">
        <v>2.82</v>
      </c>
      <c r="S52" s="122"/>
      <c r="T52" s="122"/>
      <c r="U52" s="122"/>
      <c r="V52" s="122"/>
      <c r="W52" s="122"/>
      <c r="X52" s="122"/>
      <c r="Y52" s="122"/>
      <c r="Z52" s="122"/>
      <c r="AA52" s="122"/>
      <c r="AB52" s="123"/>
    </row>
    <row r="53" customFormat="false" ht="12.75" hidden="false" customHeight="false" outlineLevel="0" collapsed="false">
      <c r="D53" s="121" t="n">
        <v>37210</v>
      </c>
      <c r="E53" s="122" t="n">
        <v>3.07895</v>
      </c>
      <c r="F53" s="122" t="n">
        <v>3.14</v>
      </c>
      <c r="G53" s="122" t="n">
        <v>2.94</v>
      </c>
      <c r="H53" s="122" t="n">
        <v>3</v>
      </c>
      <c r="I53" s="122" t="n">
        <v>2.59</v>
      </c>
      <c r="J53" s="122" t="n">
        <v>2.68</v>
      </c>
      <c r="K53" s="122" t="n">
        <v>2.7</v>
      </c>
      <c r="L53" s="122" t="n">
        <v>2.87</v>
      </c>
      <c r="M53" s="122" t="n">
        <v>2.68</v>
      </c>
      <c r="N53" s="122" t="n">
        <v>2.655</v>
      </c>
      <c r="O53" s="122" t="n">
        <v>2.54</v>
      </c>
      <c r="P53" s="122" t="n">
        <v>2.94</v>
      </c>
      <c r="Q53" s="122" t="n">
        <v>3.08</v>
      </c>
      <c r="R53" s="122" t="n">
        <v>2.82</v>
      </c>
      <c r="S53" s="122"/>
      <c r="T53" s="122"/>
      <c r="U53" s="122"/>
      <c r="V53" s="122"/>
      <c r="W53" s="122"/>
      <c r="X53" s="122"/>
      <c r="Y53" s="122"/>
      <c r="Z53" s="122"/>
      <c r="AA53" s="122"/>
      <c r="AB53" s="123"/>
    </row>
    <row r="54" customFormat="false" ht="12.75" hidden="false" customHeight="false" outlineLevel="0" collapsed="false">
      <c r="D54" s="121" t="n">
        <v>37211</v>
      </c>
      <c r="E54" s="122" t="n">
        <v>3.0806</v>
      </c>
      <c r="F54" s="122" t="n">
        <v>3.14</v>
      </c>
      <c r="G54" s="122" t="n">
        <v>2.94</v>
      </c>
      <c r="H54" s="122" t="n">
        <v>3</v>
      </c>
      <c r="I54" s="122" t="n">
        <v>2.59</v>
      </c>
      <c r="J54" s="122" t="n">
        <v>2.68</v>
      </c>
      <c r="K54" s="122" t="n">
        <v>2.7</v>
      </c>
      <c r="L54" s="122" t="n">
        <v>2.87</v>
      </c>
      <c r="M54" s="122" t="n">
        <v>2.68</v>
      </c>
      <c r="N54" s="122" t="n">
        <v>2.655</v>
      </c>
      <c r="O54" s="122" t="n">
        <v>2.54</v>
      </c>
      <c r="P54" s="122" t="n">
        <v>2.94</v>
      </c>
      <c r="Q54" s="122" t="n">
        <v>3.08</v>
      </c>
      <c r="R54" s="122" t="n">
        <v>2.82</v>
      </c>
      <c r="S54" s="122"/>
      <c r="T54" s="122"/>
      <c r="U54" s="122"/>
      <c r="V54" s="122"/>
      <c r="W54" s="122"/>
      <c r="X54" s="122"/>
      <c r="Y54" s="122"/>
      <c r="Z54" s="122"/>
      <c r="AA54" s="122"/>
      <c r="AB54" s="123"/>
    </row>
    <row r="55" customFormat="false" ht="12.75" hidden="false" customHeight="false" outlineLevel="0" collapsed="false">
      <c r="D55" s="121" t="n">
        <v>37212</v>
      </c>
      <c r="E55" s="122" t="n">
        <v>3.08225</v>
      </c>
      <c r="F55" s="122" t="n">
        <v>3.14</v>
      </c>
      <c r="G55" s="122" t="n">
        <v>2.94</v>
      </c>
      <c r="H55" s="122" t="n">
        <v>3</v>
      </c>
      <c r="I55" s="122" t="n">
        <v>2.59</v>
      </c>
      <c r="J55" s="122" t="n">
        <v>2.68</v>
      </c>
      <c r="K55" s="122" t="n">
        <v>2.7</v>
      </c>
      <c r="L55" s="122" t="n">
        <v>2.87</v>
      </c>
      <c r="M55" s="122" t="n">
        <v>2.68</v>
      </c>
      <c r="N55" s="122" t="n">
        <v>2.655</v>
      </c>
      <c r="O55" s="122" t="n">
        <v>2.54</v>
      </c>
      <c r="P55" s="122" t="n">
        <v>2.94</v>
      </c>
      <c r="Q55" s="122" t="n">
        <v>3.08</v>
      </c>
      <c r="R55" s="122" t="n">
        <v>2.82</v>
      </c>
      <c r="S55" s="122"/>
      <c r="T55" s="122"/>
      <c r="U55" s="122"/>
      <c r="V55" s="122"/>
      <c r="W55" s="122"/>
      <c r="X55" s="122"/>
      <c r="Y55" s="122"/>
      <c r="Z55" s="122"/>
      <c r="AA55" s="122"/>
      <c r="AB55" s="123"/>
    </row>
    <row r="56" customFormat="false" ht="12.75" hidden="false" customHeight="false" outlineLevel="0" collapsed="false">
      <c r="D56" s="121" t="n">
        <v>37213</v>
      </c>
      <c r="E56" s="122" t="n">
        <v>3.0839</v>
      </c>
      <c r="F56" s="122" t="n">
        <v>3.14</v>
      </c>
      <c r="G56" s="122" t="n">
        <v>2.94</v>
      </c>
      <c r="H56" s="122" t="n">
        <v>3</v>
      </c>
      <c r="I56" s="122" t="n">
        <v>2.59</v>
      </c>
      <c r="J56" s="122" t="n">
        <v>2.68</v>
      </c>
      <c r="K56" s="122" t="n">
        <v>2.7</v>
      </c>
      <c r="L56" s="122" t="n">
        <v>2.87</v>
      </c>
      <c r="M56" s="122" t="n">
        <v>2.68</v>
      </c>
      <c r="N56" s="122" t="n">
        <v>2.655</v>
      </c>
      <c r="O56" s="122" t="n">
        <v>2.54</v>
      </c>
      <c r="P56" s="122" t="n">
        <v>2.94</v>
      </c>
      <c r="Q56" s="122" t="n">
        <v>3.08</v>
      </c>
      <c r="R56" s="122" t="n">
        <v>2.82</v>
      </c>
      <c r="S56" s="122"/>
      <c r="T56" s="122"/>
      <c r="U56" s="122"/>
      <c r="V56" s="122"/>
      <c r="W56" s="122"/>
      <c r="X56" s="122"/>
      <c r="Y56" s="122"/>
      <c r="Z56" s="122"/>
      <c r="AA56" s="122"/>
      <c r="AB56" s="123"/>
    </row>
    <row r="57" customFormat="false" ht="12.75" hidden="false" customHeight="false" outlineLevel="0" collapsed="false">
      <c r="D57" s="121" t="n">
        <v>37214</v>
      </c>
      <c r="E57" s="122" t="n">
        <v>3.08555</v>
      </c>
      <c r="F57" s="122" t="n">
        <v>3.14</v>
      </c>
      <c r="G57" s="122" t="n">
        <v>2.94</v>
      </c>
      <c r="H57" s="122" t="n">
        <v>3</v>
      </c>
      <c r="I57" s="122" t="n">
        <v>2.59</v>
      </c>
      <c r="J57" s="122" t="n">
        <v>2.68</v>
      </c>
      <c r="K57" s="122" t="n">
        <v>2.7</v>
      </c>
      <c r="L57" s="122" t="n">
        <v>2.87</v>
      </c>
      <c r="M57" s="122" t="n">
        <v>2.68</v>
      </c>
      <c r="N57" s="122" t="n">
        <v>2.655</v>
      </c>
      <c r="O57" s="122" t="n">
        <v>2.54</v>
      </c>
      <c r="P57" s="122" t="n">
        <v>2.94</v>
      </c>
      <c r="Q57" s="122" t="n">
        <v>3.08</v>
      </c>
      <c r="R57" s="122" t="n">
        <v>2.82</v>
      </c>
      <c r="S57" s="122"/>
      <c r="T57" s="122"/>
      <c r="U57" s="122"/>
      <c r="V57" s="122"/>
      <c r="W57" s="122"/>
      <c r="X57" s="122"/>
      <c r="Y57" s="122"/>
      <c r="Z57" s="122"/>
      <c r="AA57" s="122"/>
      <c r="AB57" s="123"/>
    </row>
    <row r="58" customFormat="false" ht="12.75" hidden="false" customHeight="false" outlineLevel="0" collapsed="false">
      <c r="D58" s="121" t="n">
        <v>37215</v>
      </c>
      <c r="E58" s="122" t="n">
        <v>3.0872</v>
      </c>
      <c r="F58" s="122" t="n">
        <v>3.14</v>
      </c>
      <c r="G58" s="122" t="n">
        <v>2.94</v>
      </c>
      <c r="H58" s="122" t="n">
        <v>3</v>
      </c>
      <c r="I58" s="122" t="n">
        <v>2.59</v>
      </c>
      <c r="J58" s="122" t="n">
        <v>2.68</v>
      </c>
      <c r="K58" s="122" t="n">
        <v>2.7</v>
      </c>
      <c r="L58" s="122" t="n">
        <v>2.87</v>
      </c>
      <c r="M58" s="122" t="n">
        <v>2.68</v>
      </c>
      <c r="N58" s="122" t="n">
        <v>2.655</v>
      </c>
      <c r="O58" s="122" t="n">
        <v>2.54</v>
      </c>
      <c r="P58" s="122" t="n">
        <v>2.94</v>
      </c>
      <c r="Q58" s="122" t="n">
        <v>3.08</v>
      </c>
      <c r="R58" s="122" t="n">
        <v>2.82</v>
      </c>
      <c r="S58" s="122"/>
      <c r="T58" s="122"/>
      <c r="U58" s="122"/>
      <c r="V58" s="122"/>
      <c r="W58" s="122"/>
      <c r="X58" s="122"/>
      <c r="Y58" s="122"/>
      <c r="Z58" s="122"/>
      <c r="AA58" s="122"/>
      <c r="AB58" s="123"/>
    </row>
    <row r="59" customFormat="false" ht="12.75" hidden="false" customHeight="false" outlineLevel="0" collapsed="false">
      <c r="D59" s="121" t="n">
        <v>37216</v>
      </c>
      <c r="E59" s="122" t="n">
        <v>3.08885</v>
      </c>
      <c r="F59" s="122" t="n">
        <v>3.14</v>
      </c>
      <c r="G59" s="122" t="n">
        <v>2.94</v>
      </c>
      <c r="H59" s="122" t="n">
        <v>3</v>
      </c>
      <c r="I59" s="122" t="n">
        <v>2.59</v>
      </c>
      <c r="J59" s="122" t="n">
        <v>2.68</v>
      </c>
      <c r="K59" s="122" t="n">
        <v>2.7</v>
      </c>
      <c r="L59" s="122" t="n">
        <v>2.87</v>
      </c>
      <c r="M59" s="122" t="n">
        <v>2.68</v>
      </c>
      <c r="N59" s="122" t="n">
        <v>2.655</v>
      </c>
      <c r="O59" s="122" t="n">
        <v>2.54</v>
      </c>
      <c r="P59" s="122" t="n">
        <v>2.94</v>
      </c>
      <c r="Q59" s="122" t="n">
        <v>3.08</v>
      </c>
      <c r="R59" s="122" t="n">
        <v>2.82</v>
      </c>
      <c r="S59" s="122"/>
      <c r="T59" s="122"/>
      <c r="U59" s="122"/>
      <c r="V59" s="122"/>
      <c r="W59" s="122"/>
      <c r="X59" s="122"/>
      <c r="Y59" s="122"/>
      <c r="Z59" s="122"/>
      <c r="AA59" s="122"/>
      <c r="AB59" s="123"/>
    </row>
    <row r="60" customFormat="false" ht="12.75" hidden="false" customHeight="false" outlineLevel="0" collapsed="false">
      <c r="D60" s="121" t="n">
        <v>37217</v>
      </c>
      <c r="E60" s="122" t="n">
        <v>3.0905</v>
      </c>
      <c r="F60" s="122" t="n">
        <v>3.14</v>
      </c>
      <c r="G60" s="122" t="n">
        <v>2.94</v>
      </c>
      <c r="H60" s="122" t="n">
        <v>3</v>
      </c>
      <c r="I60" s="122" t="n">
        <v>2.59</v>
      </c>
      <c r="J60" s="122" t="n">
        <v>2.68</v>
      </c>
      <c r="K60" s="122" t="n">
        <v>2.7</v>
      </c>
      <c r="L60" s="122" t="n">
        <v>2.87</v>
      </c>
      <c r="M60" s="122" t="n">
        <v>2.68</v>
      </c>
      <c r="N60" s="122" t="n">
        <v>2.655</v>
      </c>
      <c r="O60" s="122" t="n">
        <v>2.54</v>
      </c>
      <c r="P60" s="122" t="n">
        <v>2.94</v>
      </c>
      <c r="Q60" s="122" t="n">
        <v>3.08</v>
      </c>
      <c r="R60" s="122" t="n">
        <v>2.82</v>
      </c>
      <c r="S60" s="122"/>
      <c r="T60" s="122"/>
      <c r="U60" s="122"/>
      <c r="V60" s="122"/>
      <c r="W60" s="122"/>
      <c r="X60" s="122"/>
      <c r="Y60" s="122"/>
      <c r="Z60" s="122"/>
      <c r="AA60" s="122"/>
      <c r="AB60" s="123"/>
    </row>
    <row r="61" customFormat="false" ht="12.75" hidden="false" customHeight="false" outlineLevel="0" collapsed="false">
      <c r="D61" s="121" t="n">
        <v>37218</v>
      </c>
      <c r="E61" s="122" t="n">
        <v>3.09215</v>
      </c>
      <c r="F61" s="122" t="n">
        <v>3.14</v>
      </c>
      <c r="G61" s="122" t="n">
        <v>2.94</v>
      </c>
      <c r="H61" s="122" t="n">
        <v>3</v>
      </c>
      <c r="I61" s="122" t="n">
        <v>2.59</v>
      </c>
      <c r="J61" s="122" t="n">
        <v>2.68</v>
      </c>
      <c r="K61" s="122" t="n">
        <v>2.7</v>
      </c>
      <c r="L61" s="122" t="n">
        <v>2.87</v>
      </c>
      <c r="M61" s="122" t="n">
        <v>2.68</v>
      </c>
      <c r="N61" s="122" t="n">
        <v>2.655</v>
      </c>
      <c r="O61" s="122" t="n">
        <v>2.54</v>
      </c>
      <c r="P61" s="122" t="n">
        <v>2.94</v>
      </c>
      <c r="Q61" s="122" t="n">
        <v>3.08</v>
      </c>
      <c r="R61" s="122" t="n">
        <v>2.82</v>
      </c>
      <c r="S61" s="122"/>
      <c r="T61" s="122"/>
      <c r="U61" s="122"/>
      <c r="V61" s="122"/>
      <c r="W61" s="122"/>
      <c r="X61" s="122"/>
      <c r="Y61" s="122"/>
      <c r="Z61" s="122"/>
      <c r="AA61" s="122"/>
      <c r="AB61" s="123"/>
    </row>
    <row r="62" customFormat="false" ht="12.75" hidden="false" customHeight="false" outlineLevel="0" collapsed="false">
      <c r="D62" s="121" t="n">
        <v>37219</v>
      </c>
      <c r="E62" s="122" t="n">
        <v>3.0938</v>
      </c>
      <c r="F62" s="122" t="n">
        <v>3.14</v>
      </c>
      <c r="G62" s="122" t="n">
        <v>2.94</v>
      </c>
      <c r="H62" s="122" t="n">
        <v>3</v>
      </c>
      <c r="I62" s="122" t="n">
        <v>2.59</v>
      </c>
      <c r="J62" s="122" t="n">
        <v>2.68</v>
      </c>
      <c r="K62" s="122" t="n">
        <v>2.7</v>
      </c>
      <c r="L62" s="122" t="n">
        <v>2.87</v>
      </c>
      <c r="M62" s="122" t="n">
        <v>2.68</v>
      </c>
      <c r="N62" s="122" t="n">
        <v>2.655</v>
      </c>
      <c r="O62" s="122" t="n">
        <v>2.54</v>
      </c>
      <c r="P62" s="122" t="n">
        <v>2.94</v>
      </c>
      <c r="Q62" s="122" t="n">
        <v>3.08</v>
      </c>
      <c r="R62" s="122" t="n">
        <v>2.82</v>
      </c>
      <c r="S62" s="122"/>
      <c r="T62" s="122"/>
      <c r="U62" s="122"/>
      <c r="V62" s="122"/>
      <c r="W62" s="122"/>
      <c r="X62" s="122"/>
      <c r="Y62" s="122"/>
      <c r="Z62" s="122"/>
      <c r="AA62" s="122"/>
      <c r="AB62" s="123"/>
    </row>
    <row r="63" customFormat="false" ht="12.75" hidden="false" customHeight="false" outlineLevel="0" collapsed="false">
      <c r="D63" s="121" t="n">
        <v>37220</v>
      </c>
      <c r="E63" s="122" t="n">
        <v>3.09545</v>
      </c>
      <c r="F63" s="122" t="n">
        <v>3.14</v>
      </c>
      <c r="G63" s="122" t="n">
        <v>2.94</v>
      </c>
      <c r="H63" s="122" t="n">
        <v>3</v>
      </c>
      <c r="I63" s="122" t="n">
        <v>2.59</v>
      </c>
      <c r="J63" s="122" t="n">
        <v>2.68</v>
      </c>
      <c r="K63" s="122" t="n">
        <v>2.7</v>
      </c>
      <c r="L63" s="122" t="n">
        <v>2.87</v>
      </c>
      <c r="M63" s="122" t="n">
        <v>2.68</v>
      </c>
      <c r="N63" s="122" t="n">
        <v>2.655</v>
      </c>
      <c r="O63" s="122" t="n">
        <v>2.54</v>
      </c>
      <c r="P63" s="122" t="n">
        <v>2.94</v>
      </c>
      <c r="Q63" s="122" t="n">
        <v>3.08</v>
      </c>
      <c r="R63" s="122" t="n">
        <v>2.82</v>
      </c>
      <c r="S63" s="122"/>
      <c r="T63" s="122"/>
      <c r="U63" s="122"/>
      <c r="V63" s="122"/>
      <c r="W63" s="122"/>
      <c r="X63" s="122"/>
      <c r="Y63" s="122"/>
      <c r="Z63" s="122"/>
      <c r="AA63" s="122"/>
      <c r="AB63" s="123"/>
    </row>
    <row r="64" customFormat="false" ht="12.75" hidden="false" customHeight="false" outlineLevel="0" collapsed="false">
      <c r="D64" s="121" t="n">
        <v>37221</v>
      </c>
      <c r="E64" s="122" t="n">
        <v>3.0971</v>
      </c>
      <c r="F64" s="122" t="n">
        <v>3.14</v>
      </c>
      <c r="G64" s="122" t="n">
        <v>2.94</v>
      </c>
      <c r="H64" s="122" t="n">
        <v>3</v>
      </c>
      <c r="I64" s="122" t="n">
        <v>2.59</v>
      </c>
      <c r="J64" s="122" t="n">
        <v>2.68</v>
      </c>
      <c r="K64" s="122" t="n">
        <v>2.7</v>
      </c>
      <c r="L64" s="122" t="n">
        <v>2.87</v>
      </c>
      <c r="M64" s="122" t="n">
        <v>2.68</v>
      </c>
      <c r="N64" s="122" t="n">
        <v>2.655</v>
      </c>
      <c r="O64" s="122" t="n">
        <v>2.54</v>
      </c>
      <c r="P64" s="122" t="n">
        <v>2.94</v>
      </c>
      <c r="Q64" s="122" t="n">
        <v>3.08</v>
      </c>
      <c r="R64" s="122" t="n">
        <v>2.82</v>
      </c>
      <c r="S64" s="122"/>
      <c r="T64" s="122"/>
      <c r="U64" s="122"/>
      <c r="V64" s="122"/>
      <c r="W64" s="122"/>
      <c r="X64" s="122"/>
      <c r="Y64" s="122"/>
      <c r="Z64" s="122"/>
      <c r="AA64" s="122"/>
      <c r="AB64" s="123"/>
    </row>
    <row r="65" customFormat="false" ht="12.75" hidden="false" customHeight="false" outlineLevel="0" collapsed="false">
      <c r="D65" s="121" t="n">
        <v>37222</v>
      </c>
      <c r="E65" s="122" t="n">
        <v>3.09875</v>
      </c>
      <c r="F65" s="122" t="n">
        <v>3.14</v>
      </c>
      <c r="G65" s="122" t="n">
        <v>2.94</v>
      </c>
      <c r="H65" s="122" t="n">
        <v>3</v>
      </c>
      <c r="I65" s="122" t="n">
        <v>2.59</v>
      </c>
      <c r="J65" s="122" t="n">
        <v>2.68</v>
      </c>
      <c r="K65" s="122" t="n">
        <v>2.7</v>
      </c>
      <c r="L65" s="122" t="n">
        <v>2.87</v>
      </c>
      <c r="M65" s="122" t="n">
        <v>2.68</v>
      </c>
      <c r="N65" s="122" t="n">
        <v>2.655</v>
      </c>
      <c r="O65" s="122" t="n">
        <v>2.54</v>
      </c>
      <c r="P65" s="122" t="n">
        <v>2.94</v>
      </c>
      <c r="Q65" s="122" t="n">
        <v>3.08</v>
      </c>
      <c r="R65" s="122" t="n">
        <v>2.82</v>
      </c>
      <c r="S65" s="122"/>
      <c r="T65" s="122"/>
      <c r="U65" s="122"/>
      <c r="V65" s="122"/>
      <c r="W65" s="122"/>
      <c r="X65" s="122"/>
      <c r="Y65" s="122"/>
      <c r="Z65" s="122"/>
      <c r="AA65" s="122"/>
      <c r="AB65" s="123"/>
    </row>
    <row r="66" customFormat="false" ht="12.75" hidden="false" customHeight="false" outlineLevel="0" collapsed="false">
      <c r="D66" s="121" t="n">
        <v>37223</v>
      </c>
      <c r="E66" s="122" t="n">
        <v>3.1004</v>
      </c>
      <c r="F66" s="122" t="n">
        <v>3.14</v>
      </c>
      <c r="G66" s="122" t="n">
        <v>2.94</v>
      </c>
      <c r="H66" s="122" t="n">
        <v>3</v>
      </c>
      <c r="I66" s="122" t="n">
        <v>2.59</v>
      </c>
      <c r="J66" s="122" t="n">
        <v>2.68</v>
      </c>
      <c r="K66" s="122" t="n">
        <v>2.7</v>
      </c>
      <c r="L66" s="122" t="n">
        <v>2.87</v>
      </c>
      <c r="M66" s="122" t="n">
        <v>2.68</v>
      </c>
      <c r="N66" s="122" t="n">
        <v>2.655</v>
      </c>
      <c r="O66" s="122" t="n">
        <v>2.54</v>
      </c>
      <c r="P66" s="122" t="n">
        <v>2.94</v>
      </c>
      <c r="Q66" s="122" t="n">
        <v>3.08</v>
      </c>
      <c r="R66" s="122" t="n">
        <v>2.82</v>
      </c>
      <c r="S66" s="122"/>
      <c r="T66" s="122"/>
      <c r="U66" s="122"/>
      <c r="V66" s="122"/>
      <c r="W66" s="122"/>
      <c r="X66" s="122"/>
      <c r="Y66" s="122"/>
      <c r="Z66" s="122"/>
      <c r="AA66" s="122"/>
      <c r="AB66" s="123"/>
    </row>
    <row r="67" customFormat="false" ht="12.75" hidden="false" customHeight="false" outlineLevel="0" collapsed="false">
      <c r="D67" s="121" t="n">
        <v>37224</v>
      </c>
      <c r="E67" s="122" t="n">
        <v>3.10205</v>
      </c>
      <c r="F67" s="122" t="n">
        <v>3.14</v>
      </c>
      <c r="G67" s="122" t="n">
        <v>2.94</v>
      </c>
      <c r="H67" s="122" t="n">
        <v>3</v>
      </c>
      <c r="I67" s="122" t="n">
        <v>2.59</v>
      </c>
      <c r="J67" s="122" t="n">
        <v>2.68</v>
      </c>
      <c r="K67" s="122" t="n">
        <v>2.7</v>
      </c>
      <c r="L67" s="122" t="n">
        <v>2.87</v>
      </c>
      <c r="M67" s="122" t="n">
        <v>2.68</v>
      </c>
      <c r="N67" s="122" t="n">
        <v>2.655</v>
      </c>
      <c r="O67" s="122" t="n">
        <v>2.54</v>
      </c>
      <c r="P67" s="122" t="n">
        <v>2.94</v>
      </c>
      <c r="Q67" s="122" t="n">
        <v>3.08</v>
      </c>
      <c r="R67" s="122" t="n">
        <v>2.82</v>
      </c>
      <c r="S67" s="122"/>
      <c r="T67" s="122"/>
      <c r="U67" s="122"/>
      <c r="V67" s="122"/>
      <c r="W67" s="122"/>
      <c r="X67" s="122"/>
      <c r="Y67" s="122"/>
      <c r="Z67" s="122"/>
      <c r="AA67" s="122"/>
      <c r="AB67" s="123"/>
    </row>
    <row r="68" customFormat="false" ht="12.75" hidden="false" customHeight="false" outlineLevel="0" collapsed="false">
      <c r="D68" s="121" t="n">
        <v>37225</v>
      </c>
      <c r="E68" s="122" t="n">
        <v>3.1037</v>
      </c>
      <c r="F68" s="122" t="n">
        <v>3.14</v>
      </c>
      <c r="G68" s="122" t="n">
        <v>2.94</v>
      </c>
      <c r="H68" s="122" t="n">
        <v>3</v>
      </c>
      <c r="I68" s="122" t="n">
        <v>2.59</v>
      </c>
      <c r="J68" s="122" t="n">
        <v>2.68</v>
      </c>
      <c r="K68" s="122" t="n">
        <v>2.7</v>
      </c>
      <c r="L68" s="122" t="n">
        <v>2.87</v>
      </c>
      <c r="M68" s="122" t="n">
        <v>2.68</v>
      </c>
      <c r="N68" s="122" t="n">
        <v>2.655</v>
      </c>
      <c r="O68" s="122" t="n">
        <v>2.54</v>
      </c>
      <c r="P68" s="122" t="n">
        <v>2.94</v>
      </c>
      <c r="Q68" s="122" t="n">
        <v>3.08</v>
      </c>
      <c r="R68" s="122" t="n">
        <v>2.82</v>
      </c>
      <c r="S68" s="122"/>
      <c r="T68" s="122"/>
      <c r="U68" s="122"/>
      <c r="V68" s="122"/>
      <c r="W68" s="122"/>
      <c r="X68" s="122"/>
      <c r="Y68" s="122"/>
      <c r="Z68" s="122"/>
      <c r="AA68" s="122"/>
      <c r="AB68" s="123"/>
    </row>
    <row r="69" customFormat="false" ht="12.75" hidden="false" customHeight="false" outlineLevel="0" collapsed="false">
      <c r="D69" s="121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3"/>
    </row>
    <row r="70" customFormat="false" ht="12.75" hidden="false" customHeight="false" outlineLevel="0" collapsed="false">
      <c r="D70" s="121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3"/>
    </row>
    <row r="71" customFormat="false" ht="12.75" hidden="false" customHeight="false" outlineLevel="0" collapsed="false">
      <c r="D71" s="121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3"/>
    </row>
    <row r="72" customFormat="false" ht="12.75" hidden="false" customHeight="false" outlineLevel="0" collapsed="false">
      <c r="D72" s="121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3"/>
    </row>
    <row r="73" customFormat="false" ht="12.75" hidden="false" customHeight="false" outlineLevel="0" collapsed="false">
      <c r="D73" s="121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3"/>
    </row>
    <row r="74" customFormat="false" ht="12.75" hidden="false" customHeight="false" outlineLevel="0" collapsed="false">
      <c r="D74" s="121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3"/>
    </row>
    <row r="75" customFormat="false" ht="12.75" hidden="false" customHeight="false" outlineLevel="0" collapsed="false">
      <c r="D75" s="121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3"/>
    </row>
    <row r="76" customFormat="false" ht="12.75" hidden="false" customHeight="false" outlineLevel="0" collapsed="false">
      <c r="D76" s="121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3"/>
    </row>
    <row r="77" customFormat="false" ht="12.75" hidden="false" customHeight="false" outlineLevel="0" collapsed="false">
      <c r="D77" s="121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3"/>
    </row>
    <row r="78" customFormat="false" ht="12.75" hidden="false" customHeight="false" outlineLevel="0" collapsed="false">
      <c r="D78" s="121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3"/>
    </row>
    <row r="79" customFormat="false" ht="12.75" hidden="false" customHeight="false" outlineLevel="0" collapsed="false">
      <c r="D79" s="121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3"/>
    </row>
    <row r="80" customFormat="false" ht="12.75" hidden="false" customHeight="false" outlineLevel="0" collapsed="false">
      <c r="D80" s="121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3"/>
    </row>
    <row r="81" customFormat="false" ht="12.75" hidden="false" customHeight="false" outlineLevel="0" collapsed="false">
      <c r="D81" s="121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3"/>
    </row>
    <row r="82" customFormat="false" ht="12.75" hidden="false" customHeight="false" outlineLevel="0" collapsed="false">
      <c r="D82" s="121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3"/>
    </row>
    <row r="83" customFormat="false" ht="12.75" hidden="false" customHeight="false" outlineLevel="0" collapsed="false">
      <c r="D83" s="121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3"/>
    </row>
    <row r="84" customFormat="false" ht="12.75" hidden="false" customHeight="false" outlineLevel="0" collapsed="false">
      <c r="D84" s="121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3"/>
    </row>
    <row r="85" customFormat="false" ht="12.75" hidden="false" customHeight="false" outlineLevel="0" collapsed="false">
      <c r="D85" s="121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3"/>
    </row>
    <row r="86" customFormat="false" ht="12.75" hidden="false" customHeight="false" outlineLevel="0" collapsed="false">
      <c r="D86" s="121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3"/>
    </row>
    <row r="87" customFormat="false" ht="12.75" hidden="false" customHeight="false" outlineLevel="0" collapsed="false">
      <c r="D87" s="121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3"/>
    </row>
    <row r="88" customFormat="false" ht="12.75" hidden="false" customHeight="false" outlineLevel="0" collapsed="false">
      <c r="D88" s="121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3"/>
    </row>
    <row r="89" customFormat="false" ht="12.75" hidden="false" customHeight="false" outlineLevel="0" collapsed="false">
      <c r="D89" s="121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3"/>
    </row>
    <row r="90" customFormat="false" ht="12.75" hidden="false" customHeight="false" outlineLevel="0" collapsed="false">
      <c r="D90" s="121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3"/>
    </row>
    <row r="91" customFormat="false" ht="12.75" hidden="false" customHeight="false" outlineLevel="0" collapsed="false">
      <c r="D91" s="121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3"/>
    </row>
    <row r="92" customFormat="false" ht="12.75" hidden="false" customHeight="false" outlineLevel="0" collapsed="false">
      <c r="D92" s="121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3"/>
    </row>
    <row r="93" customFormat="false" ht="12.75" hidden="false" customHeight="false" outlineLevel="0" collapsed="false">
      <c r="D93" s="121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3"/>
    </row>
    <row r="94" customFormat="false" ht="12.75" hidden="false" customHeight="false" outlineLevel="0" collapsed="false">
      <c r="D94" s="121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3"/>
    </row>
    <row r="95" customFormat="false" ht="12.75" hidden="false" customHeight="false" outlineLevel="0" collapsed="false">
      <c r="D95" s="121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3"/>
    </row>
    <row r="96" customFormat="false" ht="12.75" hidden="false" customHeight="false" outlineLevel="0" collapsed="false">
      <c r="D96" s="121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3"/>
    </row>
    <row r="97" customFormat="false" ht="12.75" hidden="false" customHeight="false" outlineLevel="0" collapsed="false">
      <c r="D97" s="121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3"/>
    </row>
    <row r="98" customFormat="false" ht="12.75" hidden="false" customHeight="false" outlineLevel="0" collapsed="false">
      <c r="D98" s="121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3"/>
    </row>
    <row r="99" customFormat="false" ht="12.75" hidden="false" customHeight="false" outlineLevel="0" collapsed="false">
      <c r="D99" s="121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3"/>
    </row>
    <row r="100" customFormat="false" ht="12.75" hidden="false" customHeight="false" outlineLevel="0" collapsed="false">
      <c r="D100" s="121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3"/>
    </row>
    <row r="101" customFormat="false" ht="12.75" hidden="false" customHeight="false" outlineLevel="0" collapsed="false">
      <c r="D101" s="121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3"/>
    </row>
    <row r="102" customFormat="false" ht="12.75" hidden="false" customHeight="false" outlineLevel="0" collapsed="false">
      <c r="D102" s="121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3"/>
    </row>
    <row r="103" customFormat="false" ht="12.75" hidden="false" customHeight="false" outlineLevel="0" collapsed="false">
      <c r="D103" s="121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3"/>
    </row>
    <row r="104" customFormat="false" ht="12.75" hidden="false" customHeight="false" outlineLevel="0" collapsed="false">
      <c r="D104" s="121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3"/>
    </row>
    <row r="105" customFormat="false" ht="12.75" hidden="false" customHeight="false" outlineLevel="0" collapsed="false">
      <c r="D105" s="121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3"/>
    </row>
    <row r="106" customFormat="false" ht="12.75" hidden="false" customHeight="false" outlineLevel="0" collapsed="false">
      <c r="D106" s="121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3"/>
    </row>
    <row r="107" customFormat="false" ht="12.75" hidden="false" customHeight="false" outlineLevel="0" collapsed="false">
      <c r="D107" s="121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3"/>
    </row>
    <row r="108" customFormat="false" ht="12.75" hidden="false" customHeight="false" outlineLevel="0" collapsed="false">
      <c r="D108" s="121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3"/>
    </row>
    <row r="109" customFormat="false" ht="12.75" hidden="false" customHeight="false" outlineLevel="0" collapsed="false">
      <c r="D109" s="121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3"/>
    </row>
    <row r="110" customFormat="false" ht="12.75" hidden="false" customHeight="false" outlineLevel="0" collapsed="false">
      <c r="D110" s="121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3"/>
    </row>
    <row r="111" customFormat="false" ht="12.75" hidden="false" customHeight="false" outlineLevel="0" collapsed="false">
      <c r="D111" s="121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3"/>
    </row>
    <row r="112" customFormat="false" ht="12.75" hidden="false" customHeight="false" outlineLevel="0" collapsed="false">
      <c r="D112" s="121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3"/>
    </row>
    <row r="113" customFormat="false" ht="12.75" hidden="false" customHeight="false" outlineLevel="0" collapsed="false">
      <c r="D113" s="121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3"/>
    </row>
    <row r="114" customFormat="false" ht="12.75" hidden="false" customHeight="false" outlineLevel="0" collapsed="false">
      <c r="D114" s="121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3"/>
    </row>
    <row r="115" customFormat="false" ht="12.75" hidden="false" customHeight="false" outlineLevel="0" collapsed="false">
      <c r="D115" s="121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3"/>
    </row>
    <row r="116" customFormat="false" ht="12.75" hidden="false" customHeight="false" outlineLevel="0" collapsed="false">
      <c r="D116" s="121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3"/>
    </row>
    <row r="117" customFormat="false" ht="12.75" hidden="false" customHeight="false" outlineLevel="0" collapsed="false">
      <c r="D117" s="121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3"/>
    </row>
    <row r="118" customFormat="false" ht="12.75" hidden="false" customHeight="false" outlineLevel="0" collapsed="false">
      <c r="D118" s="121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3"/>
    </row>
    <row r="119" customFormat="false" ht="12.75" hidden="false" customHeight="false" outlineLevel="0" collapsed="false">
      <c r="D119" s="121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3"/>
    </row>
    <row r="120" customFormat="false" ht="12.75" hidden="false" customHeight="false" outlineLevel="0" collapsed="false">
      <c r="D120" s="121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3"/>
    </row>
    <row r="121" customFormat="false" ht="12.75" hidden="false" customHeight="false" outlineLevel="0" collapsed="false">
      <c r="D121" s="121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3"/>
    </row>
    <row r="122" customFormat="false" ht="12.75" hidden="false" customHeight="false" outlineLevel="0" collapsed="false">
      <c r="D122" s="121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3"/>
    </row>
    <row r="123" customFormat="false" ht="12.75" hidden="false" customHeight="false" outlineLevel="0" collapsed="false">
      <c r="D123" s="121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3"/>
    </row>
    <row r="124" customFormat="false" ht="12.75" hidden="false" customHeight="false" outlineLevel="0" collapsed="false">
      <c r="D124" s="121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3"/>
    </row>
    <row r="125" customFormat="false" ht="12.75" hidden="false" customHeight="false" outlineLevel="0" collapsed="false">
      <c r="D125" s="121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3"/>
    </row>
    <row r="126" customFormat="false" ht="12.75" hidden="false" customHeight="false" outlineLevel="0" collapsed="false">
      <c r="D126" s="121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3"/>
    </row>
    <row r="127" customFormat="false" ht="12.75" hidden="false" customHeight="false" outlineLevel="0" collapsed="false">
      <c r="D127" s="121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3"/>
    </row>
    <row r="128" customFormat="false" ht="12.75" hidden="false" customHeight="false" outlineLevel="0" collapsed="false">
      <c r="D128" s="121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3"/>
    </row>
    <row r="129" customFormat="false" ht="12.75" hidden="false" customHeight="false" outlineLevel="0" collapsed="false">
      <c r="D129" s="121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3"/>
    </row>
    <row r="130" customFormat="false" ht="12.75" hidden="false" customHeight="false" outlineLevel="0" collapsed="false">
      <c r="D130" s="121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3"/>
    </row>
    <row r="131" customFormat="false" ht="12.75" hidden="false" customHeight="false" outlineLevel="0" collapsed="false">
      <c r="D131" s="121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3"/>
    </row>
    <row r="132" customFormat="false" ht="12.75" hidden="false" customHeight="false" outlineLevel="0" collapsed="false">
      <c r="D132" s="121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3"/>
    </row>
    <row r="133" customFormat="false" ht="12.75" hidden="false" customHeight="false" outlineLevel="0" collapsed="false">
      <c r="D133" s="121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3"/>
    </row>
    <row r="134" customFormat="false" ht="12.75" hidden="false" customHeight="false" outlineLevel="0" collapsed="false">
      <c r="D134" s="121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3"/>
    </row>
    <row r="135" customFormat="false" ht="12.75" hidden="false" customHeight="false" outlineLevel="0" collapsed="false">
      <c r="D135" s="121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3"/>
    </row>
    <row r="136" customFormat="false" ht="12.75" hidden="false" customHeight="false" outlineLevel="0" collapsed="false">
      <c r="D136" s="121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3"/>
    </row>
    <row r="137" customFormat="false" ht="12.75" hidden="false" customHeight="false" outlineLevel="0" collapsed="false">
      <c r="D137" s="121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3"/>
    </row>
    <row r="138" customFormat="false" ht="12.75" hidden="false" customHeight="false" outlineLevel="0" collapsed="false">
      <c r="D138" s="121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3"/>
    </row>
    <row r="139" customFormat="false" ht="12.75" hidden="false" customHeight="false" outlineLevel="0" collapsed="false">
      <c r="D139" s="121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3"/>
    </row>
    <row r="140" customFormat="false" ht="12.75" hidden="false" customHeight="false" outlineLevel="0" collapsed="false">
      <c r="D140" s="121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3"/>
    </row>
    <row r="141" customFormat="false" ht="12.75" hidden="false" customHeight="false" outlineLevel="0" collapsed="false">
      <c r="D141" s="121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3"/>
    </row>
    <row r="142" customFormat="false" ht="12.75" hidden="false" customHeight="false" outlineLevel="0" collapsed="false">
      <c r="D142" s="121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3"/>
    </row>
    <row r="143" customFormat="false" ht="12.75" hidden="false" customHeight="false" outlineLevel="0" collapsed="false">
      <c r="D143" s="121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3"/>
    </row>
    <row r="144" customFormat="false" ht="12.75" hidden="false" customHeight="false" outlineLevel="0" collapsed="false">
      <c r="D144" s="121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3"/>
    </row>
    <row r="145" customFormat="false" ht="12.75" hidden="false" customHeight="false" outlineLevel="0" collapsed="false">
      <c r="D145" s="121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3"/>
    </row>
    <row r="146" customFormat="false" ht="12.75" hidden="false" customHeight="false" outlineLevel="0" collapsed="false">
      <c r="D146" s="121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3"/>
    </row>
    <row r="147" customFormat="false" ht="12.75" hidden="false" customHeight="false" outlineLevel="0" collapsed="false">
      <c r="D147" s="121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3"/>
    </row>
    <row r="148" customFormat="false" ht="12.75" hidden="false" customHeight="false" outlineLevel="0" collapsed="false">
      <c r="D148" s="121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3"/>
    </row>
    <row r="149" customFormat="false" ht="12.75" hidden="false" customHeight="false" outlineLevel="0" collapsed="false">
      <c r="D149" s="121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3"/>
    </row>
    <row r="150" customFormat="false" ht="12.75" hidden="false" customHeight="false" outlineLevel="0" collapsed="false">
      <c r="D150" s="121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3"/>
    </row>
    <row r="151" customFormat="false" ht="12.75" hidden="false" customHeight="false" outlineLevel="0" collapsed="false">
      <c r="D151" s="121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3"/>
    </row>
    <row r="152" customFormat="false" ht="12.75" hidden="false" customHeight="false" outlineLevel="0" collapsed="false">
      <c r="D152" s="121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3"/>
    </row>
    <row r="153" customFormat="false" ht="12.75" hidden="false" customHeight="false" outlineLevel="0" collapsed="false">
      <c r="D153" s="121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3"/>
    </row>
    <row r="154" customFormat="false" ht="12.75" hidden="false" customHeight="false" outlineLevel="0" collapsed="false">
      <c r="D154" s="121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3"/>
    </row>
    <row r="155" customFormat="false" ht="12.75" hidden="false" customHeight="false" outlineLevel="0" collapsed="false">
      <c r="D155" s="121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3"/>
    </row>
    <row r="156" customFormat="false" ht="12.75" hidden="false" customHeight="false" outlineLevel="0" collapsed="false">
      <c r="D156" s="121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3"/>
    </row>
    <row r="157" customFormat="false" ht="12.75" hidden="false" customHeight="false" outlineLevel="0" collapsed="false">
      <c r="D157" s="121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3"/>
    </row>
    <row r="158" customFormat="false" ht="12.75" hidden="false" customHeight="false" outlineLevel="0" collapsed="false">
      <c r="D158" s="121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3"/>
    </row>
    <row r="159" customFormat="false" ht="12.75" hidden="false" customHeight="false" outlineLevel="0" collapsed="false">
      <c r="D159" s="121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3"/>
    </row>
    <row r="160" customFormat="false" ht="12.75" hidden="false" customHeight="false" outlineLevel="0" collapsed="false">
      <c r="D160" s="121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3"/>
    </row>
    <row r="161" customFormat="false" ht="12.75" hidden="false" customHeight="false" outlineLevel="0" collapsed="false">
      <c r="D161" s="121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3"/>
    </row>
    <row r="162" customFormat="false" ht="12.75" hidden="false" customHeight="false" outlineLevel="0" collapsed="false">
      <c r="D162" s="121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3"/>
    </row>
    <row r="163" customFormat="false" ht="12.75" hidden="false" customHeight="false" outlineLevel="0" collapsed="false">
      <c r="D163" s="121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3"/>
    </row>
    <row r="164" customFormat="false" ht="12.75" hidden="false" customHeight="false" outlineLevel="0" collapsed="false">
      <c r="D164" s="121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3"/>
    </row>
    <row r="165" customFormat="false" ht="12.75" hidden="false" customHeight="false" outlineLevel="0" collapsed="false">
      <c r="D165" s="121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3"/>
    </row>
    <row r="166" customFormat="false" ht="12.75" hidden="false" customHeight="false" outlineLevel="0" collapsed="false">
      <c r="D166" s="121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3"/>
    </row>
    <row r="167" customFormat="false" ht="12.75" hidden="false" customHeight="false" outlineLevel="0" collapsed="false">
      <c r="D167" s="121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3"/>
    </row>
    <row r="168" customFormat="false" ht="12.75" hidden="false" customHeight="false" outlineLevel="0" collapsed="false">
      <c r="D168" s="121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3"/>
    </row>
    <row r="169" customFormat="false" ht="12.75" hidden="false" customHeight="false" outlineLevel="0" collapsed="false">
      <c r="D169" s="121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3"/>
    </row>
    <row r="170" customFormat="false" ht="12.75" hidden="false" customHeight="false" outlineLevel="0" collapsed="false">
      <c r="D170" s="121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3"/>
    </row>
    <row r="171" customFormat="false" ht="12.75" hidden="false" customHeight="false" outlineLevel="0" collapsed="false">
      <c r="D171" s="121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3"/>
    </row>
    <row r="172" customFormat="false" ht="12.75" hidden="false" customHeight="false" outlineLevel="0" collapsed="false">
      <c r="D172" s="121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3"/>
    </row>
    <row r="173" customFormat="false" ht="12.75" hidden="false" customHeight="false" outlineLevel="0" collapsed="false">
      <c r="D173" s="121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3"/>
    </row>
    <row r="174" customFormat="false" ht="12.75" hidden="false" customHeight="false" outlineLevel="0" collapsed="false">
      <c r="D174" s="121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  <c r="AA174" s="122"/>
      <c r="AB174" s="123"/>
    </row>
    <row r="175" customFormat="false" ht="12.75" hidden="false" customHeight="false" outlineLevel="0" collapsed="false">
      <c r="D175" s="121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3"/>
    </row>
    <row r="176" customFormat="false" ht="12.75" hidden="false" customHeight="false" outlineLevel="0" collapsed="false">
      <c r="D176" s="121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3"/>
    </row>
    <row r="177" customFormat="false" ht="12.75" hidden="false" customHeight="false" outlineLevel="0" collapsed="false">
      <c r="D177" s="121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3"/>
    </row>
    <row r="178" customFormat="false" ht="12.75" hidden="false" customHeight="false" outlineLevel="0" collapsed="false">
      <c r="D178" s="121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3"/>
    </row>
    <row r="179" customFormat="false" ht="12.75" hidden="false" customHeight="false" outlineLevel="0" collapsed="false">
      <c r="D179" s="121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3"/>
    </row>
    <row r="180" customFormat="false" ht="12.75" hidden="false" customHeight="false" outlineLevel="0" collapsed="false">
      <c r="D180" s="121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3"/>
    </row>
    <row r="181" customFormat="false" ht="12.75" hidden="false" customHeight="false" outlineLevel="0" collapsed="false">
      <c r="D181" s="121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3"/>
    </row>
    <row r="182" customFormat="false" ht="12.75" hidden="false" customHeight="false" outlineLevel="0" collapsed="false">
      <c r="D182" s="121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3"/>
    </row>
    <row r="183" customFormat="false" ht="12.75" hidden="false" customHeight="false" outlineLevel="0" collapsed="false">
      <c r="D183" s="121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3"/>
    </row>
    <row r="184" customFormat="false" ht="12.75" hidden="false" customHeight="false" outlineLevel="0" collapsed="false">
      <c r="D184" s="121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3"/>
    </row>
    <row r="185" customFormat="false" ht="12.75" hidden="false" customHeight="false" outlineLevel="0" collapsed="false">
      <c r="D185" s="121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3"/>
    </row>
    <row r="186" customFormat="false" ht="12.75" hidden="false" customHeight="false" outlineLevel="0" collapsed="false">
      <c r="D186" s="121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3"/>
    </row>
    <row r="187" customFormat="false" ht="12.75" hidden="false" customHeight="false" outlineLevel="0" collapsed="false">
      <c r="D187" s="121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3"/>
    </row>
    <row r="188" customFormat="false" ht="12.75" hidden="false" customHeight="false" outlineLevel="0" collapsed="false">
      <c r="D188" s="121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3"/>
    </row>
    <row r="189" customFormat="false" ht="12.75" hidden="false" customHeight="false" outlineLevel="0" collapsed="false">
      <c r="D189" s="121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3"/>
    </row>
    <row r="190" customFormat="false" ht="12.75" hidden="false" customHeight="false" outlineLevel="0" collapsed="false">
      <c r="D190" s="121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3"/>
    </row>
    <row r="191" customFormat="false" ht="12.75" hidden="false" customHeight="false" outlineLevel="0" collapsed="false">
      <c r="D191" s="121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3"/>
    </row>
    <row r="192" customFormat="false" ht="12.75" hidden="false" customHeight="false" outlineLevel="0" collapsed="false">
      <c r="D192" s="121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3"/>
    </row>
    <row r="193" customFormat="false" ht="12.75" hidden="false" customHeight="false" outlineLevel="0" collapsed="false">
      <c r="D193" s="121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3"/>
    </row>
    <row r="194" customFormat="false" ht="12.75" hidden="false" customHeight="false" outlineLevel="0" collapsed="false">
      <c r="D194" s="121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3"/>
    </row>
    <row r="195" customFormat="false" ht="12.75" hidden="false" customHeight="false" outlineLevel="0" collapsed="false">
      <c r="D195" s="121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3"/>
    </row>
    <row r="196" customFormat="false" ht="12.75" hidden="false" customHeight="false" outlineLevel="0" collapsed="false">
      <c r="D196" s="121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  <c r="AA196" s="122"/>
      <c r="AB196" s="123"/>
    </row>
    <row r="197" customFormat="false" ht="12.75" hidden="false" customHeight="false" outlineLevel="0" collapsed="false">
      <c r="D197" s="121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3"/>
    </row>
    <row r="198" customFormat="false" ht="12.75" hidden="false" customHeight="false" outlineLevel="0" collapsed="false">
      <c r="D198" s="121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  <c r="AA198" s="122"/>
      <c r="AB198" s="123"/>
    </row>
    <row r="199" customFormat="false" ht="12.75" hidden="false" customHeight="false" outlineLevel="0" collapsed="false">
      <c r="D199" s="121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  <c r="AB199" s="123"/>
    </row>
    <row r="200" customFormat="false" ht="12.75" hidden="false" customHeight="false" outlineLevel="0" collapsed="false">
      <c r="D200" s="121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3"/>
    </row>
    <row r="201" customFormat="false" ht="12.75" hidden="false" customHeight="false" outlineLevel="0" collapsed="false">
      <c r="D201" s="121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  <c r="AB201" s="123"/>
    </row>
    <row r="202" customFormat="false" ht="12.75" hidden="false" customHeight="false" outlineLevel="0" collapsed="false">
      <c r="D202" s="121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  <c r="AB202" s="123"/>
    </row>
    <row r="203" customFormat="false" ht="12.75" hidden="false" customHeight="false" outlineLevel="0" collapsed="false">
      <c r="D203" s="121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  <c r="AB203" s="123"/>
    </row>
    <row r="204" customFormat="false" ht="12.75" hidden="false" customHeight="false" outlineLevel="0" collapsed="false">
      <c r="D204" s="121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3"/>
    </row>
    <row r="205" customFormat="false" ht="12.75" hidden="false" customHeight="false" outlineLevel="0" collapsed="false">
      <c r="D205" s="121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  <c r="AB205" s="123"/>
    </row>
    <row r="206" customFormat="false" ht="12.75" hidden="false" customHeight="false" outlineLevel="0" collapsed="false">
      <c r="D206" s="121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  <c r="AA206" s="122"/>
      <c r="AB206" s="123"/>
    </row>
    <row r="207" customFormat="false" ht="12.75" hidden="false" customHeight="false" outlineLevel="0" collapsed="false">
      <c r="D207" s="121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3"/>
    </row>
    <row r="208" customFormat="false" ht="12.75" hidden="false" customHeight="false" outlineLevel="0" collapsed="false">
      <c r="D208" s="121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  <c r="AA208" s="122"/>
      <c r="AB208" s="123"/>
    </row>
    <row r="209" customFormat="false" ht="12.75" hidden="false" customHeight="false" outlineLevel="0" collapsed="false">
      <c r="D209" s="121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  <c r="AA209" s="122"/>
      <c r="AB209" s="123"/>
    </row>
    <row r="210" customFormat="false" ht="12.75" hidden="false" customHeight="false" outlineLevel="0" collapsed="false">
      <c r="D210" s="121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  <c r="AA210" s="122"/>
      <c r="AB210" s="123"/>
    </row>
    <row r="211" customFormat="false" ht="12.75" hidden="false" customHeight="false" outlineLevel="0" collapsed="false">
      <c r="D211" s="121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3"/>
    </row>
    <row r="212" customFormat="false" ht="12.75" hidden="false" customHeight="false" outlineLevel="0" collapsed="false">
      <c r="D212" s="121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  <c r="AA212" s="122"/>
      <c r="AB212" s="123"/>
    </row>
    <row r="213" customFormat="false" ht="12.75" hidden="false" customHeight="false" outlineLevel="0" collapsed="false">
      <c r="D213" s="121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3"/>
    </row>
    <row r="214" customFormat="false" ht="12.75" hidden="false" customHeight="false" outlineLevel="0" collapsed="false">
      <c r="D214" s="121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  <c r="AA214" s="122"/>
      <c r="AB214" s="123"/>
    </row>
    <row r="215" customFormat="false" ht="12.75" hidden="false" customHeight="false" outlineLevel="0" collapsed="false">
      <c r="D215" s="121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  <c r="AA215" s="122"/>
      <c r="AB215" s="123"/>
    </row>
    <row r="216" customFormat="false" ht="12.75" hidden="false" customHeight="false" outlineLevel="0" collapsed="false">
      <c r="D216" s="121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3"/>
    </row>
    <row r="217" customFormat="false" ht="12.75" hidden="false" customHeight="false" outlineLevel="0" collapsed="false">
      <c r="D217" s="121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3"/>
    </row>
    <row r="218" customFormat="false" ht="12.75" hidden="false" customHeight="false" outlineLevel="0" collapsed="false">
      <c r="D218" s="121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3"/>
    </row>
    <row r="219" customFormat="false" ht="12.75" hidden="false" customHeight="false" outlineLevel="0" collapsed="false">
      <c r="D219" s="121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3"/>
    </row>
    <row r="220" customFormat="false" ht="12.75" hidden="false" customHeight="false" outlineLevel="0" collapsed="false">
      <c r="D220" s="121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3"/>
    </row>
    <row r="221" customFormat="false" ht="12.75" hidden="false" customHeight="false" outlineLevel="0" collapsed="false">
      <c r="D221" s="121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3"/>
    </row>
    <row r="222" customFormat="false" ht="12.75" hidden="false" customHeight="false" outlineLevel="0" collapsed="false">
      <c r="D222" s="121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3"/>
    </row>
    <row r="223" customFormat="false" ht="12.75" hidden="false" customHeight="false" outlineLevel="0" collapsed="false">
      <c r="D223" s="121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  <c r="AA223" s="122"/>
      <c r="AB223" s="123"/>
    </row>
    <row r="224" customFormat="false" ht="12.75" hidden="false" customHeight="false" outlineLevel="0" collapsed="false">
      <c r="D224" s="121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  <c r="AB224" s="123"/>
    </row>
    <row r="225" customFormat="false" ht="12.75" hidden="false" customHeight="false" outlineLevel="0" collapsed="false">
      <c r="D225" s="121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  <c r="AA225" s="122"/>
      <c r="AB225" s="123"/>
    </row>
    <row r="226" customFormat="false" ht="12.75" hidden="false" customHeight="false" outlineLevel="0" collapsed="false">
      <c r="D226" s="121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  <c r="AA226" s="122"/>
      <c r="AB226" s="123"/>
    </row>
    <row r="227" customFormat="false" ht="12.75" hidden="false" customHeight="false" outlineLevel="0" collapsed="false">
      <c r="D227" s="121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3"/>
    </row>
    <row r="228" customFormat="false" ht="12.75" hidden="false" customHeight="false" outlineLevel="0" collapsed="false">
      <c r="D228" s="121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  <c r="AA228" s="122"/>
      <c r="AB228" s="123"/>
    </row>
    <row r="229" customFormat="false" ht="12.75" hidden="false" customHeight="false" outlineLevel="0" collapsed="false">
      <c r="D229" s="121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  <c r="AA229" s="122"/>
      <c r="AB229" s="123"/>
    </row>
    <row r="230" customFormat="false" ht="12.75" hidden="false" customHeight="false" outlineLevel="0" collapsed="false">
      <c r="D230" s="121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3"/>
    </row>
    <row r="231" customFormat="false" ht="12.75" hidden="false" customHeight="false" outlineLevel="0" collapsed="false">
      <c r="D231" s="121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  <c r="AA231" s="122"/>
      <c r="AB231" s="123"/>
    </row>
    <row r="232" customFormat="false" ht="12.75" hidden="false" customHeight="false" outlineLevel="0" collapsed="false">
      <c r="D232" s="121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3"/>
    </row>
    <row r="233" customFormat="false" ht="12.75" hidden="false" customHeight="false" outlineLevel="0" collapsed="false">
      <c r="D233" s="121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  <c r="AA233" s="122"/>
      <c r="AB233" s="123"/>
    </row>
    <row r="234" customFormat="false" ht="12.75" hidden="false" customHeight="false" outlineLevel="0" collapsed="false">
      <c r="D234" s="121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  <c r="AA234" s="122"/>
      <c r="AB234" s="123"/>
    </row>
    <row r="235" customFormat="false" ht="12.75" hidden="false" customHeight="false" outlineLevel="0" collapsed="false">
      <c r="D235" s="121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  <c r="AA235" s="122"/>
      <c r="AB235" s="123"/>
    </row>
    <row r="236" customFormat="false" ht="12.75" hidden="false" customHeight="false" outlineLevel="0" collapsed="false">
      <c r="D236" s="121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3"/>
    </row>
    <row r="237" customFormat="false" ht="12.75" hidden="false" customHeight="false" outlineLevel="0" collapsed="false">
      <c r="D237" s="121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  <c r="AA237" s="122"/>
      <c r="AB237" s="123"/>
    </row>
    <row r="238" customFormat="false" ht="12.75" hidden="false" customHeight="false" outlineLevel="0" collapsed="false">
      <c r="D238" s="121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  <c r="AA238" s="122"/>
      <c r="AB238" s="123"/>
    </row>
    <row r="239" customFormat="false" ht="12.75" hidden="false" customHeight="false" outlineLevel="0" collapsed="false">
      <c r="D239" s="121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  <c r="AB239" s="123"/>
    </row>
    <row r="240" customFormat="false" ht="12.75" hidden="false" customHeight="false" outlineLevel="0" collapsed="false">
      <c r="D240" s="121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  <c r="AA240" s="122"/>
      <c r="AB240" s="123"/>
    </row>
    <row r="241" customFormat="false" ht="12.75" hidden="false" customHeight="false" outlineLevel="0" collapsed="false">
      <c r="D241" s="121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  <c r="AA241" s="122"/>
      <c r="AB241" s="123"/>
    </row>
    <row r="242" customFormat="false" ht="12.75" hidden="false" customHeight="false" outlineLevel="0" collapsed="false">
      <c r="D242" s="121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  <c r="AA242" s="122"/>
      <c r="AB242" s="123"/>
    </row>
    <row r="243" customFormat="false" ht="12.75" hidden="false" customHeight="false" outlineLevel="0" collapsed="false">
      <c r="D243" s="121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  <c r="AA243" s="122"/>
      <c r="AB243" s="123"/>
    </row>
    <row r="244" customFormat="false" ht="12.75" hidden="false" customHeight="false" outlineLevel="0" collapsed="false">
      <c r="D244" s="121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3"/>
    </row>
    <row r="245" customFormat="false" ht="12.75" hidden="false" customHeight="false" outlineLevel="0" collapsed="false">
      <c r="D245" s="121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  <c r="AA245" s="122"/>
      <c r="AB245" s="123"/>
    </row>
    <row r="246" customFormat="false" ht="12.75" hidden="false" customHeight="false" outlineLevel="0" collapsed="false">
      <c r="D246" s="121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  <c r="AA246" s="122"/>
      <c r="AB246" s="123"/>
    </row>
    <row r="247" customFormat="false" ht="12.75" hidden="false" customHeight="false" outlineLevel="0" collapsed="false">
      <c r="D247" s="121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  <c r="AA247" s="122"/>
      <c r="AB247" s="123"/>
    </row>
    <row r="248" customFormat="false" ht="12.75" hidden="false" customHeight="false" outlineLevel="0" collapsed="false">
      <c r="D248" s="121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  <c r="AB248" s="123"/>
    </row>
    <row r="249" customFormat="false" ht="12.75" hidden="false" customHeight="false" outlineLevel="0" collapsed="false">
      <c r="D249" s="121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  <c r="AA249" s="122"/>
      <c r="AB249" s="123"/>
    </row>
    <row r="250" customFormat="false" ht="12.75" hidden="false" customHeight="false" outlineLevel="0" collapsed="false">
      <c r="D250" s="121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  <c r="AA250" s="122"/>
      <c r="AB250" s="123"/>
    </row>
    <row r="251" customFormat="false" ht="12.75" hidden="false" customHeight="false" outlineLevel="0" collapsed="false">
      <c r="D251" s="121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3"/>
    </row>
    <row r="252" customFormat="false" ht="12.75" hidden="false" customHeight="false" outlineLevel="0" collapsed="false">
      <c r="D252" s="121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3"/>
    </row>
    <row r="253" customFormat="false" ht="12.75" hidden="false" customHeight="false" outlineLevel="0" collapsed="false">
      <c r="D253" s="121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3"/>
    </row>
    <row r="254" customFormat="false" ht="12.75" hidden="false" customHeight="false" outlineLevel="0" collapsed="false">
      <c r="D254" s="121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3"/>
    </row>
    <row r="255" customFormat="false" ht="12.75" hidden="false" customHeight="false" outlineLevel="0" collapsed="false">
      <c r="D255" s="121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  <c r="AA255" s="122"/>
      <c r="AB255" s="123"/>
    </row>
    <row r="256" customFormat="false" ht="12.75" hidden="false" customHeight="false" outlineLevel="0" collapsed="false">
      <c r="D256" s="121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  <c r="AA256" s="122"/>
      <c r="AB256" s="123"/>
    </row>
    <row r="257" customFormat="false" ht="12.75" hidden="false" customHeight="false" outlineLevel="0" collapsed="false">
      <c r="D257" s="121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  <c r="AA257" s="122"/>
      <c r="AB257" s="123"/>
    </row>
    <row r="258" customFormat="false" ht="12.75" hidden="false" customHeight="false" outlineLevel="0" collapsed="false">
      <c r="D258" s="121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  <c r="AA258" s="122"/>
      <c r="AB258" s="123"/>
    </row>
    <row r="259" customFormat="false" ht="12.75" hidden="false" customHeight="false" outlineLevel="0" collapsed="false">
      <c r="D259" s="121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  <c r="AA259" s="122"/>
      <c r="AB259" s="123"/>
    </row>
    <row r="260" customFormat="false" ht="12.75" hidden="false" customHeight="false" outlineLevel="0" collapsed="false">
      <c r="D260" s="121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  <c r="AA260" s="122"/>
      <c r="AB260" s="123"/>
    </row>
    <row r="261" customFormat="false" ht="12.75" hidden="false" customHeight="false" outlineLevel="0" collapsed="false">
      <c r="D261" s="121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  <c r="AA261" s="122"/>
      <c r="AB261" s="123"/>
    </row>
    <row r="262" customFormat="false" ht="12.75" hidden="false" customHeight="false" outlineLevel="0" collapsed="false">
      <c r="D262" s="121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  <c r="AA262" s="122"/>
      <c r="AB262" s="123"/>
    </row>
    <row r="263" customFormat="false" ht="12.75" hidden="false" customHeight="false" outlineLevel="0" collapsed="false">
      <c r="D263" s="121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  <c r="AA263" s="122"/>
      <c r="AB263" s="123"/>
    </row>
    <row r="264" customFormat="false" ht="12.75" hidden="false" customHeight="false" outlineLevel="0" collapsed="false"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  <c r="AB264" s="123"/>
    </row>
    <row r="265" customFormat="false" ht="12.75" hidden="false" customHeight="false" outlineLevel="0" collapsed="false">
      <c r="D265" s="121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  <c r="AA265" s="122"/>
      <c r="AB265" s="123"/>
    </row>
    <row r="266" customFormat="false" ht="12.75" hidden="false" customHeight="false" outlineLevel="0" collapsed="false">
      <c r="D266" s="121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  <c r="AA266" s="122"/>
      <c r="AB266" s="123"/>
    </row>
    <row r="267" customFormat="false" ht="12.75" hidden="false" customHeight="false" outlineLevel="0" collapsed="false">
      <c r="D267" s="121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  <c r="AA267" s="122"/>
      <c r="AB267" s="123"/>
    </row>
    <row r="268" customFormat="false" ht="12.75" hidden="false" customHeight="false" outlineLevel="0" collapsed="false">
      <c r="D268" s="121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3"/>
    </row>
    <row r="269" customFormat="false" ht="12.75" hidden="false" customHeight="false" outlineLevel="0" collapsed="false">
      <c r="D269" s="121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  <c r="AA269" s="122"/>
      <c r="AB269" s="123"/>
    </row>
    <row r="270" customFormat="false" ht="12.75" hidden="false" customHeight="false" outlineLevel="0" collapsed="false">
      <c r="D270" s="121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  <c r="AA270" s="122"/>
      <c r="AB270" s="123"/>
    </row>
    <row r="271" customFormat="false" ht="12.75" hidden="false" customHeight="false" outlineLevel="0" collapsed="false">
      <c r="D271" s="121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  <c r="AA271" s="122"/>
      <c r="AB271" s="123"/>
    </row>
    <row r="272" customFormat="false" ht="12.75" hidden="false" customHeight="false" outlineLevel="0" collapsed="false">
      <c r="D272" s="121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  <c r="AA272" s="122"/>
      <c r="AB272" s="123"/>
    </row>
    <row r="273" customFormat="false" ht="12.75" hidden="false" customHeight="false" outlineLevel="0" collapsed="false">
      <c r="D273" s="121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  <c r="AA273" s="122"/>
      <c r="AB273" s="123"/>
    </row>
    <row r="274" customFormat="false" ht="12.75" hidden="false" customHeight="false" outlineLevel="0" collapsed="false">
      <c r="D274" s="121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  <c r="AA274" s="122"/>
      <c r="AB274" s="123"/>
    </row>
    <row r="275" customFormat="false" ht="12.75" hidden="false" customHeight="false" outlineLevel="0" collapsed="false">
      <c r="D275" s="121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  <c r="AA275" s="122"/>
      <c r="AB275" s="123"/>
    </row>
    <row r="276" customFormat="false" ht="12.75" hidden="false" customHeight="false" outlineLevel="0" collapsed="false">
      <c r="D276" s="121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  <c r="AA276" s="122"/>
      <c r="AB276" s="123"/>
    </row>
    <row r="277" customFormat="false" ht="12.75" hidden="false" customHeight="false" outlineLevel="0" collapsed="false">
      <c r="D277" s="121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  <c r="AA277" s="122"/>
      <c r="AB277" s="123"/>
    </row>
    <row r="278" customFormat="false" ht="12.75" hidden="false" customHeight="false" outlineLevel="0" collapsed="false">
      <c r="D278" s="121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  <c r="AA278" s="122"/>
      <c r="AB278" s="123"/>
    </row>
    <row r="279" customFormat="false" ht="12.75" hidden="false" customHeight="false" outlineLevel="0" collapsed="false">
      <c r="D279" s="121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  <c r="AA279" s="122"/>
      <c r="AB279" s="123"/>
    </row>
    <row r="280" customFormat="false" ht="12.75" hidden="false" customHeight="false" outlineLevel="0" collapsed="false">
      <c r="D280" s="121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3"/>
    </row>
    <row r="281" customFormat="false" ht="12.75" hidden="false" customHeight="false" outlineLevel="0" collapsed="false">
      <c r="D281" s="121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  <c r="AA281" s="122"/>
      <c r="AB281" s="123"/>
    </row>
    <row r="282" customFormat="false" ht="12.75" hidden="false" customHeight="false" outlineLevel="0" collapsed="false">
      <c r="D282" s="121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  <c r="AA282" s="122"/>
      <c r="AB282" s="123"/>
    </row>
    <row r="283" customFormat="false" ht="12.75" hidden="false" customHeight="false" outlineLevel="0" collapsed="false">
      <c r="D283" s="121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  <c r="AA283" s="122"/>
      <c r="AB283" s="123"/>
    </row>
    <row r="284" customFormat="false" ht="12.75" hidden="false" customHeight="false" outlineLevel="0" collapsed="false">
      <c r="D284" s="121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  <c r="AA284" s="122"/>
      <c r="AB284" s="123"/>
    </row>
    <row r="285" customFormat="false" ht="12.75" hidden="false" customHeight="false" outlineLevel="0" collapsed="false">
      <c r="D285" s="121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  <c r="AA285" s="122"/>
      <c r="AB285" s="123"/>
    </row>
    <row r="286" customFormat="false" ht="12.75" hidden="false" customHeight="false" outlineLevel="0" collapsed="false"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  <c r="AA286" s="122"/>
      <c r="AB286" s="123"/>
    </row>
    <row r="287" customFormat="false" ht="12.75" hidden="false" customHeight="false" outlineLevel="0" collapsed="false">
      <c r="D287" s="121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  <c r="AA287" s="122"/>
      <c r="AB287" s="123"/>
    </row>
    <row r="288" customFormat="false" ht="12.75" hidden="false" customHeight="false" outlineLevel="0" collapsed="false">
      <c r="D288" s="121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  <c r="AA288" s="122"/>
      <c r="AB288" s="123"/>
    </row>
    <row r="289" customFormat="false" ht="12.75" hidden="false" customHeight="false" outlineLevel="0" collapsed="false">
      <c r="D289" s="121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  <c r="AA289" s="122"/>
      <c r="AB289" s="123"/>
    </row>
    <row r="290" customFormat="false" ht="12.75" hidden="false" customHeight="false" outlineLevel="0" collapsed="false">
      <c r="D290" s="121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  <c r="AA290" s="122"/>
      <c r="AB290" s="123"/>
    </row>
    <row r="291" customFormat="false" ht="12.75" hidden="false" customHeight="false" outlineLevel="0" collapsed="false">
      <c r="D291" s="121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  <c r="AA291" s="122"/>
      <c r="AB291" s="123"/>
    </row>
    <row r="292" customFormat="false" ht="12.75" hidden="false" customHeight="false" outlineLevel="0" collapsed="false">
      <c r="D292" s="121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  <c r="AA292" s="122"/>
      <c r="AB292" s="123"/>
    </row>
    <row r="293" customFormat="false" ht="12.75" hidden="false" customHeight="false" outlineLevel="0" collapsed="false">
      <c r="D293" s="121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  <c r="AA293" s="122"/>
      <c r="AB293" s="123"/>
    </row>
    <row r="294" customFormat="false" ht="12.75" hidden="false" customHeight="false" outlineLevel="0" collapsed="false">
      <c r="D294" s="121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123"/>
    </row>
    <row r="295" customFormat="false" ht="12.75" hidden="false" customHeight="false" outlineLevel="0" collapsed="false">
      <c r="D295" s="121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123"/>
    </row>
    <row r="296" customFormat="false" ht="12.75" hidden="false" customHeight="false" outlineLevel="0" collapsed="false">
      <c r="D296" s="121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3"/>
    </row>
    <row r="297" customFormat="false" ht="12.75" hidden="false" customHeight="false" outlineLevel="0" collapsed="false">
      <c r="D297" s="121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  <c r="AB297" s="123"/>
    </row>
    <row r="298" customFormat="false" ht="12.75" hidden="false" customHeight="false" outlineLevel="0" collapsed="false">
      <c r="D298" s="121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  <c r="AA298" s="122"/>
      <c r="AB298" s="123"/>
    </row>
    <row r="299" customFormat="false" ht="12.75" hidden="false" customHeight="false" outlineLevel="0" collapsed="false">
      <c r="D299" s="121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  <c r="AA299" s="122"/>
      <c r="AB299" s="123"/>
    </row>
    <row r="300" customFormat="false" ht="12.75" hidden="false" customHeight="false" outlineLevel="0" collapsed="false">
      <c r="D300" s="121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  <c r="AA300" s="122"/>
      <c r="AB300" s="123"/>
    </row>
    <row r="301" customFormat="false" ht="12.75" hidden="false" customHeight="false" outlineLevel="0" collapsed="false">
      <c r="D301" s="121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  <c r="AA301" s="122"/>
      <c r="AB301" s="123"/>
    </row>
    <row r="302" customFormat="false" ht="12.75" hidden="false" customHeight="false" outlineLevel="0" collapsed="false">
      <c r="D302" s="121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  <c r="AA302" s="122"/>
      <c r="AB302" s="123"/>
    </row>
    <row r="303" customFormat="false" ht="12.75" hidden="false" customHeight="false" outlineLevel="0" collapsed="false">
      <c r="D303" s="121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  <c r="AA303" s="122"/>
      <c r="AB303" s="123"/>
    </row>
    <row r="304" customFormat="false" ht="12.75" hidden="false" customHeight="false" outlineLevel="0" collapsed="false">
      <c r="D304" s="121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  <c r="AA304" s="122"/>
      <c r="AB304" s="123"/>
    </row>
    <row r="305" customFormat="false" ht="12.75" hidden="false" customHeight="false" outlineLevel="0" collapsed="false">
      <c r="D305" s="121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  <c r="AA305" s="122"/>
      <c r="AB305" s="123"/>
    </row>
    <row r="306" customFormat="false" ht="12.75" hidden="false" customHeight="false" outlineLevel="0" collapsed="false">
      <c r="D306" s="121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  <c r="AA306" s="122"/>
      <c r="AB306" s="123"/>
    </row>
    <row r="307" customFormat="false" ht="12.75" hidden="false" customHeight="false" outlineLevel="0" collapsed="false">
      <c r="D307" s="121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  <c r="AA307" s="122"/>
      <c r="AB307" s="123"/>
    </row>
    <row r="308" customFormat="false" ht="12.75" hidden="false" customHeight="false" outlineLevel="0" collapsed="false">
      <c r="D308" s="121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  <c r="AA308" s="122"/>
      <c r="AB308" s="123"/>
    </row>
    <row r="309" customFormat="false" ht="12.75" hidden="false" customHeight="false" outlineLevel="0" collapsed="false">
      <c r="D309" s="121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  <c r="AA309" s="122"/>
      <c r="AB309" s="123"/>
    </row>
    <row r="310" customFormat="false" ht="12.75" hidden="false" customHeight="false" outlineLevel="0" collapsed="false">
      <c r="D310" s="121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  <c r="AA310" s="122"/>
      <c r="AB310" s="123"/>
    </row>
    <row r="311" customFormat="false" ht="12.75" hidden="false" customHeight="false" outlineLevel="0" collapsed="false">
      <c r="D311" s="121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  <c r="AA311" s="122"/>
      <c r="AB311" s="123"/>
    </row>
    <row r="312" customFormat="false" ht="12.75" hidden="false" customHeight="false" outlineLevel="0" collapsed="false">
      <c r="D312" s="121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2"/>
      <c r="AB312" s="123"/>
    </row>
    <row r="313" customFormat="false" ht="12.75" hidden="false" customHeight="false" outlineLevel="0" collapsed="false">
      <c r="D313" s="121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  <c r="AA313" s="122"/>
      <c r="AB313" s="123"/>
    </row>
    <row r="314" customFormat="false" ht="12.75" hidden="false" customHeight="false" outlineLevel="0" collapsed="false">
      <c r="D314" s="121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  <c r="AA314" s="122"/>
      <c r="AB314" s="123"/>
    </row>
    <row r="315" customFormat="false" ht="12.75" hidden="false" customHeight="false" outlineLevel="0" collapsed="false">
      <c r="D315" s="121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  <c r="AA315" s="122"/>
      <c r="AB315" s="123"/>
    </row>
    <row r="316" customFormat="false" ht="12.75" hidden="false" customHeight="false" outlineLevel="0" collapsed="false">
      <c r="D316" s="121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  <c r="AA316" s="122"/>
      <c r="AB316" s="123"/>
    </row>
    <row r="317" customFormat="false" ht="12.75" hidden="false" customHeight="false" outlineLevel="0" collapsed="false">
      <c r="D317" s="121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  <c r="AA317" s="122"/>
      <c r="AB317" s="123"/>
    </row>
    <row r="318" customFormat="false" ht="12.75" hidden="false" customHeight="false" outlineLevel="0" collapsed="false">
      <c r="D318" s="121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  <c r="AA318" s="122"/>
      <c r="AB318" s="123"/>
    </row>
    <row r="319" customFormat="false" ht="12.75" hidden="false" customHeight="false" outlineLevel="0" collapsed="false">
      <c r="D319" s="121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  <c r="AA319" s="122"/>
      <c r="AB319" s="123"/>
    </row>
    <row r="320" customFormat="false" ht="12.75" hidden="false" customHeight="false" outlineLevel="0" collapsed="false">
      <c r="D320" s="121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  <c r="AA320" s="122"/>
      <c r="AB320" s="123"/>
    </row>
    <row r="321" customFormat="false" ht="12.75" hidden="false" customHeight="false" outlineLevel="0" collapsed="false">
      <c r="D321" s="121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  <c r="AA321" s="122"/>
      <c r="AB321" s="123"/>
    </row>
    <row r="322" customFormat="false" ht="12.75" hidden="false" customHeight="false" outlineLevel="0" collapsed="false">
      <c r="D322" s="121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  <c r="AA322" s="122"/>
      <c r="AB322" s="123"/>
    </row>
    <row r="323" customFormat="false" ht="12.75" hidden="false" customHeight="false" outlineLevel="0" collapsed="false">
      <c r="D323" s="121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  <c r="AA323" s="122"/>
      <c r="AB323" s="123"/>
    </row>
    <row r="324" customFormat="false" ht="12.75" hidden="false" customHeight="false" outlineLevel="0" collapsed="false">
      <c r="D324" s="121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  <c r="AA324" s="122"/>
      <c r="AB324" s="123"/>
    </row>
    <row r="325" customFormat="false" ht="12.75" hidden="false" customHeight="false" outlineLevel="0" collapsed="false">
      <c r="D325" s="121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  <c r="AA325" s="122"/>
      <c r="AB325" s="123"/>
    </row>
    <row r="326" customFormat="false" ht="12.75" hidden="false" customHeight="false" outlineLevel="0" collapsed="false">
      <c r="D326" s="121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  <c r="AA326" s="122"/>
      <c r="AB326" s="123"/>
    </row>
    <row r="327" customFormat="false" ht="12.75" hidden="false" customHeight="false" outlineLevel="0" collapsed="false">
      <c r="D327" s="121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  <c r="AA327" s="122"/>
      <c r="AB327" s="123"/>
    </row>
    <row r="328" customFormat="false" ht="12.75" hidden="false" customHeight="false" outlineLevel="0" collapsed="false">
      <c r="D328" s="121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22"/>
      <c r="AB328" s="123"/>
    </row>
    <row r="329" customFormat="false" ht="12.75" hidden="false" customHeight="false" outlineLevel="0" collapsed="false">
      <c r="D329" s="121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  <c r="AA329" s="122"/>
      <c r="AB329" s="123"/>
    </row>
    <row r="330" customFormat="false" ht="12.75" hidden="false" customHeight="false" outlineLevel="0" collapsed="false">
      <c r="D330" s="121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  <c r="AA330" s="122"/>
      <c r="AB330" s="123"/>
    </row>
    <row r="331" customFormat="false" ht="12.75" hidden="false" customHeight="false" outlineLevel="0" collapsed="false">
      <c r="D331" s="121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  <c r="AA331" s="122"/>
      <c r="AB331" s="123"/>
    </row>
    <row r="332" customFormat="false" ht="12.75" hidden="false" customHeight="false" outlineLevel="0" collapsed="false">
      <c r="D332" s="121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  <c r="AA332" s="122"/>
      <c r="AB332" s="123"/>
    </row>
    <row r="333" customFormat="false" ht="12.75" hidden="false" customHeight="false" outlineLevel="0" collapsed="false">
      <c r="D333" s="121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  <c r="AA333" s="122"/>
      <c r="AB333" s="123"/>
    </row>
    <row r="334" customFormat="false" ht="12.75" hidden="false" customHeight="false" outlineLevel="0" collapsed="false">
      <c r="D334" s="121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  <c r="AA334" s="122"/>
      <c r="AB334" s="123"/>
    </row>
    <row r="335" customFormat="false" ht="12.75" hidden="false" customHeight="false" outlineLevel="0" collapsed="false">
      <c r="D335" s="121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  <c r="AA335" s="122"/>
      <c r="AB335" s="123"/>
    </row>
    <row r="336" customFormat="false" ht="12.75" hidden="false" customHeight="false" outlineLevel="0" collapsed="false">
      <c r="D336" s="121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  <c r="AA336" s="122"/>
      <c r="AB336" s="123"/>
    </row>
    <row r="337" customFormat="false" ht="12.75" hidden="false" customHeight="false" outlineLevel="0" collapsed="false">
      <c r="D337" s="121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  <c r="AA337" s="122"/>
      <c r="AB337" s="123"/>
    </row>
    <row r="338" customFormat="false" ht="12.75" hidden="false" customHeight="false" outlineLevel="0" collapsed="false">
      <c r="D338" s="121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  <c r="AA338" s="122"/>
      <c r="AB338" s="123"/>
    </row>
    <row r="339" customFormat="false" ht="12.75" hidden="false" customHeight="false" outlineLevel="0" collapsed="false">
      <c r="D339" s="121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  <c r="AA339" s="122"/>
      <c r="AB339" s="123"/>
    </row>
    <row r="340" customFormat="false" ht="12.75" hidden="false" customHeight="false" outlineLevel="0" collapsed="false">
      <c r="D340" s="121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  <c r="AA340" s="122"/>
      <c r="AB340" s="123"/>
    </row>
    <row r="341" customFormat="false" ht="12.75" hidden="false" customHeight="false" outlineLevel="0" collapsed="false">
      <c r="D341" s="121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  <c r="AA341" s="122"/>
      <c r="AB341" s="123"/>
    </row>
    <row r="342" customFormat="false" ht="12.75" hidden="false" customHeight="false" outlineLevel="0" collapsed="false">
      <c r="D342" s="121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  <c r="AA342" s="122"/>
      <c r="AB342" s="123"/>
    </row>
    <row r="343" customFormat="false" ht="12.75" hidden="false" customHeight="false" outlineLevel="0" collapsed="false">
      <c r="D343" s="121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  <c r="AA343" s="122"/>
      <c r="AB343" s="123"/>
    </row>
    <row r="344" customFormat="false" ht="12.75" hidden="false" customHeight="false" outlineLevel="0" collapsed="false">
      <c r="D344" s="121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  <c r="AA344" s="122"/>
      <c r="AB344" s="123"/>
    </row>
    <row r="345" customFormat="false" ht="12.75" hidden="false" customHeight="false" outlineLevel="0" collapsed="false">
      <c r="D345" s="121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  <c r="AA345" s="122"/>
      <c r="AB345" s="123"/>
    </row>
    <row r="346" customFormat="false" ht="12.75" hidden="false" customHeight="false" outlineLevel="0" collapsed="false">
      <c r="D346" s="121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  <c r="AA346" s="122"/>
      <c r="AB346" s="123"/>
    </row>
    <row r="347" customFormat="false" ht="12.75" hidden="false" customHeight="false" outlineLevel="0" collapsed="false">
      <c r="D347" s="121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  <c r="AA347" s="122"/>
      <c r="AB347" s="123"/>
    </row>
    <row r="348" customFormat="false" ht="12.75" hidden="false" customHeight="false" outlineLevel="0" collapsed="false">
      <c r="D348" s="121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  <c r="AA348" s="122"/>
      <c r="AB348" s="123"/>
    </row>
    <row r="349" customFormat="false" ht="12.75" hidden="false" customHeight="false" outlineLevel="0" collapsed="false">
      <c r="D349" s="121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  <c r="AA349" s="122"/>
      <c r="AB349" s="123"/>
    </row>
    <row r="350" customFormat="false" ht="12.75" hidden="false" customHeight="false" outlineLevel="0" collapsed="false">
      <c r="D350" s="121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  <c r="AA350" s="122"/>
      <c r="AB350" s="123"/>
    </row>
    <row r="351" customFormat="false" ht="12.75" hidden="false" customHeight="false" outlineLevel="0" collapsed="false">
      <c r="D351" s="121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  <c r="AA351" s="122"/>
      <c r="AB351" s="123"/>
    </row>
    <row r="352" customFormat="false" ht="12.75" hidden="false" customHeight="false" outlineLevel="0" collapsed="false">
      <c r="D352" s="121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  <c r="AA352" s="122"/>
      <c r="AB352" s="123"/>
    </row>
    <row r="353" customFormat="false" ht="12.75" hidden="false" customHeight="false" outlineLevel="0" collapsed="false">
      <c r="D353" s="121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  <c r="AA353" s="122"/>
      <c r="AB353" s="123"/>
    </row>
    <row r="354" customFormat="false" ht="12.75" hidden="false" customHeight="false" outlineLevel="0" collapsed="false">
      <c r="D354" s="121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  <c r="AA354" s="122"/>
      <c r="AB354" s="123"/>
    </row>
    <row r="355" customFormat="false" ht="12.75" hidden="false" customHeight="false" outlineLevel="0" collapsed="false">
      <c r="D355" s="121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  <c r="AA355" s="122"/>
      <c r="AB355" s="123"/>
    </row>
    <row r="356" customFormat="false" ht="12.75" hidden="false" customHeight="false" outlineLevel="0" collapsed="false">
      <c r="D356" s="121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  <c r="AA356" s="122"/>
      <c r="AB356" s="123"/>
    </row>
    <row r="357" customFormat="false" ht="12.75" hidden="false" customHeight="false" outlineLevel="0" collapsed="false">
      <c r="D357" s="121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  <c r="AA357" s="122"/>
      <c r="AB357" s="123"/>
    </row>
    <row r="358" customFormat="false" ht="12.75" hidden="false" customHeight="false" outlineLevel="0" collapsed="false">
      <c r="D358" s="121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  <c r="AA358" s="122"/>
      <c r="AB358" s="123"/>
    </row>
    <row r="359" customFormat="false" ht="12.75" hidden="false" customHeight="false" outlineLevel="0" collapsed="false">
      <c r="D359" s="121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  <c r="AA359" s="122"/>
      <c r="AB359" s="123"/>
    </row>
    <row r="360" customFormat="false" ht="12.75" hidden="false" customHeight="false" outlineLevel="0" collapsed="false">
      <c r="D360" s="121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  <c r="AA360" s="122"/>
      <c r="AB360" s="123"/>
    </row>
    <row r="361" customFormat="false" ht="12.75" hidden="false" customHeight="false" outlineLevel="0" collapsed="false">
      <c r="D361" s="121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  <c r="AA361" s="122"/>
      <c r="AB361" s="123"/>
    </row>
    <row r="362" customFormat="false" ht="12.75" hidden="false" customHeight="false" outlineLevel="0" collapsed="false">
      <c r="D362" s="121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  <c r="AA362" s="122"/>
      <c r="AB362" s="123"/>
    </row>
    <row r="363" customFormat="false" ht="12.75" hidden="false" customHeight="false" outlineLevel="0" collapsed="false">
      <c r="D363" s="121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  <c r="AA363" s="122"/>
      <c r="AB363" s="123"/>
    </row>
    <row r="364" customFormat="false" ht="12.75" hidden="false" customHeight="false" outlineLevel="0" collapsed="false">
      <c r="D364" s="121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  <c r="AA364" s="122"/>
      <c r="AB364" s="123"/>
    </row>
    <row r="365" customFormat="false" ht="12.75" hidden="false" customHeight="false" outlineLevel="0" collapsed="false">
      <c r="D365" s="121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  <c r="AA365" s="122"/>
      <c r="AB365" s="123"/>
    </row>
    <row r="366" customFormat="false" ht="12.75" hidden="false" customHeight="false" outlineLevel="0" collapsed="false">
      <c r="D366" s="121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  <c r="AA366" s="122"/>
      <c r="AB366" s="123"/>
    </row>
    <row r="367" customFormat="false" ht="12.75" hidden="false" customHeight="false" outlineLevel="0" collapsed="false">
      <c r="D367" s="121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  <c r="AA367" s="122"/>
      <c r="AB367" s="123"/>
    </row>
    <row r="368" customFormat="false" ht="12.75" hidden="false" customHeight="false" outlineLevel="0" collapsed="false">
      <c r="D368" s="121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  <c r="AA368" s="122"/>
      <c r="AB368" s="123"/>
    </row>
    <row r="369" customFormat="false" ht="12.75" hidden="false" customHeight="false" outlineLevel="0" collapsed="false">
      <c r="D369" s="121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  <c r="AA369" s="122"/>
      <c r="AB369" s="123"/>
    </row>
    <row r="370" customFormat="false" ht="12.75" hidden="false" customHeight="false" outlineLevel="0" collapsed="false">
      <c r="D370" s="121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  <c r="AA370" s="122"/>
      <c r="AB370" s="123"/>
    </row>
    <row r="371" customFormat="false" ht="12.75" hidden="false" customHeight="false" outlineLevel="0" collapsed="false">
      <c r="D371" s="121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  <c r="AA371" s="122"/>
      <c r="AB371" s="123"/>
    </row>
    <row r="372" customFormat="false" ht="12.75" hidden="false" customHeight="false" outlineLevel="0" collapsed="false">
      <c r="D372" s="121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  <c r="AA372" s="122"/>
      <c r="AB372" s="123"/>
    </row>
    <row r="373" customFormat="false" ht="12.75" hidden="false" customHeight="false" outlineLevel="0" collapsed="false">
      <c r="D373" s="121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  <c r="AA373" s="122"/>
      <c r="AB373" s="123"/>
    </row>
    <row r="374" customFormat="false" ht="12.75" hidden="false" customHeight="false" outlineLevel="0" collapsed="false">
      <c r="D374" s="121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  <c r="AA374" s="122"/>
      <c r="AB374" s="123"/>
    </row>
    <row r="375" customFormat="false" ht="12.75" hidden="false" customHeight="false" outlineLevel="0" collapsed="false">
      <c r="D375" s="121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  <c r="AA375" s="122"/>
      <c r="AB375" s="123"/>
    </row>
    <row r="376" customFormat="false" ht="12.75" hidden="false" customHeight="false" outlineLevel="0" collapsed="false">
      <c r="D376" s="121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  <c r="AA376" s="122"/>
      <c r="AB376" s="123"/>
    </row>
    <row r="377" customFormat="false" ht="12.75" hidden="false" customHeight="false" outlineLevel="0" collapsed="false">
      <c r="D377" s="121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  <c r="AA377" s="122"/>
      <c r="AB377" s="123"/>
    </row>
    <row r="378" customFormat="false" ht="12.75" hidden="false" customHeight="false" outlineLevel="0" collapsed="false">
      <c r="D378" s="121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  <c r="AA378" s="122"/>
      <c r="AB378" s="123"/>
    </row>
    <row r="379" customFormat="false" ht="12.75" hidden="false" customHeight="false" outlineLevel="0" collapsed="false">
      <c r="D379" s="121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  <c r="AA379" s="122"/>
      <c r="AB379" s="123"/>
    </row>
    <row r="380" customFormat="false" ht="12.75" hidden="false" customHeight="false" outlineLevel="0" collapsed="false">
      <c r="D380" s="121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  <c r="AA380" s="122"/>
      <c r="AB380" s="123"/>
    </row>
    <row r="381" customFormat="false" ht="12.75" hidden="false" customHeight="false" outlineLevel="0" collapsed="false">
      <c r="D381" s="121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  <c r="AA381" s="122"/>
      <c r="AB381" s="123"/>
    </row>
    <row r="382" customFormat="false" ht="12.75" hidden="false" customHeight="false" outlineLevel="0" collapsed="false">
      <c r="D382" s="121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  <c r="AA382" s="122"/>
      <c r="AB382" s="123"/>
    </row>
    <row r="383" customFormat="false" ht="12.75" hidden="false" customHeight="false" outlineLevel="0" collapsed="false">
      <c r="D383" s="121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  <c r="AA383" s="122"/>
      <c r="AB383" s="123"/>
    </row>
    <row r="384" customFormat="false" ht="12.75" hidden="false" customHeight="false" outlineLevel="0" collapsed="false">
      <c r="D384" s="121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  <c r="AA384" s="122"/>
      <c r="AB384" s="123"/>
    </row>
    <row r="385" customFormat="false" ht="12.75" hidden="false" customHeight="false" outlineLevel="0" collapsed="false">
      <c r="D385" s="121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  <c r="AA385" s="122"/>
      <c r="AB385" s="123"/>
    </row>
    <row r="386" customFormat="false" ht="12.75" hidden="false" customHeight="false" outlineLevel="0" collapsed="false">
      <c r="D386" s="121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  <c r="AA386" s="122"/>
      <c r="AB386" s="123"/>
    </row>
    <row r="387" customFormat="false" ht="12.75" hidden="false" customHeight="false" outlineLevel="0" collapsed="false">
      <c r="D387" s="121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  <c r="AA387" s="122"/>
      <c r="AB387" s="123"/>
    </row>
    <row r="388" customFormat="false" ht="12.75" hidden="false" customHeight="false" outlineLevel="0" collapsed="false">
      <c r="D388" s="121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  <c r="AA388" s="122"/>
      <c r="AB388" s="123"/>
    </row>
    <row r="389" customFormat="false" ht="12.75" hidden="false" customHeight="false" outlineLevel="0" collapsed="false">
      <c r="D389" s="121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  <c r="AA389" s="122"/>
      <c r="AB389" s="123"/>
    </row>
    <row r="390" customFormat="false" ht="12.75" hidden="false" customHeight="false" outlineLevel="0" collapsed="false">
      <c r="D390" s="121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  <c r="AA390" s="122"/>
      <c r="AB390" s="123"/>
    </row>
    <row r="391" customFormat="false" ht="12.75" hidden="false" customHeight="false" outlineLevel="0" collapsed="false">
      <c r="D391" s="121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  <c r="AA391" s="122"/>
      <c r="AB391" s="123"/>
    </row>
    <row r="392" customFormat="false" ht="12.75" hidden="false" customHeight="false" outlineLevel="0" collapsed="false">
      <c r="D392" s="121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  <c r="AA392" s="122"/>
      <c r="AB392" s="123"/>
    </row>
    <row r="393" customFormat="false" ht="12.75" hidden="false" customHeight="false" outlineLevel="0" collapsed="false">
      <c r="D393" s="121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  <c r="AA393" s="122"/>
      <c r="AB393" s="123"/>
    </row>
    <row r="394" customFormat="false" ht="12.75" hidden="false" customHeight="false" outlineLevel="0" collapsed="false">
      <c r="D394" s="121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  <c r="AA394" s="122"/>
      <c r="AB394" s="123"/>
    </row>
    <row r="395" customFormat="false" ht="12.75" hidden="false" customHeight="false" outlineLevel="0" collapsed="false">
      <c r="D395" s="121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  <c r="AA395" s="122"/>
      <c r="AB395" s="123"/>
    </row>
    <row r="396" customFormat="false" ht="12.75" hidden="false" customHeight="false" outlineLevel="0" collapsed="false">
      <c r="D396" s="121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  <c r="AA396" s="122"/>
      <c r="AB396" s="123"/>
    </row>
    <row r="397" customFormat="false" ht="12.75" hidden="false" customHeight="false" outlineLevel="0" collapsed="false">
      <c r="D397" s="121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  <c r="AA397" s="122"/>
      <c r="AB397" s="123"/>
    </row>
    <row r="398" customFormat="false" ht="12.75" hidden="false" customHeight="false" outlineLevel="0" collapsed="false">
      <c r="D398" s="121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  <c r="AA398" s="122"/>
      <c r="AB398" s="123"/>
    </row>
    <row r="399" customFormat="false" ht="12.75" hidden="false" customHeight="false" outlineLevel="0" collapsed="false">
      <c r="D399" s="121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  <c r="AA399" s="122"/>
      <c r="AB399" s="123"/>
    </row>
    <row r="400" customFormat="false" ht="12.75" hidden="false" customHeight="false" outlineLevel="0" collapsed="false">
      <c r="D400" s="121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  <c r="AA400" s="122"/>
      <c r="AB400" s="123"/>
    </row>
    <row r="401" customFormat="false" ht="12.75" hidden="false" customHeight="false" outlineLevel="0" collapsed="false">
      <c r="D401" s="121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  <c r="AA401" s="122"/>
      <c r="AB401" s="123"/>
    </row>
    <row r="402" customFormat="false" ht="12.75" hidden="false" customHeight="false" outlineLevel="0" collapsed="false">
      <c r="D402" s="121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  <c r="AA402" s="122"/>
      <c r="AB402" s="123"/>
    </row>
    <row r="403" customFormat="false" ht="12.75" hidden="false" customHeight="false" outlineLevel="0" collapsed="false">
      <c r="D403" s="121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  <c r="AA403" s="122"/>
      <c r="AB403" s="123"/>
    </row>
    <row r="404" customFormat="false" ht="12.75" hidden="false" customHeight="false" outlineLevel="0" collapsed="false">
      <c r="D404" s="121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  <c r="AA404" s="122"/>
      <c r="AB404" s="123"/>
    </row>
    <row r="405" customFormat="false" ht="12.75" hidden="false" customHeight="false" outlineLevel="0" collapsed="false">
      <c r="D405" s="121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  <c r="AA405" s="122"/>
      <c r="AB405" s="123"/>
    </row>
    <row r="406" customFormat="false" ht="12.75" hidden="false" customHeight="false" outlineLevel="0" collapsed="false">
      <c r="D406" s="121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  <c r="AA406" s="122"/>
      <c r="AB406" s="123"/>
    </row>
    <row r="407" customFormat="false" ht="12.75" hidden="false" customHeight="false" outlineLevel="0" collapsed="false">
      <c r="D407" s="121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  <c r="AA407" s="122"/>
      <c r="AB407" s="123"/>
    </row>
    <row r="408" customFormat="false" ht="12.75" hidden="false" customHeight="false" outlineLevel="0" collapsed="false">
      <c r="D408" s="121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  <c r="AA408" s="122"/>
      <c r="AB408" s="123"/>
    </row>
    <row r="409" customFormat="false" ht="12.75" hidden="false" customHeight="false" outlineLevel="0" collapsed="false">
      <c r="D409" s="121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  <c r="AA409" s="122"/>
      <c r="AB409" s="123"/>
    </row>
    <row r="410" customFormat="false" ht="12.75" hidden="false" customHeight="false" outlineLevel="0" collapsed="false">
      <c r="D410" s="121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  <c r="AA410" s="122"/>
      <c r="AB410" s="123"/>
    </row>
    <row r="411" customFormat="false" ht="12.75" hidden="false" customHeight="false" outlineLevel="0" collapsed="false">
      <c r="D411" s="121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  <c r="AA411" s="122"/>
      <c r="AB411" s="123"/>
    </row>
    <row r="412" customFormat="false" ht="12.75" hidden="false" customHeight="false" outlineLevel="0" collapsed="false">
      <c r="D412" s="121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  <c r="AA412" s="122"/>
      <c r="AB412" s="123"/>
    </row>
    <row r="413" customFormat="false" ht="12.75" hidden="false" customHeight="false" outlineLevel="0" collapsed="false">
      <c r="D413" s="121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  <c r="AA413" s="122"/>
      <c r="AB413" s="123"/>
    </row>
    <row r="414" customFormat="false" ht="12.75" hidden="false" customHeight="false" outlineLevel="0" collapsed="false">
      <c r="D414" s="121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  <c r="AA414" s="122"/>
      <c r="AB414" s="123"/>
    </row>
    <row r="415" customFormat="false" ht="12.75" hidden="false" customHeight="false" outlineLevel="0" collapsed="false">
      <c r="D415" s="121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  <c r="AA415" s="122"/>
      <c r="AB415" s="123"/>
    </row>
    <row r="416" customFormat="false" ht="12.75" hidden="false" customHeight="false" outlineLevel="0" collapsed="false">
      <c r="D416" s="121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  <c r="AA416" s="122"/>
      <c r="AB416" s="123"/>
    </row>
    <row r="417" customFormat="false" ht="12.75" hidden="false" customHeight="false" outlineLevel="0" collapsed="false">
      <c r="D417" s="121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  <c r="AA417" s="122"/>
      <c r="AB417" s="123"/>
    </row>
    <row r="418" customFormat="false" ht="12.75" hidden="false" customHeight="false" outlineLevel="0" collapsed="false">
      <c r="D418" s="121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  <c r="AA418" s="122"/>
      <c r="AB418" s="123"/>
    </row>
    <row r="419" customFormat="false" ht="12.75" hidden="false" customHeight="false" outlineLevel="0" collapsed="false">
      <c r="D419" s="121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  <c r="AA419" s="122"/>
      <c r="AB419" s="123"/>
    </row>
    <row r="420" customFormat="false" ht="12.75" hidden="false" customHeight="false" outlineLevel="0" collapsed="false">
      <c r="D420" s="121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  <c r="AA420" s="122"/>
      <c r="AB420" s="123"/>
    </row>
    <row r="421" customFormat="false" ht="12.75" hidden="false" customHeight="false" outlineLevel="0" collapsed="false">
      <c r="D421" s="121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  <c r="AA421" s="122"/>
      <c r="AB421" s="123"/>
    </row>
    <row r="422" customFormat="false" ht="12.75" hidden="false" customHeight="false" outlineLevel="0" collapsed="false">
      <c r="D422" s="121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  <c r="AA422" s="122"/>
      <c r="AB422" s="123"/>
    </row>
    <row r="423" customFormat="false" ht="12.75" hidden="false" customHeight="false" outlineLevel="0" collapsed="false">
      <c r="D423" s="121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  <c r="AA423" s="122"/>
      <c r="AB423" s="123"/>
    </row>
    <row r="424" customFormat="false" ht="12.75" hidden="false" customHeight="false" outlineLevel="0" collapsed="false">
      <c r="D424" s="121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  <c r="AA424" s="122"/>
      <c r="AB424" s="123"/>
    </row>
    <row r="425" customFormat="false" ht="12.75" hidden="false" customHeight="false" outlineLevel="0" collapsed="false">
      <c r="D425" s="121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  <c r="AA425" s="122"/>
      <c r="AB425" s="123"/>
    </row>
    <row r="426" customFormat="false" ht="12.75" hidden="false" customHeight="false" outlineLevel="0" collapsed="false">
      <c r="D426" s="121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  <c r="AA426" s="122"/>
      <c r="AB426" s="123"/>
    </row>
    <row r="427" customFormat="false" ht="12.75" hidden="false" customHeight="false" outlineLevel="0" collapsed="false">
      <c r="D427" s="121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  <c r="AA427" s="122"/>
      <c r="AB427" s="123"/>
    </row>
    <row r="428" customFormat="false" ht="12.75" hidden="false" customHeight="false" outlineLevel="0" collapsed="false">
      <c r="D428" s="121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  <c r="AA428" s="122"/>
      <c r="AB428" s="123"/>
    </row>
    <row r="429" customFormat="false" ht="12.75" hidden="false" customHeight="false" outlineLevel="0" collapsed="false">
      <c r="D429" s="121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  <c r="AA429" s="122"/>
      <c r="AB429" s="123"/>
    </row>
    <row r="430" customFormat="false" ht="12.75" hidden="false" customHeight="false" outlineLevel="0" collapsed="false">
      <c r="D430" s="121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  <c r="AA430" s="122"/>
      <c r="AB430" s="123"/>
    </row>
    <row r="431" customFormat="false" ht="12.75" hidden="false" customHeight="false" outlineLevel="0" collapsed="false">
      <c r="D431" s="121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  <c r="AA431" s="122"/>
      <c r="AB431" s="123"/>
    </row>
    <row r="432" customFormat="false" ht="12.75" hidden="false" customHeight="false" outlineLevel="0" collapsed="false">
      <c r="D432" s="121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  <c r="AA432" s="122"/>
      <c r="AB432" s="123"/>
    </row>
    <row r="433" customFormat="false" ht="12.75" hidden="false" customHeight="false" outlineLevel="0" collapsed="false">
      <c r="D433" s="121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  <c r="AA433" s="122"/>
      <c r="AB433" s="123"/>
    </row>
    <row r="434" customFormat="false" ht="12.75" hidden="false" customHeight="false" outlineLevel="0" collapsed="false">
      <c r="D434" s="121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  <c r="AA434" s="122"/>
      <c r="AB434" s="123"/>
    </row>
    <row r="435" customFormat="false" ht="12.75" hidden="false" customHeight="false" outlineLevel="0" collapsed="false">
      <c r="D435" s="121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  <c r="AA435" s="122"/>
      <c r="AB435" s="123"/>
    </row>
    <row r="436" customFormat="false" ht="12.75" hidden="false" customHeight="false" outlineLevel="0" collapsed="false">
      <c r="D436" s="121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  <c r="AA436" s="122"/>
      <c r="AB436" s="123"/>
    </row>
    <row r="437" customFormat="false" ht="12.75" hidden="false" customHeight="false" outlineLevel="0" collapsed="false">
      <c r="D437" s="121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  <c r="AA437" s="122"/>
      <c r="AB437" s="123"/>
    </row>
    <row r="438" customFormat="false" ht="12.75" hidden="false" customHeight="false" outlineLevel="0" collapsed="false">
      <c r="D438" s="121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  <c r="AA438" s="122"/>
      <c r="AB438" s="123"/>
    </row>
    <row r="439" customFormat="false" ht="12.75" hidden="false" customHeight="false" outlineLevel="0" collapsed="false">
      <c r="D439" s="121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  <c r="AA439" s="122"/>
      <c r="AB439" s="123"/>
    </row>
    <row r="440" customFormat="false" ht="12.75" hidden="false" customHeight="false" outlineLevel="0" collapsed="false">
      <c r="D440" s="121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  <c r="AA440" s="122"/>
      <c r="AB440" s="123"/>
    </row>
    <row r="441" customFormat="false" ht="12.75" hidden="false" customHeight="false" outlineLevel="0" collapsed="false">
      <c r="D441" s="121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  <c r="AA441" s="122"/>
      <c r="AB441" s="123"/>
    </row>
    <row r="442" customFormat="false" ht="12.75" hidden="false" customHeight="false" outlineLevel="0" collapsed="false">
      <c r="D442" s="121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  <c r="AA442" s="122"/>
      <c r="AB442" s="123"/>
    </row>
    <row r="443" customFormat="false" ht="12.75" hidden="false" customHeight="false" outlineLevel="0" collapsed="false">
      <c r="D443" s="121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  <c r="AA443" s="122"/>
      <c r="AB443" s="123"/>
    </row>
    <row r="444" customFormat="false" ht="12.75" hidden="false" customHeight="false" outlineLevel="0" collapsed="false">
      <c r="D444" s="121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  <c r="AA444" s="122"/>
      <c r="AB444" s="123"/>
    </row>
    <row r="445" customFormat="false" ht="12.75" hidden="false" customHeight="false" outlineLevel="0" collapsed="false">
      <c r="D445" s="121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  <c r="AA445" s="122"/>
      <c r="AB445" s="123"/>
    </row>
    <row r="446" customFormat="false" ht="12.75" hidden="false" customHeight="false" outlineLevel="0" collapsed="false">
      <c r="D446" s="121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  <c r="AA446" s="122"/>
      <c r="AB446" s="123"/>
    </row>
    <row r="447" customFormat="false" ht="12.75" hidden="false" customHeight="false" outlineLevel="0" collapsed="false">
      <c r="D447" s="121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  <c r="AA447" s="122"/>
      <c r="AB447" s="123"/>
    </row>
    <row r="448" customFormat="false" ht="12.75" hidden="false" customHeight="false" outlineLevel="0" collapsed="false">
      <c r="D448" s="121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  <c r="AA448" s="122"/>
      <c r="AB448" s="123"/>
    </row>
    <row r="449" customFormat="false" ht="12.75" hidden="false" customHeight="false" outlineLevel="0" collapsed="false">
      <c r="D449" s="121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  <c r="AA449" s="122"/>
      <c r="AB449" s="123"/>
    </row>
    <row r="450" customFormat="false" ht="12.75" hidden="false" customHeight="false" outlineLevel="0" collapsed="false">
      <c r="D450" s="121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  <c r="AA450" s="122"/>
      <c r="AB450" s="123"/>
    </row>
    <row r="451" customFormat="false" ht="12.75" hidden="false" customHeight="false" outlineLevel="0" collapsed="false">
      <c r="D451" s="121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  <c r="AA451" s="122"/>
      <c r="AB451" s="123"/>
    </row>
    <row r="452" customFormat="false" ht="12.75" hidden="false" customHeight="false" outlineLevel="0" collapsed="false">
      <c r="D452" s="121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  <c r="AA452" s="122"/>
      <c r="AB452" s="123"/>
    </row>
    <row r="453" customFormat="false" ht="12.75" hidden="false" customHeight="false" outlineLevel="0" collapsed="false">
      <c r="D453" s="121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  <c r="AA453" s="122"/>
      <c r="AB453" s="123"/>
    </row>
    <row r="454" customFormat="false" ht="12.75" hidden="false" customHeight="false" outlineLevel="0" collapsed="false">
      <c r="D454" s="121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  <c r="AA454" s="122"/>
      <c r="AB454" s="123"/>
    </row>
    <row r="455" customFormat="false" ht="12.75" hidden="false" customHeight="false" outlineLevel="0" collapsed="false">
      <c r="D455" s="121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  <c r="AA455" s="122"/>
      <c r="AB455" s="123"/>
    </row>
    <row r="456" customFormat="false" ht="12.75" hidden="false" customHeight="false" outlineLevel="0" collapsed="false">
      <c r="D456" s="121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  <c r="AA456" s="122"/>
      <c r="AB456" s="123"/>
    </row>
    <row r="457" customFormat="false" ht="12.75" hidden="false" customHeight="false" outlineLevel="0" collapsed="false">
      <c r="D457" s="121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  <c r="AA457" s="122"/>
      <c r="AB457" s="123"/>
    </row>
    <row r="458" customFormat="false" ht="12.75" hidden="false" customHeight="false" outlineLevel="0" collapsed="false">
      <c r="D458" s="121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  <c r="AA458" s="122"/>
      <c r="AB458" s="123"/>
    </row>
    <row r="459" customFormat="false" ht="12.75" hidden="false" customHeight="false" outlineLevel="0" collapsed="false">
      <c r="D459" s="121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  <c r="AA459" s="122"/>
      <c r="AB459" s="123"/>
    </row>
    <row r="460" customFormat="false" ht="12.75" hidden="false" customHeight="false" outlineLevel="0" collapsed="false">
      <c r="D460" s="121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  <c r="AA460" s="122"/>
      <c r="AB460" s="123"/>
    </row>
    <row r="461" customFormat="false" ht="12.75" hidden="false" customHeight="false" outlineLevel="0" collapsed="false">
      <c r="D461" s="121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  <c r="AA461" s="122"/>
      <c r="AB461" s="123"/>
    </row>
    <row r="462" customFormat="false" ht="12.75" hidden="false" customHeight="false" outlineLevel="0" collapsed="false">
      <c r="D462" s="121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  <c r="AA462" s="122"/>
      <c r="AB462" s="123"/>
    </row>
    <row r="463" customFormat="false" ht="12.75" hidden="false" customHeight="false" outlineLevel="0" collapsed="false">
      <c r="D463" s="121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  <c r="AA463" s="122"/>
      <c r="AB463" s="123"/>
    </row>
    <row r="464" customFormat="false" ht="12.75" hidden="false" customHeight="false" outlineLevel="0" collapsed="false">
      <c r="D464" s="121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  <c r="AA464" s="122"/>
      <c r="AB464" s="123"/>
    </row>
    <row r="465" customFormat="false" ht="12.75" hidden="false" customHeight="false" outlineLevel="0" collapsed="false">
      <c r="D465" s="121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  <c r="AA465" s="122"/>
      <c r="AB465" s="123"/>
    </row>
    <row r="466" customFormat="false" ht="12.75" hidden="false" customHeight="false" outlineLevel="0" collapsed="false">
      <c r="D466" s="121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  <c r="AA466" s="122"/>
      <c r="AB466" s="123"/>
    </row>
    <row r="467" customFormat="false" ht="12.75" hidden="false" customHeight="false" outlineLevel="0" collapsed="false">
      <c r="D467" s="121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  <c r="AA467" s="122"/>
      <c r="AB467" s="123"/>
    </row>
    <row r="468" customFormat="false" ht="12.75" hidden="false" customHeight="false" outlineLevel="0" collapsed="false">
      <c r="D468" s="121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  <c r="AA468" s="122"/>
      <c r="AB468" s="123"/>
    </row>
    <row r="469" customFormat="false" ht="12.75" hidden="false" customHeight="false" outlineLevel="0" collapsed="false">
      <c r="D469" s="121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  <c r="AA469" s="122"/>
      <c r="AB469" s="123"/>
    </row>
    <row r="470" customFormat="false" ht="12.75" hidden="false" customHeight="false" outlineLevel="0" collapsed="false">
      <c r="D470" s="121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  <c r="AA470" s="122"/>
      <c r="AB470" s="123"/>
    </row>
    <row r="471" customFormat="false" ht="12.75" hidden="false" customHeight="false" outlineLevel="0" collapsed="false">
      <c r="D471" s="121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  <c r="AA471" s="122"/>
      <c r="AB471" s="123"/>
    </row>
    <row r="472" customFormat="false" ht="12.75" hidden="false" customHeight="false" outlineLevel="0" collapsed="false">
      <c r="D472" s="121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  <c r="AA472" s="122"/>
      <c r="AB472" s="123"/>
    </row>
    <row r="473" customFormat="false" ht="12.75" hidden="false" customHeight="false" outlineLevel="0" collapsed="false">
      <c r="D473" s="121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  <c r="AA473" s="122"/>
      <c r="AB473" s="123"/>
    </row>
    <row r="474" customFormat="false" ht="12.75" hidden="false" customHeight="false" outlineLevel="0" collapsed="false">
      <c r="D474" s="121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  <c r="AA474" s="122"/>
      <c r="AB474" s="123"/>
    </row>
    <row r="475" customFormat="false" ht="12.75" hidden="false" customHeight="false" outlineLevel="0" collapsed="false">
      <c r="D475" s="121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  <c r="AA475" s="122"/>
      <c r="AB475" s="123"/>
    </row>
    <row r="476" customFormat="false" ht="12.75" hidden="false" customHeight="false" outlineLevel="0" collapsed="false">
      <c r="D476" s="121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  <c r="AA476" s="122"/>
      <c r="AB476" s="123"/>
    </row>
    <row r="477" customFormat="false" ht="12.75" hidden="false" customHeight="false" outlineLevel="0" collapsed="false">
      <c r="D477" s="121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  <c r="AA477" s="122"/>
      <c r="AB477" s="123"/>
    </row>
    <row r="478" customFormat="false" ht="12.75" hidden="false" customHeight="false" outlineLevel="0" collapsed="false">
      <c r="D478" s="121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  <c r="AA478" s="122"/>
      <c r="AB478" s="123"/>
    </row>
    <row r="479" customFormat="false" ht="12.75" hidden="false" customHeight="false" outlineLevel="0" collapsed="false">
      <c r="D479" s="121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  <c r="AA479" s="122"/>
      <c r="AB479" s="123"/>
    </row>
    <row r="480" customFormat="false" ht="12.75" hidden="false" customHeight="false" outlineLevel="0" collapsed="false">
      <c r="D480" s="121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  <c r="AA480" s="122"/>
      <c r="AB480" s="123"/>
    </row>
    <row r="481" customFormat="false" ht="12.75" hidden="false" customHeight="false" outlineLevel="0" collapsed="false">
      <c r="D481" s="121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  <c r="AA481" s="122"/>
      <c r="AB481" s="123"/>
    </row>
    <row r="482" customFormat="false" ht="12.75" hidden="false" customHeight="false" outlineLevel="0" collapsed="false">
      <c r="D482" s="121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  <c r="AA482" s="122"/>
      <c r="AB482" s="123"/>
    </row>
    <row r="483" customFormat="false" ht="12.75" hidden="false" customHeight="false" outlineLevel="0" collapsed="false">
      <c r="D483" s="121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  <c r="AA483" s="122"/>
      <c r="AB483" s="123"/>
    </row>
    <row r="484" customFormat="false" ht="12.75" hidden="false" customHeight="false" outlineLevel="0" collapsed="false">
      <c r="D484" s="121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  <c r="AA484" s="122"/>
      <c r="AB484" s="123"/>
    </row>
    <row r="485" customFormat="false" ht="12.75" hidden="false" customHeight="false" outlineLevel="0" collapsed="false">
      <c r="D485" s="121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  <c r="AA485" s="122"/>
      <c r="AB485" s="123"/>
    </row>
    <row r="486" customFormat="false" ht="12.75" hidden="false" customHeight="false" outlineLevel="0" collapsed="false">
      <c r="D486" s="121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  <c r="AA486" s="122"/>
      <c r="AB486" s="123"/>
    </row>
    <row r="487" customFormat="false" ht="12.75" hidden="false" customHeight="false" outlineLevel="0" collapsed="false">
      <c r="D487" s="121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  <c r="AA487" s="122"/>
      <c r="AB487" s="123"/>
    </row>
    <row r="488" customFormat="false" ht="12.75" hidden="false" customHeight="false" outlineLevel="0" collapsed="false">
      <c r="D488" s="121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  <c r="AA488" s="122"/>
      <c r="AB488" s="123"/>
    </row>
    <row r="489" customFormat="false" ht="12.75" hidden="false" customHeight="false" outlineLevel="0" collapsed="false">
      <c r="D489" s="121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  <c r="AA489" s="122"/>
      <c r="AB489" s="123"/>
    </row>
    <row r="490" customFormat="false" ht="12.75" hidden="false" customHeight="false" outlineLevel="0" collapsed="false">
      <c r="D490" s="121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  <c r="AA490" s="122"/>
      <c r="AB490" s="123"/>
    </row>
    <row r="491" customFormat="false" ht="12.75" hidden="false" customHeight="false" outlineLevel="0" collapsed="false">
      <c r="D491" s="121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  <c r="AA491" s="122"/>
      <c r="AB491" s="123"/>
    </row>
    <row r="492" customFormat="false" ht="12.75" hidden="false" customHeight="false" outlineLevel="0" collapsed="false">
      <c r="D492" s="121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  <c r="AA492" s="122"/>
      <c r="AB492" s="123"/>
    </row>
    <row r="493" customFormat="false" ht="12.75" hidden="false" customHeight="false" outlineLevel="0" collapsed="false">
      <c r="D493" s="121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  <c r="AA493" s="122"/>
      <c r="AB493" s="123"/>
    </row>
    <row r="494" customFormat="false" ht="12.75" hidden="false" customHeight="false" outlineLevel="0" collapsed="false">
      <c r="D494" s="121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  <c r="AA494" s="122"/>
      <c r="AB494" s="123"/>
    </row>
    <row r="495" customFormat="false" ht="12.75" hidden="false" customHeight="false" outlineLevel="0" collapsed="false">
      <c r="D495" s="121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  <c r="AA495" s="122"/>
      <c r="AB495" s="123"/>
    </row>
    <row r="496" customFormat="false" ht="12.75" hidden="false" customHeight="false" outlineLevel="0" collapsed="false">
      <c r="D496" s="121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  <c r="AA496" s="122"/>
      <c r="AB496" s="123"/>
    </row>
    <row r="497" customFormat="false" ht="12.75" hidden="false" customHeight="false" outlineLevel="0" collapsed="false">
      <c r="D497" s="121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  <c r="AA497" s="122"/>
      <c r="AB497" s="123"/>
    </row>
    <row r="498" customFormat="false" ht="12.75" hidden="false" customHeight="false" outlineLevel="0" collapsed="false">
      <c r="D498" s="121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  <c r="AA498" s="122"/>
      <c r="AB498" s="123"/>
    </row>
    <row r="499" customFormat="false" ht="12.75" hidden="false" customHeight="false" outlineLevel="0" collapsed="false">
      <c r="D499" s="121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  <c r="AA499" s="122"/>
      <c r="AB499" s="123"/>
    </row>
    <row r="500" customFormat="false" ht="12.75" hidden="false" customHeight="false" outlineLevel="0" collapsed="false">
      <c r="D500" s="121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  <c r="AA500" s="122"/>
      <c r="AB500" s="123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I14" activeCellId="0" sqref="I14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5" width="11.99"/>
    <col collapsed="false" customWidth="true" hidden="false" outlineLevel="0" max="18" min="18" style="125" width="9.14"/>
    <col collapsed="false" customWidth="true" hidden="false" outlineLevel="0" max="19" min="19" style="125" width="11.99"/>
    <col collapsed="false" customWidth="true" hidden="false" outlineLevel="0" max="20" min="20" style="125" width="17.7"/>
    <col collapsed="false" customWidth="true" hidden="false" outlineLevel="0" max="21" min="21" style="125" width="15.41"/>
    <col collapsed="false" customWidth="true" hidden="false" outlineLevel="0" max="22" min="22" style="125" width="14.14"/>
    <col collapsed="false" customWidth="true" hidden="false" outlineLevel="0" max="23" min="23" style="125" width="11.99"/>
    <col collapsed="false" customWidth="true" hidden="false" outlineLevel="0" max="24" min="24" style="125" width="15.85"/>
    <col collapsed="false" customWidth="true" hidden="false" outlineLevel="0" max="25" min="25" style="125" width="16.7"/>
    <col collapsed="false" customWidth="true" hidden="false" outlineLevel="0" max="26" min="26" style="125" width="10.99"/>
    <col collapsed="false" customWidth="true" hidden="false" outlineLevel="0" max="27" min="27" style="127" width="15.56"/>
    <col collapsed="false" customWidth="true" hidden="false" outlineLevel="0" max="28" min="28" style="127" width="11.13"/>
    <col collapsed="false" customWidth="true" hidden="false" outlineLevel="0" max="29" min="29" style="127" width="17.42"/>
    <col collapsed="false" customWidth="true" hidden="false" outlineLevel="0" max="30" min="30" style="127" width="15.41"/>
    <col collapsed="false" customWidth="true" hidden="false" outlineLevel="0" max="31" min="31" style="127" width="11.28"/>
    <col collapsed="false" customWidth="true" hidden="false" outlineLevel="0" max="32" min="32" style="127" width="13.99"/>
    <col collapsed="false" customWidth="true" hidden="false" outlineLevel="0" max="33" min="33" style="127" width="10.71"/>
    <col collapsed="false" customWidth="true" hidden="false" outlineLevel="0" max="34" min="34" style="127" width="9.85"/>
    <col collapsed="false" customWidth="true" hidden="false" outlineLevel="0" max="35" min="35" style="127" width="15.85"/>
    <col collapsed="false" customWidth="true" hidden="false" outlineLevel="0" max="36" min="36" style="127" width="15.13"/>
    <col collapsed="false" customWidth="true" hidden="false" outlineLevel="0" max="37" min="37" style="127" width="14.14"/>
    <col collapsed="false" customWidth="true" hidden="false" outlineLevel="0" max="38" min="38" style="127" width="14.85"/>
    <col collapsed="false" customWidth="true" hidden="false" outlineLevel="0" max="39" min="39" style="127" width="17.85"/>
    <col collapsed="false" customWidth="true" hidden="false" outlineLevel="0" max="40" min="40" style="127" width="12.56"/>
    <col collapsed="false" customWidth="true" hidden="false" outlineLevel="0" max="41" min="41" style="127" width="11.42"/>
    <col collapsed="false" customWidth="false" hidden="false" outlineLevel="0" max="43" min="42" style="127" width="12.42"/>
    <col collapsed="false" customWidth="true" hidden="false" outlineLevel="0" max="44" min="44" style="127" width="15.13"/>
    <col collapsed="false" customWidth="true" hidden="false" outlineLevel="0" max="45" min="45" style="125" width="15.56"/>
    <col collapsed="false" customWidth="false" hidden="false" outlineLevel="0" max="257" min="46" style="125" width="12.42"/>
  </cols>
  <sheetData>
    <row r="1" customFormat="false" ht="12" hidden="false" customHeight="false" outlineLevel="0" collapsed="false">
      <c r="A1" s="125" t="s">
        <v>144</v>
      </c>
      <c r="B1" s="126" t="s">
        <v>145</v>
      </c>
      <c r="C1" s="128" t="s">
        <v>146</v>
      </c>
    </row>
    <row r="2" customFormat="false" ht="12" hidden="false" customHeight="false" outlineLevel="0" collapsed="false">
      <c r="A2" s="125" t="s">
        <v>147</v>
      </c>
      <c r="B2" s="126" t="s">
        <v>145</v>
      </c>
      <c r="C2" s="128" t="s">
        <v>148</v>
      </c>
    </row>
    <row r="3" customFormat="false" ht="12" hidden="false" customHeight="false" outlineLevel="0" collapsed="false">
      <c r="A3" s="125" t="s">
        <v>149</v>
      </c>
      <c r="B3" s="126" t="s">
        <v>150</v>
      </c>
      <c r="C3" s="128" t="s">
        <v>151</v>
      </c>
      <c r="S3" s="129"/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152</v>
      </c>
      <c r="B5" s="130" t="n">
        <f aca="false">CurveFetch!E2</f>
        <v>37194</v>
      </c>
      <c r="C5" s="128" t="s">
        <v>153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15</v>
      </c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</row>
    <row r="11" customFormat="false" ht="12" hidden="false" customHeight="false" outlineLevel="0" collapsed="false">
      <c r="B11" s="126" t="s">
        <v>104</v>
      </c>
      <c r="C11" s="132" t="n">
        <f aca="false">EffDt</f>
        <v>37194</v>
      </c>
      <c r="D11" s="132" t="n">
        <f aca="false">EffDt</f>
        <v>37194</v>
      </c>
      <c r="E11" s="132" t="n">
        <f aca="false">EffDt</f>
        <v>37194</v>
      </c>
      <c r="F11" s="132" t="n">
        <f aca="false">EffDt</f>
        <v>37194</v>
      </c>
      <c r="G11" s="132" t="n">
        <f aca="false">EffDt</f>
        <v>37194</v>
      </c>
      <c r="H11" s="132" t="n">
        <f aca="false">EffDt</f>
        <v>37194</v>
      </c>
      <c r="I11" s="132" t="n">
        <f aca="false">EffDt</f>
        <v>37194</v>
      </c>
      <c r="J11" s="132" t="n">
        <f aca="false">EffDt</f>
        <v>37194</v>
      </c>
      <c r="K11" s="133" t="n">
        <f aca="false">EffDt</f>
        <v>37194</v>
      </c>
      <c r="L11" s="132" t="n">
        <f aca="false">EffDt</f>
        <v>37194</v>
      </c>
      <c r="M11" s="132" t="n">
        <f aca="false">EffDt</f>
        <v>37194</v>
      </c>
      <c r="N11" s="132" t="n">
        <f aca="false">EffDt</f>
        <v>37194</v>
      </c>
      <c r="O11" s="132" t="n">
        <f aca="false">EffDt</f>
        <v>37194</v>
      </c>
      <c r="P11" s="132" t="n">
        <f aca="false">EffDt</f>
        <v>37194</v>
      </c>
      <c r="Q11" s="132" t="n">
        <f aca="false">EffDt</f>
        <v>37194</v>
      </c>
      <c r="R11" s="132"/>
      <c r="S11" s="132"/>
      <c r="T11" s="132"/>
      <c r="U11" s="132"/>
      <c r="V11" s="132"/>
      <c r="W11" s="132"/>
      <c r="X11" s="132"/>
      <c r="Y11" s="133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3"/>
      <c r="AN11" s="132"/>
      <c r="AO11" s="132"/>
      <c r="AP11" s="132"/>
      <c r="AQ11" s="132"/>
      <c r="AR11" s="132"/>
      <c r="AS11" s="132"/>
    </row>
    <row r="12" customFormat="false" ht="12" hidden="false" customHeight="false" outlineLevel="0" collapsed="false">
      <c r="B12" s="126" t="s">
        <v>7</v>
      </c>
      <c r="C12" s="126" t="n">
        <v>37196</v>
      </c>
      <c r="D12" s="126" t="n">
        <f aca="false">C12</f>
        <v>37196</v>
      </c>
      <c r="E12" s="126" t="n">
        <f aca="false">D12</f>
        <v>37196</v>
      </c>
      <c r="F12" s="126" t="n">
        <f aca="false">E12</f>
        <v>37196</v>
      </c>
      <c r="G12" s="126" t="n">
        <f aca="false">F12</f>
        <v>37196</v>
      </c>
      <c r="H12" s="126" t="n">
        <f aca="false">G12</f>
        <v>37196</v>
      </c>
      <c r="I12" s="126" t="n">
        <f aca="false">H12</f>
        <v>37196</v>
      </c>
      <c r="J12" s="126" t="n">
        <f aca="false">I12</f>
        <v>37196</v>
      </c>
      <c r="K12" s="126" t="n">
        <f aca="false">J12</f>
        <v>37196</v>
      </c>
      <c r="L12" s="126" t="n">
        <f aca="false">K12</f>
        <v>37196</v>
      </c>
      <c r="M12" s="126" t="n">
        <f aca="false">L12</f>
        <v>37196</v>
      </c>
      <c r="N12" s="126" t="n">
        <f aca="false">M12</f>
        <v>37196</v>
      </c>
      <c r="O12" s="126" t="n">
        <f aca="false">N12</f>
        <v>37196</v>
      </c>
      <c r="P12" s="126" t="n">
        <f aca="false">O12</f>
        <v>37196</v>
      </c>
      <c r="Q12" s="126" t="n">
        <f aca="false">P12</f>
        <v>37196</v>
      </c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</row>
    <row r="13" customFormat="false" ht="12" hidden="false" customHeight="false" outlineLevel="0" collapsed="false">
      <c r="B13" s="126" t="s">
        <v>105</v>
      </c>
      <c r="C13" s="126" t="s">
        <v>72</v>
      </c>
      <c r="D13" s="126" t="s">
        <v>33</v>
      </c>
      <c r="E13" s="126" t="s">
        <v>41</v>
      </c>
      <c r="F13" s="126" t="s">
        <v>43</v>
      </c>
      <c r="G13" s="126" t="s">
        <v>44</v>
      </c>
      <c r="H13" s="126" t="s">
        <v>56</v>
      </c>
      <c r="I13" s="126" t="s">
        <v>59</v>
      </c>
      <c r="J13" s="126" t="s">
        <v>47</v>
      </c>
      <c r="K13" s="126" t="s">
        <v>51</v>
      </c>
      <c r="L13" s="126" t="s">
        <v>62</v>
      </c>
      <c r="M13" s="126" t="s">
        <v>65</v>
      </c>
      <c r="N13" s="126" t="s">
        <v>67</v>
      </c>
      <c r="O13" s="126" t="s">
        <v>53</v>
      </c>
      <c r="P13" s="126" t="s">
        <v>42</v>
      </c>
      <c r="Q13" s="126" t="s">
        <v>49</v>
      </c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</row>
    <row r="14" customFormat="false" ht="12" hidden="false" customHeight="false" outlineLevel="0" collapsed="false">
      <c r="B14" s="126" t="s">
        <v>106</v>
      </c>
      <c r="C14" s="125" t="s">
        <v>107</v>
      </c>
      <c r="D14" s="125" t="s">
        <v>107</v>
      </c>
      <c r="E14" s="125" t="s">
        <v>107</v>
      </c>
      <c r="F14" s="125" t="s">
        <v>107</v>
      </c>
      <c r="G14" s="125" t="s">
        <v>107</v>
      </c>
      <c r="H14" s="125" t="s">
        <v>107</v>
      </c>
      <c r="I14" s="125" t="s">
        <v>107</v>
      </c>
      <c r="J14" s="125" t="s">
        <v>107</v>
      </c>
      <c r="K14" s="127" t="s">
        <v>107</v>
      </c>
      <c r="L14" s="125" t="s">
        <v>107</v>
      </c>
      <c r="M14" s="125" t="s">
        <v>107</v>
      </c>
      <c r="N14" s="125" t="s">
        <v>107</v>
      </c>
      <c r="O14" s="125" t="s">
        <v>107</v>
      </c>
      <c r="P14" s="125" t="s">
        <v>107</v>
      </c>
      <c r="Q14" s="125" t="s">
        <v>107</v>
      </c>
      <c r="Y14" s="127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N14" s="125"/>
      <c r="AO14" s="125"/>
      <c r="AP14" s="125"/>
      <c r="AQ14" s="125"/>
      <c r="AR14" s="125"/>
    </row>
    <row r="15" customFormat="false" ht="12" hidden="false" customHeight="false" outlineLevel="0" collapsed="false">
      <c r="B15" s="126" t="s">
        <v>109</v>
      </c>
      <c r="C15" s="125" t="s">
        <v>154</v>
      </c>
      <c r="D15" s="125" t="s">
        <v>31</v>
      </c>
      <c r="E15" s="125" t="s">
        <v>31</v>
      </c>
      <c r="F15" s="125" t="s">
        <v>31</v>
      </c>
      <c r="G15" s="125" t="s">
        <v>31</v>
      </c>
      <c r="H15" s="125" t="s">
        <v>31</v>
      </c>
      <c r="I15" s="125" t="s">
        <v>31</v>
      </c>
      <c r="J15" s="125" t="s">
        <v>31</v>
      </c>
      <c r="K15" s="127" t="s">
        <v>31</v>
      </c>
      <c r="L15" s="125" t="s">
        <v>31</v>
      </c>
      <c r="M15" s="125" t="s">
        <v>31</v>
      </c>
      <c r="N15" s="125" t="s">
        <v>31</v>
      </c>
      <c r="O15" s="125" t="s">
        <v>31</v>
      </c>
      <c r="P15" s="125" t="s">
        <v>31</v>
      </c>
      <c r="Q15" s="125" t="s">
        <v>31</v>
      </c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</row>
    <row r="16" customFormat="false" ht="12" hidden="false" customHeight="false" outlineLevel="0" collapsed="false">
      <c r="A16" s="125" t="n">
        <v>1</v>
      </c>
      <c r="B16" s="126" t="n">
        <v>37196</v>
      </c>
      <c r="C16" s="125" t="n">
        <v>3.202</v>
      </c>
      <c r="D16" s="125" t="n">
        <v>-0.027</v>
      </c>
      <c r="E16" s="125" t="n">
        <v>-0.13</v>
      </c>
      <c r="F16" s="125" t="n">
        <v>-0.285</v>
      </c>
      <c r="G16" s="125" t="n">
        <v>-0.252</v>
      </c>
      <c r="H16" s="125" t="n">
        <v>-0.6</v>
      </c>
      <c r="I16" s="125" t="n">
        <v>-0.35</v>
      </c>
      <c r="J16" s="125" t="n">
        <v>-0.492</v>
      </c>
      <c r="K16" s="127" t="n">
        <v>-0.312</v>
      </c>
      <c r="L16" s="125" t="n">
        <v>-0.4</v>
      </c>
      <c r="M16" s="125" t="n">
        <v>-0.94419089179896</v>
      </c>
      <c r="N16" s="125" t="n">
        <v>-0.66</v>
      </c>
      <c r="O16" s="125" t="n">
        <v>-0.14</v>
      </c>
      <c r="P16" s="125" t="n">
        <v>-0.055</v>
      </c>
      <c r="Q16" s="125" t="n">
        <v>-0.402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37226</v>
      </c>
      <c r="C17" s="125" t="n">
        <v>3.183</v>
      </c>
      <c r="D17" s="125" t="n">
        <v>0.005</v>
      </c>
      <c r="E17" s="125" t="n">
        <v>0.175</v>
      </c>
      <c r="F17" s="125" t="n">
        <v>-0.05</v>
      </c>
      <c r="G17" s="125" t="n">
        <v>-0.03</v>
      </c>
      <c r="H17" s="125" t="n">
        <v>-0.365</v>
      </c>
      <c r="I17" s="125" t="n">
        <v>0.17</v>
      </c>
      <c r="J17" s="125" t="n">
        <v>-0.31</v>
      </c>
      <c r="K17" s="127" t="n">
        <v>-0.15</v>
      </c>
      <c r="L17" s="125" t="n">
        <v>0.11</v>
      </c>
      <c r="M17" s="125" t="n">
        <v>-0.41</v>
      </c>
      <c r="N17" s="125" t="n">
        <v>-0.41</v>
      </c>
      <c r="O17" s="125" t="n">
        <v>-0.1425</v>
      </c>
      <c r="P17" s="125" t="n">
        <v>0.01</v>
      </c>
      <c r="Q17" s="125" t="n">
        <v>-0.2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37257</v>
      </c>
      <c r="C18" s="125" t="n">
        <v>3.33</v>
      </c>
      <c r="D18" s="125" t="n">
        <v>0.005</v>
      </c>
      <c r="E18" s="125" t="n">
        <v>0.235</v>
      </c>
      <c r="F18" s="125" t="n">
        <v>0.015</v>
      </c>
      <c r="G18" s="125" t="n">
        <v>0.03</v>
      </c>
      <c r="H18" s="125" t="n">
        <v>-0.33</v>
      </c>
      <c r="I18" s="125" t="n">
        <v>0.21</v>
      </c>
      <c r="J18" s="125" t="n">
        <v>-0.26</v>
      </c>
      <c r="K18" s="127" t="n">
        <v>-0.15</v>
      </c>
      <c r="L18" s="125" t="n">
        <v>0.17</v>
      </c>
      <c r="M18" s="125" t="n">
        <v>-0.46</v>
      </c>
      <c r="N18" s="125" t="n">
        <v>-0.375</v>
      </c>
      <c r="O18" s="125" t="n">
        <v>-0.145</v>
      </c>
      <c r="P18" s="125" t="n">
        <v>0.145</v>
      </c>
      <c r="Q18" s="125" t="n">
        <v>-0.175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37288</v>
      </c>
      <c r="C19" s="125" t="n">
        <v>3.327</v>
      </c>
      <c r="D19" s="125" t="n">
        <v>0.005</v>
      </c>
      <c r="E19" s="125" t="n">
        <v>0.185</v>
      </c>
      <c r="F19" s="125" t="n">
        <v>-0.055</v>
      </c>
      <c r="G19" s="125" t="n">
        <v>0.01</v>
      </c>
      <c r="H19" s="125" t="n">
        <v>-0.33</v>
      </c>
      <c r="I19" s="125" t="n">
        <v>-0.02</v>
      </c>
      <c r="J19" s="125" t="n">
        <v>-0.26</v>
      </c>
      <c r="K19" s="127" t="n">
        <v>-0.14</v>
      </c>
      <c r="L19" s="125" t="n">
        <v>-0.1</v>
      </c>
      <c r="M19" s="125" t="n">
        <v>-0.48</v>
      </c>
      <c r="N19" s="125" t="n">
        <v>-0.375</v>
      </c>
      <c r="O19" s="125" t="n">
        <v>-0.1375</v>
      </c>
      <c r="P19" s="125" t="n">
        <v>0.035</v>
      </c>
      <c r="Q19" s="125" t="n">
        <v>-0.17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37316</v>
      </c>
      <c r="C20" s="125" t="n">
        <v>3.27</v>
      </c>
      <c r="D20" s="125" t="n">
        <v>0.005</v>
      </c>
      <c r="E20" s="125" t="n">
        <v>0.04</v>
      </c>
      <c r="F20" s="125" t="n">
        <v>-0.11</v>
      </c>
      <c r="G20" s="125" t="n">
        <v>-0.03</v>
      </c>
      <c r="H20" s="125" t="n">
        <v>-0.38</v>
      </c>
      <c r="I20" s="125" t="n">
        <v>-0.28</v>
      </c>
      <c r="J20" s="125" t="n">
        <v>-0.3</v>
      </c>
      <c r="K20" s="127" t="n">
        <v>-0.135</v>
      </c>
      <c r="L20" s="125" t="n">
        <v>-0.35</v>
      </c>
      <c r="M20" s="125" t="n">
        <v>-0.505</v>
      </c>
      <c r="N20" s="125" t="n">
        <v>-0.425</v>
      </c>
      <c r="O20" s="125" t="n">
        <v>-0.135</v>
      </c>
      <c r="P20" s="125" t="n">
        <v>-0.075</v>
      </c>
      <c r="Q20" s="125" t="n">
        <v>-0.165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37347</v>
      </c>
      <c r="C21" s="125" t="n">
        <v>3.175</v>
      </c>
      <c r="D21" s="125" t="n">
        <v>0.0025</v>
      </c>
      <c r="E21" s="125" t="n">
        <v>0.125</v>
      </c>
      <c r="F21" s="125" t="n">
        <v>-0.12</v>
      </c>
      <c r="G21" s="125" t="n">
        <v>0.06</v>
      </c>
      <c r="H21" s="125" t="n">
        <v>-0.53</v>
      </c>
      <c r="I21" s="125" t="n">
        <v>-0.26</v>
      </c>
      <c r="J21" s="125" t="n">
        <v>-0.34</v>
      </c>
      <c r="K21" s="127" t="n">
        <v>-0.12</v>
      </c>
      <c r="L21" s="125" t="n">
        <v>-0.31</v>
      </c>
      <c r="M21" s="125" t="n">
        <v>-0.505</v>
      </c>
      <c r="N21" s="125" t="n">
        <v>-0.63</v>
      </c>
      <c r="O21" s="125" t="n">
        <v>-0.14</v>
      </c>
      <c r="P21" s="125" t="n">
        <v>-0.12</v>
      </c>
      <c r="Q21" s="125" t="n">
        <v>-0.1525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37377</v>
      </c>
      <c r="C22" s="125" t="n">
        <v>3.21</v>
      </c>
      <c r="D22" s="125" t="n">
        <v>0.0025</v>
      </c>
      <c r="E22" s="125" t="n">
        <v>0.15</v>
      </c>
      <c r="F22" s="125" t="n">
        <v>-0.12</v>
      </c>
      <c r="G22" s="125" t="n">
        <v>0.09</v>
      </c>
      <c r="H22" s="125" t="n">
        <v>-0.53</v>
      </c>
      <c r="I22" s="125" t="n">
        <v>-0.26</v>
      </c>
      <c r="J22" s="125" t="n">
        <v>-0.34</v>
      </c>
      <c r="K22" s="127" t="n">
        <v>-0.1125</v>
      </c>
      <c r="L22" s="125" t="n">
        <v>-0.31</v>
      </c>
      <c r="M22" s="125" t="n">
        <v>-0.505</v>
      </c>
      <c r="N22" s="125" t="n">
        <v>-0.63</v>
      </c>
      <c r="O22" s="125" t="n">
        <v>-0.14</v>
      </c>
      <c r="P22" s="125" t="n">
        <v>-0.095</v>
      </c>
      <c r="Q22" s="125" t="n">
        <v>-0.1475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37408</v>
      </c>
      <c r="C23" s="125" t="n">
        <v>3.25</v>
      </c>
      <c r="D23" s="125" t="n">
        <v>0.0025</v>
      </c>
      <c r="E23" s="125" t="n">
        <v>0.15</v>
      </c>
      <c r="F23" s="125" t="n">
        <v>-0.12</v>
      </c>
      <c r="G23" s="125" t="n">
        <v>0.145</v>
      </c>
      <c r="H23" s="125" t="n">
        <v>-0.53</v>
      </c>
      <c r="I23" s="125" t="n">
        <v>-0.26</v>
      </c>
      <c r="J23" s="125" t="n">
        <v>-0.34</v>
      </c>
      <c r="K23" s="127" t="n">
        <v>-0.0975</v>
      </c>
      <c r="L23" s="125" t="n">
        <v>-0.31</v>
      </c>
      <c r="M23" s="125" t="n">
        <v>-0.505</v>
      </c>
      <c r="N23" s="125" t="n">
        <v>-0.63</v>
      </c>
      <c r="O23" s="125" t="n">
        <v>-0.14</v>
      </c>
      <c r="P23" s="125" t="n">
        <v>-0.09</v>
      </c>
      <c r="Q23" s="125" t="n">
        <v>-0.1375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37438</v>
      </c>
      <c r="C24" s="125" t="n">
        <v>3.29</v>
      </c>
      <c r="D24" s="125" t="n">
        <v>0.0025</v>
      </c>
      <c r="E24" s="125" t="n">
        <v>0.275</v>
      </c>
      <c r="F24" s="125" t="n">
        <v>-0.005</v>
      </c>
      <c r="G24" s="125" t="n">
        <v>0.25</v>
      </c>
      <c r="H24" s="125" t="n">
        <v>-0.53</v>
      </c>
      <c r="I24" s="125" t="n">
        <v>-0.33</v>
      </c>
      <c r="J24" s="125" t="n">
        <v>-0.295</v>
      </c>
      <c r="K24" s="127" t="n">
        <v>-0.07</v>
      </c>
      <c r="L24" s="125" t="n">
        <v>-0.38</v>
      </c>
      <c r="M24" s="125" t="n">
        <v>-0.505</v>
      </c>
      <c r="N24" s="125" t="n">
        <v>-0.63</v>
      </c>
      <c r="O24" s="125" t="n">
        <v>-0.14</v>
      </c>
      <c r="P24" s="125" t="n">
        <v>0.055</v>
      </c>
      <c r="Q24" s="125" t="n">
        <v>-0.1125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37469</v>
      </c>
      <c r="C25" s="125" t="n">
        <v>3.33</v>
      </c>
      <c r="D25" s="125" t="n">
        <v>0.0025</v>
      </c>
      <c r="E25" s="125" t="n">
        <v>0.285</v>
      </c>
      <c r="F25" s="125" t="n">
        <v>-0.005</v>
      </c>
      <c r="G25" s="125" t="n">
        <v>0.265</v>
      </c>
      <c r="H25" s="125" t="n">
        <v>-0.53</v>
      </c>
      <c r="I25" s="125" t="n">
        <v>-0.33</v>
      </c>
      <c r="J25" s="125" t="n">
        <v>-0.295</v>
      </c>
      <c r="K25" s="127" t="n">
        <v>-0.0625</v>
      </c>
      <c r="L25" s="125" t="n">
        <v>-0.38</v>
      </c>
      <c r="M25" s="125" t="n">
        <v>-0.505</v>
      </c>
      <c r="N25" s="125" t="n">
        <v>-0.63</v>
      </c>
      <c r="O25" s="125" t="n">
        <v>-0.14</v>
      </c>
      <c r="P25" s="125" t="n">
        <v>0.06</v>
      </c>
      <c r="Q25" s="125" t="n">
        <v>-0.105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37500</v>
      </c>
      <c r="C26" s="134" t="n">
        <v>3.33</v>
      </c>
      <c r="D26" s="125" t="n">
        <v>0.0025</v>
      </c>
      <c r="E26" s="125" t="n">
        <v>0.225</v>
      </c>
      <c r="F26" s="125" t="n">
        <v>-0.005</v>
      </c>
      <c r="G26" s="125" t="n">
        <v>0.25</v>
      </c>
      <c r="H26" s="125" t="n">
        <v>-0.53</v>
      </c>
      <c r="I26" s="125" t="n">
        <v>-0.33</v>
      </c>
      <c r="J26" s="125" t="n">
        <v>-0.295</v>
      </c>
      <c r="K26" s="127" t="n">
        <v>-0.0725</v>
      </c>
      <c r="L26" s="125" t="n">
        <v>-0.38</v>
      </c>
      <c r="M26" s="125" t="n">
        <v>-0.505</v>
      </c>
      <c r="N26" s="125" t="n">
        <v>-0.63</v>
      </c>
      <c r="O26" s="125" t="n">
        <v>-0.14</v>
      </c>
      <c r="P26" s="125" t="n">
        <v>-0.01</v>
      </c>
      <c r="Q26" s="125" t="n">
        <v>-0.115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37530</v>
      </c>
      <c r="C27" s="125" t="n">
        <v>3.36</v>
      </c>
      <c r="D27" s="125" t="n">
        <v>0.0025</v>
      </c>
      <c r="E27" s="125" t="n">
        <v>0.165</v>
      </c>
      <c r="F27" s="125" t="n">
        <v>-0.04</v>
      </c>
      <c r="G27" s="125" t="n">
        <v>0.135</v>
      </c>
      <c r="H27" s="125" t="n">
        <v>-0.53</v>
      </c>
      <c r="I27" s="125" t="n">
        <v>-0.185</v>
      </c>
      <c r="J27" s="125" t="n">
        <v>-0.3</v>
      </c>
      <c r="K27" s="127" t="n">
        <v>-0.12</v>
      </c>
      <c r="L27" s="125" t="n">
        <v>-0.235</v>
      </c>
      <c r="M27" s="125" t="n">
        <v>-0.505</v>
      </c>
      <c r="N27" s="125" t="n">
        <v>-0.63</v>
      </c>
      <c r="O27" s="125" t="n">
        <v>-0.14</v>
      </c>
      <c r="P27" s="125" t="n">
        <v>-0.05</v>
      </c>
      <c r="Q27" s="125" t="n">
        <v>-0.1575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37561</v>
      </c>
      <c r="C28" s="125" t="n">
        <v>3.53</v>
      </c>
      <c r="D28" s="125" t="n">
        <v>0.0025</v>
      </c>
      <c r="E28" s="125" t="n">
        <v>0.275</v>
      </c>
      <c r="F28" s="125" t="n">
        <v>0.12</v>
      </c>
      <c r="G28" s="125" t="n">
        <v>0.16</v>
      </c>
      <c r="H28" s="125" t="n">
        <v>-0.27</v>
      </c>
      <c r="I28" s="125" t="n">
        <v>0.03</v>
      </c>
      <c r="J28" s="125" t="n">
        <v>-0.195</v>
      </c>
      <c r="K28" s="127" t="n">
        <v>-0.12</v>
      </c>
      <c r="L28" s="125" t="n">
        <v>0.01</v>
      </c>
      <c r="M28" s="125" t="n">
        <v>-0.42</v>
      </c>
      <c r="N28" s="125" t="n">
        <v>-0.315</v>
      </c>
      <c r="O28" s="125" t="n">
        <v>-0.14</v>
      </c>
      <c r="P28" s="125" t="n">
        <v>0.125</v>
      </c>
      <c r="Q28" s="125" t="n">
        <v>-0.14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37591</v>
      </c>
      <c r="C29" s="125" t="n">
        <v>3.725</v>
      </c>
      <c r="D29" s="125" t="n">
        <v>0.0025</v>
      </c>
      <c r="E29" s="125" t="n">
        <v>0.35</v>
      </c>
      <c r="F29" s="125" t="n">
        <v>0.125</v>
      </c>
      <c r="G29" s="125" t="n">
        <v>0.16</v>
      </c>
      <c r="H29" s="125" t="n">
        <v>-0.27</v>
      </c>
      <c r="I29" s="125" t="n">
        <v>0.37</v>
      </c>
      <c r="J29" s="125" t="n">
        <v>-0.195</v>
      </c>
      <c r="K29" s="127" t="n">
        <v>-0.12</v>
      </c>
      <c r="L29" s="125" t="n">
        <v>0.35</v>
      </c>
      <c r="M29" s="125" t="n">
        <v>-0.42</v>
      </c>
      <c r="N29" s="125" t="n">
        <v>-0.315</v>
      </c>
      <c r="O29" s="125" t="n">
        <v>-0.1425</v>
      </c>
      <c r="P29" s="125" t="n">
        <v>0.22</v>
      </c>
      <c r="Q29" s="125" t="n">
        <v>-0.14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37622</v>
      </c>
      <c r="C30" s="125" t="n">
        <v>3.838</v>
      </c>
      <c r="D30" s="125" t="n">
        <v>0.0025</v>
      </c>
      <c r="E30" s="125" t="n">
        <v>0.5</v>
      </c>
      <c r="F30" s="125" t="n">
        <v>0.2</v>
      </c>
      <c r="G30" s="125" t="n">
        <v>0.15</v>
      </c>
      <c r="H30" s="125" t="n">
        <v>-0.27</v>
      </c>
      <c r="I30" s="125" t="n">
        <v>0.4</v>
      </c>
      <c r="J30" s="125" t="n">
        <v>-0.195</v>
      </c>
      <c r="K30" s="127" t="n">
        <v>-0.1175</v>
      </c>
      <c r="L30" s="125" t="n">
        <v>0.38</v>
      </c>
      <c r="M30" s="125" t="n">
        <v>-0.42</v>
      </c>
      <c r="N30" s="125" t="n">
        <v>-0.315</v>
      </c>
      <c r="O30" s="125" t="n">
        <v>-0.145</v>
      </c>
      <c r="P30" s="125" t="n">
        <v>0.23</v>
      </c>
      <c r="Q30" s="125" t="n">
        <v>-0.1375</v>
      </c>
    </row>
    <row r="31" customFormat="false" ht="12" hidden="false" customHeight="false" outlineLevel="0" collapsed="false">
      <c r="B31" s="126" t="n">
        <f aca="false">EOMONTH(B30,0)+1</f>
        <v>37653</v>
      </c>
      <c r="C31" s="125" t="n">
        <v>3.743</v>
      </c>
      <c r="D31" s="125" t="n">
        <v>0.0025</v>
      </c>
      <c r="E31" s="125" t="n">
        <v>0.47</v>
      </c>
      <c r="F31" s="125" t="n">
        <v>0.185</v>
      </c>
      <c r="G31" s="125" t="n">
        <v>0.15</v>
      </c>
      <c r="H31" s="125" t="n">
        <v>-0.27</v>
      </c>
      <c r="I31" s="125" t="n">
        <v>0.08</v>
      </c>
      <c r="J31" s="125" t="n">
        <v>-0.195</v>
      </c>
      <c r="K31" s="127" t="n">
        <v>-0.1175</v>
      </c>
      <c r="L31" s="125" t="n">
        <v>0.06</v>
      </c>
      <c r="M31" s="125" t="n">
        <v>-0.42</v>
      </c>
      <c r="N31" s="125" t="n">
        <v>-0.315</v>
      </c>
      <c r="O31" s="125" t="n">
        <v>-0.1375</v>
      </c>
      <c r="P31" s="125" t="n">
        <v>0.16</v>
      </c>
      <c r="Q31" s="125" t="n">
        <v>-0.1375</v>
      </c>
    </row>
    <row r="32" customFormat="false" ht="12" hidden="false" customHeight="false" outlineLevel="0" collapsed="false">
      <c r="B32" s="126" t="n">
        <f aca="false">EOMONTH(B31,0)+1</f>
        <v>37681</v>
      </c>
      <c r="C32" s="125" t="n">
        <v>3.635</v>
      </c>
      <c r="D32" s="125" t="n">
        <v>0.0025</v>
      </c>
      <c r="E32" s="125" t="n">
        <v>0.4</v>
      </c>
      <c r="F32" s="125" t="n">
        <v>0.125</v>
      </c>
      <c r="G32" s="125" t="n">
        <v>0.15</v>
      </c>
      <c r="H32" s="125" t="n">
        <v>-0.27</v>
      </c>
      <c r="I32" s="125" t="n">
        <v>-0.23</v>
      </c>
      <c r="J32" s="125" t="n">
        <v>-0.195</v>
      </c>
      <c r="K32" s="127" t="n">
        <v>-0.1175</v>
      </c>
      <c r="L32" s="125" t="n">
        <v>-0.25</v>
      </c>
      <c r="M32" s="125" t="n">
        <v>-0.42</v>
      </c>
      <c r="N32" s="125" t="n">
        <v>-0.315</v>
      </c>
      <c r="O32" s="125" t="n">
        <v>-0.135</v>
      </c>
      <c r="P32" s="125" t="n">
        <v>0.075</v>
      </c>
      <c r="Q32" s="125" t="n">
        <v>-0.1375</v>
      </c>
    </row>
    <row r="33" customFormat="false" ht="12" hidden="false" customHeight="false" outlineLevel="0" collapsed="false">
      <c r="B33" s="126" t="n">
        <f aca="false">EOMONTH(B32,0)+1</f>
        <v>37712</v>
      </c>
      <c r="C33" s="125" t="n">
        <v>3.51</v>
      </c>
      <c r="D33" s="125" t="n">
        <v>0.0025</v>
      </c>
      <c r="E33" s="125" t="n">
        <v>0.385</v>
      </c>
      <c r="F33" s="125" t="n">
        <v>0.1</v>
      </c>
      <c r="G33" s="125" t="n">
        <v>0.28</v>
      </c>
      <c r="H33" s="125" t="n">
        <v>-0.42</v>
      </c>
      <c r="I33" s="125" t="n">
        <v>-0.2</v>
      </c>
      <c r="J33" s="125" t="n">
        <v>-0.27</v>
      </c>
      <c r="K33" s="127" t="n">
        <v>-0.085</v>
      </c>
      <c r="L33" s="125" t="n">
        <v>-0.24</v>
      </c>
      <c r="M33" s="125" t="n">
        <v>-0.425</v>
      </c>
      <c r="N33" s="125" t="n">
        <v>-0.51</v>
      </c>
      <c r="O33" s="125" t="n">
        <v>-0.14</v>
      </c>
      <c r="P33" s="125" t="n">
        <v>0.16</v>
      </c>
      <c r="Q33" s="125" t="n">
        <v>-0.105</v>
      </c>
    </row>
    <row r="34" customFormat="false" ht="12" hidden="false" customHeight="false" outlineLevel="0" collapsed="false">
      <c r="B34" s="126" t="n">
        <f aca="false">EOMONTH(B33,0)+1</f>
        <v>37742</v>
      </c>
      <c r="C34" s="125" t="n">
        <v>3.51</v>
      </c>
      <c r="D34" s="125" t="n">
        <v>0.0025</v>
      </c>
      <c r="E34" s="125" t="n">
        <v>0.385</v>
      </c>
      <c r="F34" s="125" t="n">
        <v>0.1</v>
      </c>
      <c r="G34" s="125" t="n">
        <v>0.28</v>
      </c>
      <c r="H34" s="125" t="n">
        <v>-0.42</v>
      </c>
      <c r="I34" s="125" t="n">
        <v>-0.2</v>
      </c>
      <c r="J34" s="125" t="n">
        <v>-0.27</v>
      </c>
      <c r="K34" s="127" t="n">
        <v>-0.085</v>
      </c>
      <c r="L34" s="125" t="n">
        <v>-0.24</v>
      </c>
      <c r="M34" s="125" t="n">
        <v>-0.425</v>
      </c>
      <c r="N34" s="125" t="n">
        <v>-0.51</v>
      </c>
      <c r="O34" s="125" t="n">
        <v>-0.14</v>
      </c>
      <c r="P34" s="125" t="n">
        <v>0.16</v>
      </c>
      <c r="Q34" s="125" t="n">
        <v>-0.105</v>
      </c>
    </row>
    <row r="35" customFormat="false" ht="12" hidden="false" customHeight="false" outlineLevel="0" collapsed="false">
      <c r="B35" s="126" t="n">
        <f aca="false">EOMONTH(B34,0)+1</f>
        <v>37773</v>
      </c>
      <c r="C35" s="125" t="n">
        <v>3.545</v>
      </c>
      <c r="D35" s="125" t="n">
        <v>0.0025</v>
      </c>
      <c r="E35" s="125" t="n">
        <v>0.385</v>
      </c>
      <c r="F35" s="125" t="n">
        <v>0.1</v>
      </c>
      <c r="G35" s="125" t="n">
        <v>0.28</v>
      </c>
      <c r="H35" s="125" t="n">
        <v>-0.42</v>
      </c>
      <c r="I35" s="125" t="n">
        <v>-0.2</v>
      </c>
      <c r="J35" s="125" t="n">
        <v>-0.27</v>
      </c>
      <c r="K35" s="127" t="n">
        <v>-0.085</v>
      </c>
      <c r="L35" s="125" t="n">
        <v>-0.24</v>
      </c>
      <c r="M35" s="125" t="n">
        <v>-0.425</v>
      </c>
      <c r="N35" s="125" t="n">
        <v>-0.51</v>
      </c>
      <c r="O35" s="125" t="n">
        <v>-0.14</v>
      </c>
      <c r="P35" s="125" t="n">
        <v>0.16</v>
      </c>
      <c r="Q35" s="125" t="n">
        <v>-0.105</v>
      </c>
    </row>
    <row r="36" customFormat="false" ht="12" hidden="false" customHeight="false" outlineLevel="0" collapsed="false">
      <c r="B36" s="126" t="n">
        <f aca="false">EOMONTH(B35,0)+1</f>
        <v>37803</v>
      </c>
      <c r="C36" s="125" t="n">
        <v>3.585</v>
      </c>
      <c r="D36" s="125" t="n">
        <v>0.0025</v>
      </c>
      <c r="E36" s="125" t="n">
        <v>0.43</v>
      </c>
      <c r="F36" s="125" t="n">
        <v>0.1</v>
      </c>
      <c r="G36" s="125" t="n">
        <v>0.28</v>
      </c>
      <c r="H36" s="125" t="n">
        <v>-0.42</v>
      </c>
      <c r="I36" s="125" t="n">
        <v>-0.2</v>
      </c>
      <c r="J36" s="125" t="n">
        <v>-0.27</v>
      </c>
      <c r="K36" s="127" t="n">
        <v>-0.085</v>
      </c>
      <c r="L36" s="125" t="n">
        <v>-0.24</v>
      </c>
      <c r="M36" s="125" t="n">
        <v>-0.425</v>
      </c>
      <c r="N36" s="125" t="n">
        <v>-0.51</v>
      </c>
      <c r="O36" s="125" t="n">
        <v>-0.14</v>
      </c>
      <c r="P36" s="125" t="n">
        <v>0.19</v>
      </c>
      <c r="Q36" s="125" t="n">
        <v>-0.105</v>
      </c>
    </row>
    <row r="37" customFormat="false" ht="12" hidden="false" customHeight="false" outlineLevel="0" collapsed="false">
      <c r="B37" s="126" t="n">
        <f aca="false">EOMONTH(B36,0)+1</f>
        <v>37834</v>
      </c>
      <c r="C37" s="125" t="n">
        <v>3.62</v>
      </c>
      <c r="D37" s="125" t="n">
        <v>0.0025</v>
      </c>
      <c r="E37" s="125" t="n">
        <v>0.45</v>
      </c>
      <c r="F37" s="125" t="n">
        <v>0.1</v>
      </c>
      <c r="G37" s="125" t="n">
        <v>0.28</v>
      </c>
      <c r="H37" s="125" t="n">
        <v>-0.42</v>
      </c>
      <c r="I37" s="125" t="n">
        <v>-0.2</v>
      </c>
      <c r="J37" s="125" t="n">
        <v>-0.27</v>
      </c>
      <c r="K37" s="127" t="n">
        <v>-0.085</v>
      </c>
      <c r="L37" s="125" t="n">
        <v>-0.24</v>
      </c>
      <c r="M37" s="125" t="n">
        <v>-0.425</v>
      </c>
      <c r="N37" s="125" t="n">
        <v>-0.51</v>
      </c>
      <c r="O37" s="125" t="n">
        <v>-0.14</v>
      </c>
      <c r="P37" s="125" t="n">
        <v>0.2</v>
      </c>
      <c r="Q37" s="125" t="n">
        <v>-0.105</v>
      </c>
    </row>
    <row r="38" customFormat="false" ht="12" hidden="false" customHeight="false" outlineLevel="0" collapsed="false">
      <c r="B38" s="126" t="n">
        <f aca="false">EOMONTH(B37,0)+1</f>
        <v>37865</v>
      </c>
      <c r="C38" s="125" t="n">
        <v>3.625</v>
      </c>
      <c r="D38" s="125" t="n">
        <v>0.0025</v>
      </c>
      <c r="E38" s="125" t="n">
        <v>0.42</v>
      </c>
      <c r="F38" s="125" t="n">
        <v>0.1</v>
      </c>
      <c r="G38" s="125" t="n">
        <v>0.28</v>
      </c>
      <c r="H38" s="125" t="n">
        <v>-0.42</v>
      </c>
      <c r="I38" s="125" t="n">
        <v>-0.2</v>
      </c>
      <c r="J38" s="125" t="n">
        <v>-0.27</v>
      </c>
      <c r="K38" s="127" t="n">
        <v>-0.085</v>
      </c>
      <c r="L38" s="125" t="n">
        <v>-0.24</v>
      </c>
      <c r="M38" s="125" t="n">
        <v>-0.425</v>
      </c>
      <c r="N38" s="125" t="n">
        <v>-0.51</v>
      </c>
      <c r="O38" s="125" t="n">
        <v>-0.14</v>
      </c>
      <c r="P38" s="125" t="n">
        <v>0.175</v>
      </c>
      <c r="Q38" s="125" t="n">
        <v>-0.105</v>
      </c>
    </row>
    <row r="39" customFormat="false" ht="12" hidden="false" customHeight="false" outlineLevel="0" collapsed="false">
      <c r="B39" s="126" t="n">
        <f aca="false">EOMONTH(B38,0)+1</f>
        <v>37895</v>
      </c>
      <c r="C39" s="125" t="n">
        <v>3.65</v>
      </c>
      <c r="D39" s="125" t="n">
        <v>0.0025</v>
      </c>
      <c r="E39" s="125" t="n">
        <v>0.42</v>
      </c>
      <c r="F39" s="125" t="n">
        <v>0.1</v>
      </c>
      <c r="G39" s="125" t="n">
        <v>0.28</v>
      </c>
      <c r="H39" s="125" t="n">
        <v>-0.42</v>
      </c>
      <c r="I39" s="125" t="n">
        <v>-0.2</v>
      </c>
      <c r="J39" s="125" t="n">
        <v>-0.27</v>
      </c>
      <c r="K39" s="127" t="n">
        <v>-0.085</v>
      </c>
      <c r="L39" s="125" t="n">
        <v>-0.24</v>
      </c>
      <c r="M39" s="125" t="n">
        <v>-0.425</v>
      </c>
      <c r="N39" s="125" t="n">
        <v>-0.51</v>
      </c>
      <c r="O39" s="125" t="n">
        <v>-0.14</v>
      </c>
      <c r="P39" s="125" t="n">
        <v>0.175</v>
      </c>
      <c r="Q39" s="125" t="n">
        <v>-0.105</v>
      </c>
    </row>
    <row r="40" customFormat="false" ht="12" hidden="false" customHeight="false" outlineLevel="0" collapsed="false">
      <c r="B40" s="126" t="n">
        <f aca="false">EOMONTH(B39,0)+1</f>
        <v>37926</v>
      </c>
      <c r="C40" s="125" t="n">
        <v>3.823</v>
      </c>
      <c r="D40" s="125" t="n">
        <v>0.0025</v>
      </c>
      <c r="E40" s="125" t="n">
        <v>0.475</v>
      </c>
      <c r="F40" s="125" t="n">
        <v>0.25</v>
      </c>
      <c r="G40" s="125" t="n">
        <v>0.24</v>
      </c>
      <c r="H40" s="125" t="n">
        <v>-0.25</v>
      </c>
      <c r="I40" s="125" t="n">
        <v>0.11</v>
      </c>
      <c r="J40" s="125" t="n">
        <v>-0.155</v>
      </c>
      <c r="K40" s="127" t="n">
        <v>-0.085</v>
      </c>
      <c r="L40" s="125" t="n">
        <v>0.09</v>
      </c>
      <c r="M40" s="125" t="n">
        <v>-0.4</v>
      </c>
      <c r="N40" s="125" t="n">
        <v>-0.33</v>
      </c>
      <c r="O40" s="125" t="n">
        <v>-0.14</v>
      </c>
      <c r="P40" s="125" t="n">
        <v>0.275</v>
      </c>
      <c r="Q40" s="125" t="n">
        <v>-0.105</v>
      </c>
    </row>
    <row r="41" customFormat="false" ht="12" hidden="false" customHeight="false" outlineLevel="0" collapsed="false">
      <c r="B41" s="126" t="n">
        <f aca="false">EOMONTH(B40,0)+1</f>
        <v>37956</v>
      </c>
      <c r="C41" s="125" t="n">
        <v>3.975</v>
      </c>
      <c r="D41" s="125" t="n">
        <v>0.0025</v>
      </c>
      <c r="E41" s="125" t="n">
        <v>0.53</v>
      </c>
      <c r="F41" s="125" t="n">
        <v>0.25</v>
      </c>
      <c r="G41" s="125" t="n">
        <v>0.24</v>
      </c>
      <c r="H41" s="125" t="n">
        <v>-0.25</v>
      </c>
      <c r="I41" s="125" t="n">
        <v>0.45</v>
      </c>
      <c r="J41" s="125" t="n">
        <v>-0.155</v>
      </c>
      <c r="K41" s="127" t="n">
        <v>-0.085</v>
      </c>
      <c r="L41" s="125" t="n">
        <v>0.43</v>
      </c>
      <c r="M41" s="125" t="n">
        <v>-0.4</v>
      </c>
      <c r="N41" s="125" t="n">
        <v>-0.33</v>
      </c>
      <c r="O41" s="125" t="n">
        <v>-0.1425</v>
      </c>
      <c r="P41" s="125" t="n">
        <v>0.33</v>
      </c>
      <c r="Q41" s="125" t="n">
        <v>-0.105</v>
      </c>
    </row>
    <row r="42" customFormat="false" ht="12" hidden="false" customHeight="false" outlineLevel="0" collapsed="false">
      <c r="B42" s="126" t="n">
        <f aca="false">EOMONTH(B41,0)+1</f>
        <v>37987</v>
      </c>
      <c r="C42" s="125" t="n">
        <v>4.025</v>
      </c>
      <c r="D42" s="125" t="n">
        <v>0.0025</v>
      </c>
      <c r="E42" s="125" t="n">
        <v>0.55</v>
      </c>
      <c r="F42" s="125" t="n">
        <v>0.28</v>
      </c>
      <c r="G42" s="125" t="n">
        <v>0.24</v>
      </c>
      <c r="H42" s="125" t="n">
        <v>-0.25</v>
      </c>
      <c r="I42" s="125" t="n">
        <v>0.48</v>
      </c>
      <c r="J42" s="125" t="n">
        <v>-0.155</v>
      </c>
      <c r="K42" s="127" t="n">
        <v>-0.085</v>
      </c>
      <c r="L42" s="125" t="n">
        <v>0.46</v>
      </c>
      <c r="M42" s="125" t="n">
        <v>-0.4</v>
      </c>
      <c r="N42" s="125" t="n">
        <v>-0.33</v>
      </c>
      <c r="O42" s="125" t="n">
        <v>-0.145</v>
      </c>
      <c r="P42" s="125" t="n">
        <v>0.35</v>
      </c>
      <c r="Q42" s="125" t="n">
        <v>-0.095</v>
      </c>
    </row>
    <row r="43" customFormat="false" ht="12" hidden="false" customHeight="false" outlineLevel="0" collapsed="false">
      <c r="B43" s="126" t="n">
        <f aca="false">EOMONTH(B42,0)+1</f>
        <v>38018</v>
      </c>
      <c r="C43" s="125" t="n">
        <v>3.937</v>
      </c>
      <c r="D43" s="125" t="n">
        <v>0.0025</v>
      </c>
      <c r="E43" s="125" t="n">
        <v>0.5</v>
      </c>
      <c r="F43" s="125" t="n">
        <v>0.28</v>
      </c>
      <c r="G43" s="125" t="n">
        <v>0.24</v>
      </c>
      <c r="H43" s="125" t="n">
        <v>-0.25</v>
      </c>
      <c r="I43" s="125" t="n">
        <v>0.16</v>
      </c>
      <c r="J43" s="125" t="n">
        <v>-0.155</v>
      </c>
      <c r="K43" s="127" t="n">
        <v>-0.085</v>
      </c>
      <c r="L43" s="125" t="n">
        <v>0.14</v>
      </c>
      <c r="M43" s="125" t="n">
        <v>-0.4</v>
      </c>
      <c r="N43" s="125" t="n">
        <v>-0.33</v>
      </c>
      <c r="O43" s="125" t="n">
        <v>-0.1375</v>
      </c>
      <c r="P43" s="125" t="n">
        <v>0.27</v>
      </c>
      <c r="Q43" s="125" t="n">
        <v>-0.095</v>
      </c>
    </row>
    <row r="44" customFormat="false" ht="12" hidden="false" customHeight="false" outlineLevel="0" collapsed="false">
      <c r="B44" s="126" t="n">
        <f aca="false">EOMONTH(B43,0)+1</f>
        <v>38047</v>
      </c>
      <c r="C44" s="125" t="n">
        <v>3.798</v>
      </c>
      <c r="D44" s="125" t="n">
        <v>0.0025</v>
      </c>
      <c r="E44" s="125" t="n">
        <v>0.485</v>
      </c>
      <c r="F44" s="125" t="n">
        <v>0.28</v>
      </c>
      <c r="G44" s="125" t="n">
        <v>0.24</v>
      </c>
      <c r="H44" s="125" t="n">
        <v>-0.25</v>
      </c>
      <c r="I44" s="125" t="n">
        <v>-0.15</v>
      </c>
      <c r="J44" s="125" t="n">
        <v>-0.155</v>
      </c>
      <c r="K44" s="127" t="n">
        <v>-0.085</v>
      </c>
      <c r="L44" s="125" t="n">
        <v>-0.17</v>
      </c>
      <c r="M44" s="125" t="n">
        <v>-0.4</v>
      </c>
      <c r="N44" s="125" t="n">
        <v>-0.33</v>
      </c>
      <c r="O44" s="125" t="n">
        <v>-0.135</v>
      </c>
      <c r="P44" s="125" t="n">
        <v>0.19</v>
      </c>
      <c r="Q44" s="125" t="n">
        <v>-0.095</v>
      </c>
    </row>
    <row r="45" customFormat="false" ht="12" hidden="false" customHeight="false" outlineLevel="0" collapsed="false">
      <c r="B45" s="126" t="n">
        <f aca="false">EOMONTH(B44,0)+1</f>
        <v>38078</v>
      </c>
      <c r="C45" s="125" t="n">
        <v>3.644</v>
      </c>
      <c r="D45" s="125" t="n">
        <v>0.0025</v>
      </c>
      <c r="E45" s="125" t="n">
        <v>0.47</v>
      </c>
      <c r="F45" s="125" t="n">
        <v>0.165</v>
      </c>
      <c r="G45" s="125" t="n">
        <v>0.26</v>
      </c>
      <c r="H45" s="125" t="n">
        <v>-0.355</v>
      </c>
      <c r="I45" s="125" t="n">
        <v>-0.25</v>
      </c>
      <c r="J45" s="125" t="n">
        <v>-0.22</v>
      </c>
      <c r="K45" s="127" t="n">
        <v>-0.085</v>
      </c>
      <c r="L45" s="125" t="n">
        <v>-0.3</v>
      </c>
      <c r="M45" s="125" t="n">
        <v>-0.43</v>
      </c>
      <c r="N45" s="125" t="n">
        <v>-0.445</v>
      </c>
      <c r="O45" s="125" t="n">
        <v>-0.14</v>
      </c>
      <c r="P45" s="125" t="n">
        <v>0.26</v>
      </c>
      <c r="Q45" s="125" t="n">
        <v>-0.095</v>
      </c>
    </row>
    <row r="46" customFormat="false" ht="12" hidden="false" customHeight="false" outlineLevel="0" collapsed="false">
      <c r="B46" s="126" t="n">
        <f aca="false">EOMONTH(B45,0)+1</f>
        <v>38108</v>
      </c>
      <c r="C46" s="125" t="n">
        <v>3.649</v>
      </c>
      <c r="D46" s="125" t="n">
        <v>0.0025</v>
      </c>
      <c r="E46" s="125" t="n">
        <v>0.47</v>
      </c>
      <c r="F46" s="125" t="n">
        <v>0.165</v>
      </c>
      <c r="G46" s="125" t="n">
        <v>0.26</v>
      </c>
      <c r="H46" s="125" t="n">
        <v>-0.355</v>
      </c>
      <c r="I46" s="125" t="n">
        <v>-0.25</v>
      </c>
      <c r="J46" s="125" t="n">
        <v>-0.22</v>
      </c>
      <c r="K46" s="127" t="n">
        <v>-0.085</v>
      </c>
      <c r="L46" s="125" t="n">
        <v>-0.3</v>
      </c>
      <c r="M46" s="125" t="n">
        <v>-0.43</v>
      </c>
      <c r="N46" s="125" t="n">
        <v>-0.445</v>
      </c>
      <c r="O46" s="125" t="n">
        <v>-0.14</v>
      </c>
      <c r="P46" s="125" t="n">
        <v>0.26</v>
      </c>
      <c r="Q46" s="125" t="n">
        <v>-0.095</v>
      </c>
    </row>
    <row r="47" customFormat="false" ht="12" hidden="false" customHeight="false" outlineLevel="0" collapsed="false">
      <c r="B47" s="126" t="n">
        <f aca="false">EOMONTH(B46,0)+1</f>
        <v>38139</v>
      </c>
      <c r="C47" s="125" t="n">
        <v>3.687</v>
      </c>
      <c r="D47" s="125" t="n">
        <v>0.0025</v>
      </c>
      <c r="E47" s="125" t="n">
        <v>0.47</v>
      </c>
      <c r="F47" s="125" t="n">
        <v>0.165</v>
      </c>
      <c r="G47" s="125" t="n">
        <v>0.26</v>
      </c>
      <c r="H47" s="125" t="n">
        <v>-0.355</v>
      </c>
      <c r="I47" s="125" t="n">
        <v>-0.25</v>
      </c>
      <c r="J47" s="125" t="n">
        <v>-0.22</v>
      </c>
      <c r="K47" s="127" t="n">
        <v>-0.085</v>
      </c>
      <c r="L47" s="125" t="n">
        <v>-0.3</v>
      </c>
      <c r="M47" s="125" t="n">
        <v>-0.43</v>
      </c>
      <c r="N47" s="125" t="n">
        <v>-0.445</v>
      </c>
      <c r="O47" s="125" t="n">
        <v>-0.14</v>
      </c>
      <c r="P47" s="125" t="n">
        <v>0.26</v>
      </c>
      <c r="Q47" s="125" t="n">
        <v>-0.095</v>
      </c>
    </row>
    <row r="48" customFormat="false" ht="12" hidden="false" customHeight="false" outlineLevel="0" collapsed="false">
      <c r="B48" s="126" t="n">
        <f aca="false">EOMONTH(B47,0)+1</f>
        <v>38169</v>
      </c>
      <c r="C48" s="125" t="n">
        <v>3.732</v>
      </c>
      <c r="D48" s="125" t="n">
        <v>0.0025</v>
      </c>
      <c r="E48" s="125" t="n">
        <v>0.47</v>
      </c>
      <c r="F48" s="125" t="n">
        <v>0.165</v>
      </c>
      <c r="G48" s="125" t="n">
        <v>0.26</v>
      </c>
      <c r="H48" s="125" t="n">
        <v>-0.355</v>
      </c>
      <c r="I48" s="125" t="n">
        <v>-0.25</v>
      </c>
      <c r="J48" s="125" t="n">
        <v>-0.22</v>
      </c>
      <c r="K48" s="127" t="n">
        <v>-0.085</v>
      </c>
      <c r="L48" s="125" t="n">
        <v>-0.3</v>
      </c>
      <c r="M48" s="125" t="n">
        <v>-0.43</v>
      </c>
      <c r="N48" s="125" t="n">
        <v>-0.445</v>
      </c>
      <c r="O48" s="125" t="n">
        <v>-0.14</v>
      </c>
      <c r="P48" s="125" t="n">
        <v>0.26</v>
      </c>
      <c r="Q48" s="125" t="n">
        <v>-0.095</v>
      </c>
    </row>
    <row r="49" customFormat="false" ht="12" hidden="false" customHeight="false" outlineLevel="0" collapsed="false">
      <c r="B49" s="126" t="n">
        <f aca="false">EOMONTH(B48,0)+1</f>
        <v>38200</v>
      </c>
      <c r="C49" s="125" t="n">
        <v>3.77</v>
      </c>
      <c r="D49" s="125" t="n">
        <v>0.0025</v>
      </c>
      <c r="E49" s="125" t="n">
        <v>0.47</v>
      </c>
      <c r="F49" s="125" t="n">
        <v>0.165</v>
      </c>
      <c r="G49" s="125" t="n">
        <v>0.26</v>
      </c>
      <c r="H49" s="125" t="n">
        <v>-0.355</v>
      </c>
      <c r="I49" s="125" t="n">
        <v>-0.25</v>
      </c>
      <c r="J49" s="125" t="n">
        <v>-0.22</v>
      </c>
      <c r="K49" s="127" t="n">
        <v>-0.085</v>
      </c>
      <c r="L49" s="125" t="n">
        <v>-0.3</v>
      </c>
      <c r="M49" s="125" t="n">
        <v>-0.43</v>
      </c>
      <c r="N49" s="125" t="n">
        <v>-0.445</v>
      </c>
      <c r="O49" s="125" t="n">
        <v>-0.14</v>
      </c>
      <c r="P49" s="125" t="n">
        <v>0.26</v>
      </c>
      <c r="Q49" s="125" t="n">
        <v>-0.095</v>
      </c>
    </row>
    <row r="50" customFormat="false" ht="12" hidden="false" customHeight="false" outlineLevel="0" collapsed="false">
      <c r="B50" s="126" t="n">
        <f aca="false">EOMONTH(B49,0)+1</f>
        <v>38231</v>
      </c>
      <c r="C50" s="125" t="n">
        <v>3.764</v>
      </c>
      <c r="D50" s="125" t="n">
        <v>0.0025</v>
      </c>
      <c r="E50" s="125" t="n">
        <v>0.47</v>
      </c>
      <c r="F50" s="125" t="n">
        <v>0.165</v>
      </c>
      <c r="G50" s="125" t="n">
        <v>0.26</v>
      </c>
      <c r="H50" s="125" t="n">
        <v>-0.355</v>
      </c>
      <c r="I50" s="125" t="n">
        <v>-0.25</v>
      </c>
      <c r="J50" s="125" t="n">
        <v>-0.22</v>
      </c>
      <c r="K50" s="127" t="n">
        <v>-0.085</v>
      </c>
      <c r="L50" s="125" t="n">
        <v>-0.3</v>
      </c>
      <c r="M50" s="125" t="n">
        <v>-0.43</v>
      </c>
      <c r="N50" s="125" t="n">
        <v>-0.445</v>
      </c>
      <c r="O50" s="125" t="n">
        <v>-0.14</v>
      </c>
      <c r="P50" s="125" t="n">
        <v>0.26</v>
      </c>
      <c r="Q50" s="125" t="n">
        <v>-0.095</v>
      </c>
    </row>
    <row r="51" customFormat="false" ht="12" hidden="false" customHeight="false" outlineLevel="0" collapsed="false">
      <c r="B51" s="126" t="n">
        <f aca="false">EOMONTH(B50,0)+1</f>
        <v>38261</v>
      </c>
      <c r="C51" s="125" t="n">
        <v>3.764</v>
      </c>
      <c r="D51" s="125" t="n">
        <v>0.0025</v>
      </c>
      <c r="E51" s="125" t="n">
        <v>0.47</v>
      </c>
      <c r="F51" s="125" t="n">
        <v>0.165</v>
      </c>
      <c r="G51" s="125" t="n">
        <v>0.26</v>
      </c>
      <c r="H51" s="125" t="n">
        <v>-0.355</v>
      </c>
      <c r="I51" s="125" t="n">
        <v>-0.25</v>
      </c>
      <c r="J51" s="125" t="n">
        <v>-0.22</v>
      </c>
      <c r="K51" s="127" t="n">
        <v>-0.085</v>
      </c>
      <c r="L51" s="125" t="n">
        <v>-0.3</v>
      </c>
      <c r="M51" s="125" t="n">
        <v>-0.43</v>
      </c>
      <c r="N51" s="125" t="n">
        <v>-0.445</v>
      </c>
      <c r="O51" s="125" t="n">
        <v>-0.14</v>
      </c>
      <c r="P51" s="125" t="n">
        <v>0.26</v>
      </c>
      <c r="Q51" s="125" t="n">
        <v>-0.095</v>
      </c>
    </row>
    <row r="52" customFormat="false" ht="12" hidden="false" customHeight="false" outlineLevel="0" collapsed="false">
      <c r="B52" s="126" t="n">
        <f aca="false">EOMONTH(B51,0)+1</f>
        <v>38292</v>
      </c>
      <c r="C52" s="125" t="n">
        <v>3.95</v>
      </c>
      <c r="D52" s="125" t="n">
        <v>0.0025</v>
      </c>
      <c r="E52" s="125" t="n">
        <v>0.5</v>
      </c>
      <c r="F52" s="125" t="n">
        <v>0.19</v>
      </c>
      <c r="G52" s="125" t="n">
        <v>0.25</v>
      </c>
      <c r="H52" s="125" t="n">
        <v>-0.24</v>
      </c>
      <c r="I52" s="125" t="n">
        <v>0.298</v>
      </c>
      <c r="J52" s="125" t="n">
        <v>-0.145</v>
      </c>
      <c r="K52" s="127" t="n">
        <v>-0.085</v>
      </c>
      <c r="L52" s="125" t="n">
        <v>0.248</v>
      </c>
      <c r="M52" s="125" t="n">
        <v>-0.4</v>
      </c>
      <c r="N52" s="125" t="n">
        <v>-0.32</v>
      </c>
      <c r="O52" s="125" t="n">
        <v>-0.14</v>
      </c>
      <c r="P52" s="125" t="n">
        <v>0.3</v>
      </c>
      <c r="Q52" s="125" t="n">
        <v>-0.095</v>
      </c>
    </row>
    <row r="53" customFormat="false" ht="12" hidden="false" customHeight="false" outlineLevel="0" collapsed="false">
      <c r="B53" s="126" t="n">
        <f aca="false">EOMONTH(B52,0)+1</f>
        <v>38322</v>
      </c>
      <c r="C53" s="125" t="n">
        <v>4.065</v>
      </c>
      <c r="D53" s="125" t="n">
        <v>0.0025</v>
      </c>
      <c r="E53" s="125" t="n">
        <v>0.57</v>
      </c>
      <c r="F53" s="125" t="n">
        <v>0.19</v>
      </c>
      <c r="G53" s="125" t="n">
        <v>0.25</v>
      </c>
      <c r="H53" s="125" t="n">
        <v>-0.24</v>
      </c>
      <c r="I53" s="125" t="n">
        <v>0.358</v>
      </c>
      <c r="J53" s="125" t="n">
        <v>-0.145</v>
      </c>
      <c r="K53" s="127" t="n">
        <v>-0.085</v>
      </c>
      <c r="L53" s="125" t="n">
        <v>0.308</v>
      </c>
      <c r="M53" s="125" t="n">
        <v>-0.4</v>
      </c>
      <c r="N53" s="125" t="n">
        <v>-0.32</v>
      </c>
      <c r="O53" s="125" t="n">
        <v>-0.1425</v>
      </c>
      <c r="P53" s="125" t="n">
        <v>0.3</v>
      </c>
      <c r="Q53" s="125" t="n">
        <v>-0.095</v>
      </c>
    </row>
    <row r="54" customFormat="false" ht="12" hidden="false" customHeight="false" outlineLevel="0" collapsed="false">
      <c r="B54" s="126" t="n">
        <f aca="false">EOMONTH(B53,0)+1</f>
        <v>38353</v>
      </c>
      <c r="C54" s="125" t="n">
        <v>4.12</v>
      </c>
      <c r="D54" s="125" t="n">
        <v>0.0025</v>
      </c>
      <c r="E54" s="125" t="n">
        <v>0.57</v>
      </c>
      <c r="F54" s="125" t="n">
        <v>0.19</v>
      </c>
      <c r="G54" s="125" t="n">
        <v>0.25</v>
      </c>
      <c r="H54" s="125" t="n">
        <v>-0.24</v>
      </c>
      <c r="I54" s="125" t="n">
        <v>0.428</v>
      </c>
      <c r="J54" s="125" t="n">
        <v>-0.145</v>
      </c>
      <c r="K54" s="127" t="n">
        <v>-0.075</v>
      </c>
      <c r="L54" s="125" t="n">
        <v>0.378</v>
      </c>
      <c r="M54" s="125" t="n">
        <v>-0.4</v>
      </c>
      <c r="N54" s="125" t="n">
        <v>-0.32</v>
      </c>
      <c r="O54" s="125" t="n">
        <v>-0.145</v>
      </c>
      <c r="P54" s="125" t="n">
        <v>0.3</v>
      </c>
      <c r="Q54" s="125" t="n">
        <v>-0.085</v>
      </c>
    </row>
    <row r="55" customFormat="false" ht="12" hidden="false" customHeight="false" outlineLevel="0" collapsed="false">
      <c r="B55" s="126" t="n">
        <f aca="false">EOMONTH(B54,0)+1</f>
        <v>38384</v>
      </c>
      <c r="C55" s="125" t="n">
        <v>4.032</v>
      </c>
      <c r="D55" s="125" t="n">
        <v>0.0025</v>
      </c>
      <c r="E55" s="125" t="n">
        <v>0.57</v>
      </c>
      <c r="F55" s="125" t="n">
        <v>0.19</v>
      </c>
      <c r="G55" s="125" t="n">
        <v>0.25</v>
      </c>
      <c r="H55" s="125" t="n">
        <v>-0.24</v>
      </c>
      <c r="I55" s="125" t="n">
        <v>0.298</v>
      </c>
      <c r="J55" s="125" t="n">
        <v>-0.145</v>
      </c>
      <c r="K55" s="127" t="n">
        <v>-0.075</v>
      </c>
      <c r="L55" s="125" t="n">
        <v>0.248</v>
      </c>
      <c r="M55" s="125" t="n">
        <v>-0.4</v>
      </c>
      <c r="N55" s="125" t="n">
        <v>-0.32</v>
      </c>
      <c r="O55" s="125" t="n">
        <v>-0.1375</v>
      </c>
      <c r="P55" s="125" t="n">
        <v>0.3</v>
      </c>
      <c r="Q55" s="125" t="n">
        <v>-0.085</v>
      </c>
    </row>
    <row r="56" customFormat="false" ht="12" hidden="false" customHeight="false" outlineLevel="0" collapsed="false">
      <c r="B56" s="126" t="n">
        <f aca="false">EOMONTH(B55,0)+1</f>
        <v>38412</v>
      </c>
      <c r="C56" s="125" t="n">
        <v>3.893</v>
      </c>
      <c r="D56" s="125" t="n">
        <v>0.0025</v>
      </c>
      <c r="E56" s="125" t="n">
        <v>0.57</v>
      </c>
      <c r="F56" s="125" t="n">
        <v>0.19</v>
      </c>
      <c r="G56" s="125" t="n">
        <v>0.25</v>
      </c>
      <c r="H56" s="125" t="n">
        <v>-0.24</v>
      </c>
      <c r="I56" s="125" t="n">
        <v>0.118</v>
      </c>
      <c r="J56" s="125" t="n">
        <v>-0.145</v>
      </c>
      <c r="K56" s="127" t="n">
        <v>-0.075</v>
      </c>
      <c r="L56" s="125" t="n">
        <v>0.068</v>
      </c>
      <c r="M56" s="125" t="n">
        <v>-0.4</v>
      </c>
      <c r="N56" s="125" t="n">
        <v>-0.32</v>
      </c>
      <c r="O56" s="125" t="n">
        <v>-0.135</v>
      </c>
      <c r="P56" s="125" t="n">
        <v>0.3</v>
      </c>
      <c r="Q56" s="125" t="n">
        <v>-0.085</v>
      </c>
    </row>
    <row r="57" customFormat="false" ht="12" hidden="false" customHeight="false" outlineLevel="0" collapsed="false">
      <c r="B57" s="126" t="n">
        <f aca="false">EOMONTH(B56,0)+1</f>
        <v>38443</v>
      </c>
      <c r="C57" s="125" t="n">
        <v>3.739</v>
      </c>
      <c r="D57" s="125" t="n">
        <v>0.0025</v>
      </c>
      <c r="E57" s="125" t="n">
        <v>0.47</v>
      </c>
      <c r="F57" s="125" t="n">
        <v>0.165</v>
      </c>
      <c r="G57" s="125" t="n">
        <v>0.26</v>
      </c>
      <c r="H57" s="125" t="n">
        <v>-0.33</v>
      </c>
      <c r="I57" s="125" t="n">
        <v>-0.2</v>
      </c>
      <c r="J57" s="125" t="n">
        <v>-0.21</v>
      </c>
      <c r="K57" s="127" t="n">
        <v>-0.075</v>
      </c>
      <c r="L57" s="125" t="n">
        <v>-0.25</v>
      </c>
      <c r="M57" s="125" t="n">
        <v>-0.44</v>
      </c>
      <c r="N57" s="125" t="n">
        <v>-0.41</v>
      </c>
      <c r="O57" s="125" t="n">
        <v>-0.14</v>
      </c>
      <c r="P57" s="125" t="n">
        <v>0.26</v>
      </c>
      <c r="Q57" s="125" t="n">
        <v>-0.085</v>
      </c>
    </row>
    <row r="58" customFormat="false" ht="12" hidden="false" customHeight="false" outlineLevel="0" collapsed="false">
      <c r="B58" s="126" t="n">
        <f aca="false">EOMONTH(B57,0)+1</f>
        <v>38473</v>
      </c>
      <c r="C58" s="125" t="n">
        <v>3.744</v>
      </c>
      <c r="D58" s="125" t="n">
        <v>0.0025</v>
      </c>
      <c r="E58" s="125" t="n">
        <v>0.47</v>
      </c>
      <c r="F58" s="125" t="n">
        <v>0.165</v>
      </c>
      <c r="G58" s="125" t="n">
        <v>0.26</v>
      </c>
      <c r="H58" s="125" t="n">
        <v>-0.33</v>
      </c>
      <c r="I58" s="125" t="n">
        <v>-0.2</v>
      </c>
      <c r="J58" s="125" t="n">
        <v>-0.21</v>
      </c>
      <c r="K58" s="127" t="n">
        <v>-0.075</v>
      </c>
      <c r="L58" s="125" t="n">
        <v>-0.25</v>
      </c>
      <c r="M58" s="125" t="n">
        <v>-0.44</v>
      </c>
      <c r="N58" s="125" t="n">
        <v>-0.41</v>
      </c>
      <c r="O58" s="125" t="n">
        <v>-0.14</v>
      </c>
      <c r="P58" s="125" t="n">
        <v>0.26</v>
      </c>
      <c r="Q58" s="125" t="n">
        <v>-0.085</v>
      </c>
    </row>
    <row r="59" customFormat="false" ht="12" hidden="false" customHeight="false" outlineLevel="0" collapsed="false">
      <c r="B59" s="126" t="n">
        <f aca="false">EOMONTH(B58,0)+1</f>
        <v>38504</v>
      </c>
      <c r="C59" s="125" t="n">
        <v>3.782</v>
      </c>
      <c r="D59" s="125" t="n">
        <v>0.0025</v>
      </c>
      <c r="E59" s="125" t="n">
        <v>0.47</v>
      </c>
      <c r="F59" s="125" t="n">
        <v>0.165</v>
      </c>
      <c r="G59" s="125" t="n">
        <v>0.26</v>
      </c>
      <c r="H59" s="125" t="n">
        <v>-0.33</v>
      </c>
      <c r="I59" s="125" t="n">
        <v>-0.2</v>
      </c>
      <c r="J59" s="125" t="n">
        <v>-0.21</v>
      </c>
      <c r="K59" s="127" t="n">
        <v>-0.075</v>
      </c>
      <c r="L59" s="125" t="n">
        <v>-0.25</v>
      </c>
      <c r="M59" s="125" t="n">
        <v>-0.44</v>
      </c>
      <c r="N59" s="125" t="n">
        <v>-0.41</v>
      </c>
      <c r="O59" s="125" t="n">
        <v>-0.14</v>
      </c>
      <c r="P59" s="125" t="n">
        <v>0.26</v>
      </c>
      <c r="Q59" s="125" t="n">
        <v>-0.085</v>
      </c>
    </row>
    <row r="60" customFormat="false" ht="12" hidden="false" customHeight="false" outlineLevel="0" collapsed="false">
      <c r="B60" s="126" t="n">
        <f aca="false">EOMONTH(B59,0)+1</f>
        <v>38534</v>
      </c>
      <c r="C60" s="125" t="n">
        <v>3.827</v>
      </c>
      <c r="D60" s="125" t="n">
        <v>0.0025</v>
      </c>
      <c r="E60" s="125" t="n">
        <v>0.47</v>
      </c>
      <c r="F60" s="125" t="n">
        <v>0.165</v>
      </c>
      <c r="G60" s="125" t="n">
        <v>0.26</v>
      </c>
      <c r="H60" s="125" t="n">
        <v>-0.33</v>
      </c>
      <c r="I60" s="125" t="n">
        <v>-0.2</v>
      </c>
      <c r="J60" s="125" t="n">
        <v>-0.21</v>
      </c>
      <c r="K60" s="127" t="n">
        <v>-0.075</v>
      </c>
      <c r="L60" s="125" t="n">
        <v>-0.25</v>
      </c>
      <c r="M60" s="125" t="n">
        <v>-0.44</v>
      </c>
      <c r="N60" s="125" t="n">
        <v>-0.41</v>
      </c>
      <c r="O60" s="125" t="n">
        <v>-0.14</v>
      </c>
      <c r="P60" s="125" t="n">
        <v>0.26</v>
      </c>
      <c r="Q60" s="125" t="n">
        <v>-0.085</v>
      </c>
    </row>
    <row r="61" customFormat="false" ht="12" hidden="false" customHeight="false" outlineLevel="0" collapsed="false">
      <c r="B61" s="126" t="n">
        <f aca="false">EOMONTH(B60,0)+1</f>
        <v>38565</v>
      </c>
      <c r="C61" s="125" t="n">
        <v>3.865</v>
      </c>
      <c r="D61" s="125" t="n">
        <v>0.0025</v>
      </c>
      <c r="E61" s="125" t="n">
        <v>0.47</v>
      </c>
      <c r="F61" s="125" t="n">
        <v>0.165</v>
      </c>
      <c r="G61" s="125" t="n">
        <v>0.26</v>
      </c>
      <c r="H61" s="125" t="n">
        <v>-0.33</v>
      </c>
      <c r="I61" s="125" t="n">
        <v>-0.2</v>
      </c>
      <c r="J61" s="125" t="n">
        <v>-0.21</v>
      </c>
      <c r="K61" s="127" t="n">
        <v>-0.075</v>
      </c>
      <c r="L61" s="125" t="n">
        <v>-0.25</v>
      </c>
      <c r="M61" s="125" t="n">
        <v>-0.44</v>
      </c>
      <c r="N61" s="125" t="n">
        <v>-0.41</v>
      </c>
      <c r="O61" s="125" t="n">
        <v>-0.14</v>
      </c>
      <c r="P61" s="125" t="n">
        <v>0.26</v>
      </c>
      <c r="Q61" s="125" t="n">
        <v>-0.085</v>
      </c>
    </row>
    <row r="62" customFormat="false" ht="12" hidden="false" customHeight="false" outlineLevel="0" collapsed="false">
      <c r="B62" s="126" t="n">
        <f aca="false">EOMONTH(B61,0)+1</f>
        <v>38596</v>
      </c>
      <c r="C62" s="125" t="n">
        <v>3.859</v>
      </c>
      <c r="D62" s="125" t="n">
        <v>0.0025</v>
      </c>
      <c r="E62" s="125" t="n">
        <v>0.47</v>
      </c>
      <c r="F62" s="125" t="n">
        <v>0.165</v>
      </c>
      <c r="G62" s="125" t="n">
        <v>0.26</v>
      </c>
      <c r="H62" s="125" t="n">
        <v>-0.33</v>
      </c>
      <c r="I62" s="125" t="n">
        <v>-0.2</v>
      </c>
      <c r="J62" s="125" t="n">
        <v>-0.21</v>
      </c>
      <c r="K62" s="127" t="n">
        <v>-0.075</v>
      </c>
      <c r="L62" s="125" t="n">
        <v>-0.25</v>
      </c>
      <c r="M62" s="125" t="n">
        <v>-0.44</v>
      </c>
      <c r="N62" s="125" t="n">
        <v>-0.41</v>
      </c>
      <c r="O62" s="125" t="n">
        <v>-0.14</v>
      </c>
      <c r="P62" s="125" t="n">
        <v>0.26</v>
      </c>
      <c r="Q62" s="125" t="n">
        <v>-0.085</v>
      </c>
    </row>
    <row r="63" customFormat="false" ht="12" hidden="false" customHeight="false" outlineLevel="0" collapsed="false">
      <c r="B63" s="126" t="n">
        <f aca="false">EOMONTH(B62,0)+1</f>
        <v>38626</v>
      </c>
      <c r="C63" s="125" t="n">
        <v>3.859</v>
      </c>
      <c r="D63" s="125" t="n">
        <v>0.0025</v>
      </c>
      <c r="E63" s="125" t="n">
        <v>0.47</v>
      </c>
      <c r="F63" s="125" t="n">
        <v>0.165</v>
      </c>
      <c r="G63" s="125" t="n">
        <v>0.26</v>
      </c>
      <c r="H63" s="125" t="n">
        <v>-0.33</v>
      </c>
      <c r="I63" s="125" t="n">
        <v>-0.2</v>
      </c>
      <c r="J63" s="125" t="n">
        <v>-0.21</v>
      </c>
      <c r="K63" s="127" t="n">
        <v>-0.075</v>
      </c>
      <c r="L63" s="125" t="n">
        <v>-0.25</v>
      </c>
      <c r="M63" s="125" t="n">
        <v>-0.44</v>
      </c>
      <c r="N63" s="125" t="n">
        <v>-0.41</v>
      </c>
      <c r="O63" s="125" t="n">
        <v>-0.14</v>
      </c>
      <c r="P63" s="125" t="n">
        <v>0.26</v>
      </c>
      <c r="Q63" s="125" t="n">
        <v>-0.085</v>
      </c>
    </row>
    <row r="64" customFormat="false" ht="12" hidden="false" customHeight="false" outlineLevel="0" collapsed="false">
      <c r="B64" s="126" t="n">
        <f aca="false">EOMONTH(B63,0)+1</f>
        <v>38657</v>
      </c>
      <c r="C64" s="125" t="n">
        <v>4.045</v>
      </c>
      <c r="D64" s="125" t="n">
        <v>0.0025</v>
      </c>
      <c r="E64" s="125" t="n">
        <v>0.5</v>
      </c>
      <c r="F64" s="125" t="n">
        <v>0.19</v>
      </c>
      <c r="G64" s="125" t="n">
        <v>0.25</v>
      </c>
      <c r="H64" s="125" t="n">
        <v>-0.22</v>
      </c>
      <c r="I64" s="125" t="n">
        <v>0.298</v>
      </c>
      <c r="J64" s="125" t="n">
        <v>-0.13</v>
      </c>
      <c r="K64" s="127" t="n">
        <v>-0.075</v>
      </c>
      <c r="L64" s="125" t="n">
        <v>0.248</v>
      </c>
      <c r="M64" s="125" t="n">
        <v>-0.4</v>
      </c>
      <c r="N64" s="125" t="n">
        <v>-0.3</v>
      </c>
      <c r="O64" s="125" t="n">
        <v>-0.14</v>
      </c>
      <c r="P64" s="125" t="n">
        <v>0.3</v>
      </c>
      <c r="Q64" s="125" t="n">
        <v>-0.085</v>
      </c>
    </row>
    <row r="65" customFormat="false" ht="12" hidden="false" customHeight="false" outlineLevel="0" collapsed="false">
      <c r="B65" s="126" t="n">
        <f aca="false">EOMONTH(B64,0)+1</f>
        <v>38687</v>
      </c>
      <c r="C65" s="125" t="n">
        <v>4.16</v>
      </c>
      <c r="D65" s="125" t="n">
        <v>0.0025</v>
      </c>
      <c r="E65" s="125" t="n">
        <v>0.57</v>
      </c>
      <c r="F65" s="125" t="n">
        <v>0.19</v>
      </c>
      <c r="G65" s="125" t="n">
        <v>0.25</v>
      </c>
      <c r="H65" s="125" t="n">
        <v>-0.22</v>
      </c>
      <c r="I65" s="125" t="n">
        <v>0.358</v>
      </c>
      <c r="J65" s="125" t="n">
        <v>-0.13</v>
      </c>
      <c r="K65" s="127" t="n">
        <v>-0.075</v>
      </c>
      <c r="L65" s="125" t="n">
        <v>0.308</v>
      </c>
      <c r="M65" s="125" t="n">
        <v>-0.4</v>
      </c>
      <c r="N65" s="125" t="n">
        <v>-0.3</v>
      </c>
      <c r="O65" s="125" t="n">
        <v>-0.1425</v>
      </c>
      <c r="P65" s="125" t="n">
        <v>0.3</v>
      </c>
      <c r="Q65" s="125" t="n">
        <v>-0.085</v>
      </c>
    </row>
    <row r="66" customFormat="false" ht="12" hidden="false" customHeight="false" outlineLevel="0" collapsed="false">
      <c r="B66" s="126" t="n">
        <f aca="false">EOMONTH(B65,0)+1</f>
        <v>38718</v>
      </c>
      <c r="C66" s="125" t="n">
        <v>4.2175</v>
      </c>
      <c r="D66" s="125" t="n">
        <v>0.0025</v>
      </c>
      <c r="E66" s="125" t="n">
        <v>0.57</v>
      </c>
      <c r="F66" s="125" t="n">
        <v>0.19</v>
      </c>
      <c r="G66" s="125" t="n">
        <v>0.25</v>
      </c>
      <c r="H66" s="125" t="n">
        <v>-0.22</v>
      </c>
      <c r="I66" s="125" t="n">
        <v>0.428</v>
      </c>
      <c r="J66" s="125" t="n">
        <v>-0.13</v>
      </c>
      <c r="K66" s="127" t="n">
        <v>-0.065</v>
      </c>
      <c r="L66" s="125" t="n">
        <v>0.378</v>
      </c>
      <c r="M66" s="125" t="n">
        <v>-0.4</v>
      </c>
      <c r="N66" s="125" t="n">
        <v>-0.3</v>
      </c>
      <c r="O66" s="125" t="n">
        <v>-0.145</v>
      </c>
      <c r="P66" s="125" t="n">
        <v>0.3</v>
      </c>
      <c r="Q66" s="125" t="n">
        <v>-0.075</v>
      </c>
    </row>
    <row r="67" customFormat="false" ht="12" hidden="false" customHeight="false" outlineLevel="0" collapsed="false">
      <c r="B67" s="126" t="n">
        <f aca="false">EOMONTH(B66,0)+1</f>
        <v>38749</v>
      </c>
      <c r="C67" s="125" t="n">
        <v>4.1295</v>
      </c>
      <c r="D67" s="125" t="n">
        <v>0.0025</v>
      </c>
      <c r="E67" s="125" t="n">
        <v>0.57</v>
      </c>
      <c r="F67" s="125" t="n">
        <v>0.19</v>
      </c>
      <c r="G67" s="125" t="n">
        <v>0.25</v>
      </c>
      <c r="H67" s="125" t="n">
        <v>-0.22</v>
      </c>
      <c r="I67" s="125" t="n">
        <v>0.298</v>
      </c>
      <c r="J67" s="125" t="n">
        <v>-0.13</v>
      </c>
      <c r="K67" s="127" t="n">
        <v>-0.065</v>
      </c>
      <c r="L67" s="125" t="n">
        <v>0.248</v>
      </c>
      <c r="M67" s="125" t="n">
        <v>-0.4</v>
      </c>
      <c r="N67" s="125" t="n">
        <v>-0.3</v>
      </c>
      <c r="O67" s="125" t="n">
        <v>-0.1375</v>
      </c>
      <c r="P67" s="125" t="n">
        <v>0.3</v>
      </c>
      <c r="Q67" s="125" t="n">
        <v>-0.075</v>
      </c>
    </row>
    <row r="68" customFormat="false" ht="12" hidden="false" customHeight="false" outlineLevel="0" collapsed="false">
      <c r="B68" s="126" t="n">
        <f aca="false">EOMONTH(B67,0)+1</f>
        <v>38777</v>
      </c>
      <c r="C68" s="125" t="n">
        <v>3.9905</v>
      </c>
      <c r="D68" s="125" t="n">
        <v>0.0025</v>
      </c>
      <c r="E68" s="125" t="n">
        <v>0.57</v>
      </c>
      <c r="F68" s="125" t="n">
        <v>0.19</v>
      </c>
      <c r="G68" s="125" t="n">
        <v>0.25</v>
      </c>
      <c r="H68" s="125" t="n">
        <v>-0.22</v>
      </c>
      <c r="I68" s="125" t="n">
        <v>0.118</v>
      </c>
      <c r="J68" s="125" t="n">
        <v>-0.13</v>
      </c>
      <c r="K68" s="127" t="n">
        <v>-0.065</v>
      </c>
      <c r="L68" s="125" t="n">
        <v>0.068</v>
      </c>
      <c r="M68" s="125" t="n">
        <v>-0.4</v>
      </c>
      <c r="N68" s="125" t="n">
        <v>-0.3</v>
      </c>
      <c r="O68" s="125" t="n">
        <v>-0.135</v>
      </c>
      <c r="P68" s="125" t="n">
        <v>0.3</v>
      </c>
      <c r="Q68" s="125" t="n">
        <v>-0.075</v>
      </c>
    </row>
    <row r="69" customFormat="false" ht="12" hidden="false" customHeight="false" outlineLevel="0" collapsed="false">
      <c r="B69" s="126" t="n">
        <f aca="false">EOMONTH(B68,0)+1</f>
        <v>38808</v>
      </c>
      <c r="C69" s="125" t="n">
        <v>3.8365</v>
      </c>
      <c r="D69" s="125" t="n">
        <v>0.0025</v>
      </c>
      <c r="E69" s="125" t="n">
        <v>0.47</v>
      </c>
      <c r="F69" s="125" t="n">
        <v>0.165</v>
      </c>
      <c r="G69" s="125" t="n">
        <v>0.26</v>
      </c>
      <c r="H69" s="125" t="n">
        <v>-0.32</v>
      </c>
      <c r="I69" s="125" t="n">
        <v>-0.2</v>
      </c>
      <c r="J69" s="125" t="n">
        <v>-0.2</v>
      </c>
      <c r="K69" s="127" t="n">
        <v>-0.065</v>
      </c>
      <c r="L69" s="125" t="n">
        <v>-0.25</v>
      </c>
      <c r="M69" s="125" t="n">
        <v>-0.44</v>
      </c>
      <c r="N69" s="125" t="n">
        <v>-0.4</v>
      </c>
      <c r="O69" s="125" t="n">
        <v>-0.14</v>
      </c>
      <c r="P69" s="125" t="n">
        <v>0.26</v>
      </c>
      <c r="Q69" s="125" t="n">
        <v>-0.075</v>
      </c>
    </row>
    <row r="70" customFormat="false" ht="12" hidden="false" customHeight="false" outlineLevel="0" collapsed="false">
      <c r="B70" s="126" t="n">
        <f aca="false">EOMONTH(B69,0)+1</f>
        <v>38838</v>
      </c>
      <c r="C70" s="125" t="n">
        <v>3.8415</v>
      </c>
      <c r="D70" s="125" t="n">
        <v>0.0025</v>
      </c>
      <c r="E70" s="125" t="n">
        <v>0.47</v>
      </c>
      <c r="F70" s="125" t="n">
        <v>0.165</v>
      </c>
      <c r="G70" s="125" t="n">
        <v>0.26</v>
      </c>
      <c r="H70" s="125" t="n">
        <v>-0.32</v>
      </c>
      <c r="I70" s="125" t="n">
        <v>-0.2</v>
      </c>
      <c r="J70" s="125" t="n">
        <v>-0.2</v>
      </c>
      <c r="K70" s="127" t="n">
        <v>-0.065</v>
      </c>
      <c r="L70" s="125" t="n">
        <v>-0.25</v>
      </c>
      <c r="M70" s="125" t="n">
        <v>-0.44</v>
      </c>
      <c r="N70" s="125" t="n">
        <v>-0.4</v>
      </c>
      <c r="O70" s="125" t="n">
        <v>-0.14</v>
      </c>
      <c r="P70" s="125" t="n">
        <v>0.26</v>
      </c>
      <c r="Q70" s="125" t="n">
        <v>-0.075</v>
      </c>
    </row>
    <row r="71" customFormat="false" ht="12" hidden="false" customHeight="false" outlineLevel="0" collapsed="false">
      <c r="B71" s="126" t="n">
        <f aca="false">EOMONTH(B70,0)+1</f>
        <v>38869</v>
      </c>
      <c r="C71" s="125" t="n">
        <v>3.8795</v>
      </c>
      <c r="D71" s="125" t="n">
        <v>0.0025</v>
      </c>
      <c r="E71" s="125" t="n">
        <v>0.47</v>
      </c>
      <c r="F71" s="125" t="n">
        <v>0.165</v>
      </c>
      <c r="G71" s="125" t="n">
        <v>0.26</v>
      </c>
      <c r="H71" s="125" t="n">
        <v>-0.32</v>
      </c>
      <c r="I71" s="125" t="n">
        <v>-0.2</v>
      </c>
      <c r="J71" s="125" t="n">
        <v>-0.2</v>
      </c>
      <c r="K71" s="127" t="n">
        <v>-0.065</v>
      </c>
      <c r="L71" s="125" t="n">
        <v>-0.25</v>
      </c>
      <c r="M71" s="125" t="n">
        <v>-0.44</v>
      </c>
      <c r="N71" s="125" t="n">
        <v>-0.4</v>
      </c>
      <c r="O71" s="125" t="n">
        <v>-0.14</v>
      </c>
      <c r="P71" s="125" t="n">
        <v>0.26</v>
      </c>
      <c r="Q71" s="125" t="n">
        <v>-0.075</v>
      </c>
    </row>
    <row r="72" customFormat="false" ht="12" hidden="false" customHeight="false" outlineLevel="0" collapsed="false">
      <c r="B72" s="126" t="n">
        <f aca="false">EOMONTH(B71,0)+1</f>
        <v>38899</v>
      </c>
      <c r="C72" s="125" t="n">
        <v>3.9245</v>
      </c>
      <c r="D72" s="125" t="n">
        <v>0.0025</v>
      </c>
      <c r="E72" s="125" t="n">
        <v>0.47</v>
      </c>
      <c r="F72" s="125" t="n">
        <v>0.165</v>
      </c>
      <c r="G72" s="125" t="n">
        <v>0.26</v>
      </c>
      <c r="H72" s="125" t="n">
        <v>-0.32</v>
      </c>
      <c r="I72" s="125" t="n">
        <v>-0.2</v>
      </c>
      <c r="J72" s="125" t="n">
        <v>-0.2</v>
      </c>
      <c r="K72" s="127" t="n">
        <v>-0.065</v>
      </c>
      <c r="L72" s="125" t="n">
        <v>-0.25</v>
      </c>
      <c r="M72" s="125" t="n">
        <v>-0.44</v>
      </c>
      <c r="N72" s="125" t="n">
        <v>-0.4</v>
      </c>
      <c r="O72" s="125" t="n">
        <v>-0.14</v>
      </c>
      <c r="P72" s="125" t="n">
        <v>0.26</v>
      </c>
      <c r="Q72" s="125" t="n">
        <v>-0.075</v>
      </c>
    </row>
    <row r="73" customFormat="false" ht="12" hidden="false" customHeight="false" outlineLevel="0" collapsed="false">
      <c r="B73" s="126" t="n">
        <f aca="false">EOMONTH(B72,0)+1</f>
        <v>38930</v>
      </c>
      <c r="C73" s="125" t="n">
        <v>3.9625</v>
      </c>
      <c r="D73" s="125" t="n">
        <v>0.0025</v>
      </c>
      <c r="E73" s="125" t="n">
        <v>0.47</v>
      </c>
      <c r="F73" s="125" t="n">
        <v>0.165</v>
      </c>
      <c r="G73" s="125" t="n">
        <v>0.26</v>
      </c>
      <c r="H73" s="125" t="n">
        <v>-0.32</v>
      </c>
      <c r="I73" s="125" t="n">
        <v>-0.2</v>
      </c>
      <c r="J73" s="125" t="n">
        <v>-0.2</v>
      </c>
      <c r="K73" s="127" t="n">
        <v>-0.065</v>
      </c>
      <c r="L73" s="125" t="n">
        <v>-0.25</v>
      </c>
      <c r="M73" s="125" t="n">
        <v>-0.44</v>
      </c>
      <c r="N73" s="125" t="n">
        <v>-0.4</v>
      </c>
      <c r="O73" s="125" t="n">
        <v>-0.14</v>
      </c>
      <c r="P73" s="125" t="n">
        <v>0.26</v>
      </c>
      <c r="Q73" s="125" t="n">
        <v>-0.075</v>
      </c>
    </row>
    <row r="74" customFormat="false" ht="12" hidden="false" customHeight="false" outlineLevel="0" collapsed="false">
      <c r="B74" s="126" t="n">
        <f aca="false">EOMONTH(B73,0)+1</f>
        <v>38961</v>
      </c>
      <c r="C74" s="125" t="n">
        <v>3.9565</v>
      </c>
      <c r="D74" s="125" t="n">
        <v>0.0025</v>
      </c>
      <c r="E74" s="125" t="n">
        <v>0.47</v>
      </c>
      <c r="F74" s="125" t="n">
        <v>0.165</v>
      </c>
      <c r="G74" s="125" t="n">
        <v>0.26</v>
      </c>
      <c r="H74" s="125" t="n">
        <v>-0.32</v>
      </c>
      <c r="I74" s="125" t="n">
        <v>-0.2</v>
      </c>
      <c r="J74" s="125" t="n">
        <v>-0.2</v>
      </c>
      <c r="K74" s="127" t="n">
        <v>-0.065</v>
      </c>
      <c r="L74" s="125" t="n">
        <v>-0.25</v>
      </c>
      <c r="M74" s="125" t="n">
        <v>-0.44</v>
      </c>
      <c r="N74" s="125" t="n">
        <v>-0.4</v>
      </c>
      <c r="O74" s="125" t="n">
        <v>-0.14</v>
      </c>
      <c r="P74" s="125" t="n">
        <v>0.26</v>
      </c>
      <c r="Q74" s="125" t="n">
        <v>-0.075</v>
      </c>
    </row>
    <row r="75" customFormat="false" ht="12" hidden="false" customHeight="false" outlineLevel="0" collapsed="false">
      <c r="B75" s="126" t="n">
        <f aca="false">EOMONTH(B74,0)+1</f>
        <v>38991</v>
      </c>
      <c r="C75" s="125" t="n">
        <v>3.9565</v>
      </c>
      <c r="D75" s="125" t="n">
        <v>0.0025</v>
      </c>
      <c r="E75" s="125" t="n">
        <v>0.47</v>
      </c>
      <c r="F75" s="125" t="n">
        <v>0.165</v>
      </c>
      <c r="G75" s="125" t="n">
        <v>0.26</v>
      </c>
      <c r="H75" s="125" t="n">
        <v>-0.32</v>
      </c>
      <c r="I75" s="125" t="n">
        <v>-0.2</v>
      </c>
      <c r="J75" s="125" t="n">
        <v>-0.2</v>
      </c>
      <c r="K75" s="127" t="n">
        <v>-0.065</v>
      </c>
      <c r="L75" s="125" t="n">
        <v>-0.25</v>
      </c>
      <c r="M75" s="125" t="n">
        <v>-0.44</v>
      </c>
      <c r="N75" s="125" t="n">
        <v>-0.4</v>
      </c>
      <c r="O75" s="125" t="n">
        <v>-0.14</v>
      </c>
      <c r="P75" s="125" t="n">
        <v>0.26</v>
      </c>
      <c r="Q75" s="125" t="n">
        <v>-0.075</v>
      </c>
    </row>
    <row r="76" customFormat="false" ht="12" hidden="false" customHeight="false" outlineLevel="0" collapsed="false">
      <c r="B76" s="126" t="n">
        <f aca="false">EOMONTH(B75,0)+1</f>
        <v>39022</v>
      </c>
      <c r="C76" s="125" t="n">
        <v>4.1425</v>
      </c>
      <c r="D76" s="125" t="n">
        <v>0.0025</v>
      </c>
      <c r="E76" s="125" t="n">
        <v>0.5</v>
      </c>
      <c r="F76" s="125" t="n">
        <v>0.19</v>
      </c>
      <c r="G76" s="125" t="n">
        <v>0.25</v>
      </c>
      <c r="H76" s="125" t="n">
        <v>-0.21</v>
      </c>
      <c r="I76" s="125" t="n">
        <v>0.298</v>
      </c>
      <c r="J76" s="125" t="n">
        <v>-0.13</v>
      </c>
      <c r="K76" s="127" t="n">
        <v>-0.065</v>
      </c>
      <c r="L76" s="125" t="n">
        <v>0.248</v>
      </c>
      <c r="M76" s="125" t="n">
        <v>-0.4</v>
      </c>
      <c r="N76" s="125" t="n">
        <v>-0.29</v>
      </c>
      <c r="O76" s="125" t="n">
        <v>-0.14</v>
      </c>
      <c r="P76" s="125" t="n">
        <v>0.3</v>
      </c>
      <c r="Q76" s="125" t="n">
        <v>-0.075</v>
      </c>
    </row>
    <row r="77" customFormat="false" ht="12" hidden="false" customHeight="false" outlineLevel="0" collapsed="false">
      <c r="B77" s="126" t="n">
        <f aca="false">EOMONTH(B76,0)+1</f>
        <v>39052</v>
      </c>
      <c r="C77" s="125" t="n">
        <v>4.2575</v>
      </c>
      <c r="D77" s="125" t="n">
        <v>0.0025</v>
      </c>
      <c r="E77" s="125" t="n">
        <v>0.57</v>
      </c>
      <c r="F77" s="125" t="n">
        <v>0.19</v>
      </c>
      <c r="G77" s="125" t="n">
        <v>0.25</v>
      </c>
      <c r="H77" s="125" t="n">
        <v>-0.21</v>
      </c>
      <c r="I77" s="125" t="n">
        <v>0.358</v>
      </c>
      <c r="J77" s="125" t="n">
        <v>-0.13</v>
      </c>
      <c r="K77" s="127" t="n">
        <v>-0.065</v>
      </c>
      <c r="L77" s="125" t="n">
        <v>0.308</v>
      </c>
      <c r="M77" s="125" t="n">
        <v>-0.4</v>
      </c>
      <c r="N77" s="125" t="n">
        <v>-0.29</v>
      </c>
      <c r="O77" s="125" t="n">
        <v>-0.1425</v>
      </c>
      <c r="P77" s="125" t="n">
        <v>0.3</v>
      </c>
      <c r="Q77" s="125" t="n">
        <v>-0.075</v>
      </c>
    </row>
    <row r="78" customFormat="false" ht="12" hidden="false" customHeight="false" outlineLevel="0" collapsed="false">
      <c r="B78" s="126" t="n">
        <f aca="false">EOMONTH(B77,0)+1</f>
        <v>39083</v>
      </c>
      <c r="C78" s="125" t="n">
        <v>4.3175</v>
      </c>
      <c r="D78" s="125" t="n">
        <v>0.0025</v>
      </c>
      <c r="E78" s="125" t="n">
        <v>0.57</v>
      </c>
      <c r="F78" s="125" t="n">
        <v>0.19</v>
      </c>
      <c r="G78" s="125" t="n">
        <v>0.25</v>
      </c>
      <c r="H78" s="125" t="n">
        <v>-0.21</v>
      </c>
      <c r="I78" s="125" t="n">
        <v>0.428</v>
      </c>
      <c r="J78" s="125" t="n">
        <v>-0.13</v>
      </c>
      <c r="K78" s="127" t="n">
        <v>-0.06</v>
      </c>
      <c r="L78" s="125" t="n">
        <v>0.378</v>
      </c>
      <c r="M78" s="125" t="n">
        <v>-0.4</v>
      </c>
      <c r="N78" s="125" t="n">
        <v>-0.29</v>
      </c>
      <c r="O78" s="125" t="n">
        <v>-0.145</v>
      </c>
      <c r="P78" s="125" t="n">
        <v>0.3</v>
      </c>
      <c r="Q78" s="125" t="n">
        <v>-0.07</v>
      </c>
    </row>
    <row r="79" customFormat="false" ht="12" hidden="false" customHeight="false" outlineLevel="0" collapsed="false">
      <c r="B79" s="126" t="n">
        <f aca="false">EOMONTH(B78,0)+1</f>
        <v>39114</v>
      </c>
      <c r="C79" s="125" t="n">
        <v>4.2295</v>
      </c>
      <c r="D79" s="125" t="n">
        <v>0.0025</v>
      </c>
      <c r="E79" s="125" t="n">
        <v>0.57</v>
      </c>
      <c r="F79" s="125" t="n">
        <v>0.19</v>
      </c>
      <c r="G79" s="125" t="n">
        <v>0.25</v>
      </c>
      <c r="H79" s="125" t="n">
        <v>-0.21</v>
      </c>
      <c r="I79" s="125" t="n">
        <v>0.298</v>
      </c>
      <c r="J79" s="125" t="n">
        <v>-0.13</v>
      </c>
      <c r="K79" s="127" t="n">
        <v>-0.06</v>
      </c>
      <c r="L79" s="125" t="n">
        <v>0.248</v>
      </c>
      <c r="M79" s="125" t="n">
        <v>-0.4</v>
      </c>
      <c r="N79" s="125" t="n">
        <v>-0.29</v>
      </c>
      <c r="O79" s="125" t="n">
        <v>-0.1375</v>
      </c>
      <c r="P79" s="125" t="n">
        <v>0.3</v>
      </c>
      <c r="Q79" s="125" t="n">
        <v>-0.07</v>
      </c>
    </row>
    <row r="80" customFormat="false" ht="12" hidden="false" customHeight="false" outlineLevel="0" collapsed="false">
      <c r="B80" s="126" t="n">
        <f aca="false">EOMONTH(B79,0)+1</f>
        <v>39142</v>
      </c>
      <c r="C80" s="125" t="n">
        <v>4.0905</v>
      </c>
      <c r="D80" s="125" t="n">
        <v>0.0025</v>
      </c>
      <c r="E80" s="125" t="n">
        <v>0.57</v>
      </c>
      <c r="F80" s="125" t="n">
        <v>0.19</v>
      </c>
      <c r="G80" s="125" t="n">
        <v>0.25</v>
      </c>
      <c r="H80" s="125" t="n">
        <v>-0.21</v>
      </c>
      <c r="I80" s="125" t="n">
        <v>0.118</v>
      </c>
      <c r="J80" s="125" t="n">
        <v>-0.13</v>
      </c>
      <c r="K80" s="127" t="n">
        <v>-0.06</v>
      </c>
      <c r="L80" s="125" t="n">
        <v>0.068</v>
      </c>
      <c r="M80" s="125" t="n">
        <v>-0.4</v>
      </c>
      <c r="N80" s="125" t="n">
        <v>-0.29</v>
      </c>
      <c r="O80" s="125" t="n">
        <v>-0.135</v>
      </c>
      <c r="P80" s="125" t="n">
        <v>0.3</v>
      </c>
      <c r="Q80" s="125" t="n">
        <v>-0.07</v>
      </c>
    </row>
    <row r="81" customFormat="false" ht="12" hidden="false" customHeight="false" outlineLevel="0" collapsed="false">
      <c r="B81" s="126" t="n">
        <f aca="false">EOMONTH(B80,0)+1</f>
        <v>39173</v>
      </c>
      <c r="C81" s="125" t="n">
        <v>3.9365</v>
      </c>
      <c r="D81" s="125" t="n">
        <v>0.0025</v>
      </c>
      <c r="E81" s="125" t="n">
        <v>0.47</v>
      </c>
      <c r="F81" s="125" t="n">
        <v>0.165</v>
      </c>
      <c r="G81" s="125" t="n">
        <v>0.26</v>
      </c>
      <c r="H81" s="125" t="n">
        <v>-0.32</v>
      </c>
      <c r="I81" s="125" t="n">
        <v>-0.2</v>
      </c>
      <c r="J81" s="125" t="n">
        <v>-0.2</v>
      </c>
      <c r="K81" s="127" t="n">
        <v>-0.06</v>
      </c>
      <c r="L81" s="125" t="n">
        <v>-0.25</v>
      </c>
      <c r="M81" s="125" t="n">
        <v>-0.45</v>
      </c>
      <c r="N81" s="125" t="n">
        <v>-0.4</v>
      </c>
      <c r="O81" s="125" t="n">
        <v>-0.14</v>
      </c>
      <c r="P81" s="125" t="n">
        <v>0.26</v>
      </c>
      <c r="Q81" s="125" t="n">
        <v>-0.07</v>
      </c>
    </row>
    <row r="82" customFormat="false" ht="12" hidden="false" customHeight="false" outlineLevel="0" collapsed="false">
      <c r="B82" s="126" t="n">
        <f aca="false">EOMONTH(B81,0)+1</f>
        <v>39203</v>
      </c>
      <c r="C82" s="125" t="n">
        <v>3.9415</v>
      </c>
      <c r="D82" s="125" t="n">
        <v>0.0025</v>
      </c>
      <c r="E82" s="125" t="n">
        <v>0.47</v>
      </c>
      <c r="F82" s="125" t="n">
        <v>0.165</v>
      </c>
      <c r="G82" s="125" t="n">
        <v>0.26</v>
      </c>
      <c r="H82" s="125" t="n">
        <v>-0.32</v>
      </c>
      <c r="I82" s="125" t="n">
        <v>-0.2</v>
      </c>
      <c r="J82" s="125" t="n">
        <v>-0.2</v>
      </c>
      <c r="K82" s="127" t="n">
        <v>-0.06</v>
      </c>
      <c r="L82" s="125" t="n">
        <v>-0.25</v>
      </c>
      <c r="M82" s="125" t="n">
        <v>-0.45</v>
      </c>
      <c r="N82" s="125" t="n">
        <v>-0.4</v>
      </c>
      <c r="O82" s="125" t="n">
        <v>-0.14</v>
      </c>
      <c r="P82" s="125" t="n">
        <v>0.26</v>
      </c>
      <c r="Q82" s="125" t="n">
        <v>-0.07</v>
      </c>
    </row>
    <row r="83" customFormat="false" ht="12" hidden="false" customHeight="false" outlineLevel="0" collapsed="false">
      <c r="B83" s="126" t="n">
        <f aca="false">EOMONTH(B82,0)+1</f>
        <v>39234</v>
      </c>
      <c r="C83" s="125" t="n">
        <v>3.9795</v>
      </c>
      <c r="D83" s="125" t="n">
        <v>0.0025</v>
      </c>
      <c r="E83" s="125" t="n">
        <v>0.47</v>
      </c>
      <c r="F83" s="125" t="n">
        <v>0.165</v>
      </c>
      <c r="G83" s="125" t="n">
        <v>0.26</v>
      </c>
      <c r="H83" s="125" t="n">
        <v>-0.32</v>
      </c>
      <c r="I83" s="125" t="n">
        <v>-0.2</v>
      </c>
      <c r="J83" s="125" t="n">
        <v>-0.2</v>
      </c>
      <c r="K83" s="127" t="n">
        <v>-0.06</v>
      </c>
      <c r="L83" s="125" t="n">
        <v>-0.25</v>
      </c>
      <c r="M83" s="125" t="n">
        <v>-0.45</v>
      </c>
      <c r="N83" s="125" t="n">
        <v>-0.4</v>
      </c>
      <c r="O83" s="125" t="n">
        <v>-0.14</v>
      </c>
      <c r="P83" s="125" t="n">
        <v>0.26</v>
      </c>
      <c r="Q83" s="125" t="n">
        <v>-0.07</v>
      </c>
    </row>
    <row r="84" customFormat="false" ht="12" hidden="false" customHeight="false" outlineLevel="0" collapsed="false">
      <c r="B84" s="126" t="n">
        <f aca="false">EOMONTH(B83,0)+1</f>
        <v>39264</v>
      </c>
      <c r="C84" s="125" t="n">
        <v>4.0245</v>
      </c>
      <c r="D84" s="125" t="n">
        <v>0.0025</v>
      </c>
      <c r="E84" s="125" t="n">
        <v>0.47</v>
      </c>
      <c r="F84" s="125" t="n">
        <v>0.165</v>
      </c>
      <c r="G84" s="125" t="n">
        <v>0.26</v>
      </c>
      <c r="H84" s="125" t="n">
        <v>-0.32</v>
      </c>
      <c r="I84" s="125" t="n">
        <v>-0.2</v>
      </c>
      <c r="J84" s="125" t="n">
        <v>-0.2</v>
      </c>
      <c r="K84" s="127" t="n">
        <v>-0.06</v>
      </c>
      <c r="L84" s="125" t="n">
        <v>-0.25</v>
      </c>
      <c r="M84" s="125" t="n">
        <v>-0.45</v>
      </c>
      <c r="N84" s="125" t="n">
        <v>-0.4</v>
      </c>
      <c r="O84" s="125" t="n">
        <v>-0.14</v>
      </c>
      <c r="P84" s="125" t="n">
        <v>0.26</v>
      </c>
      <c r="Q84" s="125" t="n">
        <v>-0.07</v>
      </c>
    </row>
    <row r="85" customFormat="false" ht="12" hidden="false" customHeight="false" outlineLevel="0" collapsed="false">
      <c r="B85" s="126" t="n">
        <f aca="false">EOMONTH(B84,0)+1</f>
        <v>39295</v>
      </c>
      <c r="C85" s="125" t="n">
        <v>4.0625</v>
      </c>
      <c r="D85" s="125" t="n">
        <v>0.0025</v>
      </c>
      <c r="E85" s="125" t="n">
        <v>0.47</v>
      </c>
      <c r="F85" s="125" t="n">
        <v>0.165</v>
      </c>
      <c r="G85" s="125" t="n">
        <v>0.26</v>
      </c>
      <c r="H85" s="125" t="n">
        <v>-0.32</v>
      </c>
      <c r="I85" s="125" t="n">
        <v>-0.2</v>
      </c>
      <c r="J85" s="125" t="n">
        <v>-0.2</v>
      </c>
      <c r="K85" s="127" t="n">
        <v>-0.06</v>
      </c>
      <c r="L85" s="125" t="n">
        <v>-0.25</v>
      </c>
      <c r="M85" s="125" t="n">
        <v>-0.45</v>
      </c>
      <c r="N85" s="125" t="n">
        <v>-0.4</v>
      </c>
      <c r="O85" s="125" t="n">
        <v>-0.14</v>
      </c>
      <c r="P85" s="125" t="n">
        <v>0.26</v>
      </c>
      <c r="Q85" s="125" t="n">
        <v>-0.07</v>
      </c>
    </row>
    <row r="86" customFormat="false" ht="12" hidden="false" customHeight="false" outlineLevel="0" collapsed="false">
      <c r="B86" s="126" t="n">
        <f aca="false">EOMONTH(B85,0)+1</f>
        <v>39326</v>
      </c>
      <c r="C86" s="125" t="n">
        <v>4.0565</v>
      </c>
      <c r="D86" s="125" t="n">
        <v>0.0025</v>
      </c>
      <c r="E86" s="125" t="n">
        <v>0.47</v>
      </c>
      <c r="F86" s="125" t="n">
        <v>0.165</v>
      </c>
      <c r="G86" s="125" t="n">
        <v>0.26</v>
      </c>
      <c r="H86" s="125" t="n">
        <v>-0.32</v>
      </c>
      <c r="I86" s="125" t="n">
        <v>-0.2</v>
      </c>
      <c r="J86" s="125" t="n">
        <v>-0.2</v>
      </c>
      <c r="K86" s="127" t="n">
        <v>-0.06</v>
      </c>
      <c r="L86" s="125" t="n">
        <v>-0.25</v>
      </c>
      <c r="M86" s="125" t="n">
        <v>-0.45</v>
      </c>
      <c r="N86" s="125" t="n">
        <v>-0.4</v>
      </c>
      <c r="O86" s="125" t="n">
        <v>-0.14</v>
      </c>
      <c r="P86" s="125" t="n">
        <v>0.26</v>
      </c>
      <c r="Q86" s="125" t="n">
        <v>-0.07</v>
      </c>
    </row>
    <row r="87" customFormat="false" ht="12" hidden="false" customHeight="false" outlineLevel="0" collapsed="false">
      <c r="B87" s="126" t="n">
        <f aca="false">EOMONTH(B86,0)+1</f>
        <v>39356</v>
      </c>
      <c r="C87" s="125" t="n">
        <v>4.0565</v>
      </c>
      <c r="D87" s="125" t="n">
        <v>0.0025</v>
      </c>
      <c r="E87" s="125" t="n">
        <v>0.47</v>
      </c>
      <c r="F87" s="125" t="n">
        <v>0.165</v>
      </c>
      <c r="G87" s="125" t="n">
        <v>0.26</v>
      </c>
      <c r="H87" s="125" t="n">
        <v>-0.32</v>
      </c>
      <c r="I87" s="125" t="n">
        <v>-0.2</v>
      </c>
      <c r="J87" s="125" t="n">
        <v>-0.2</v>
      </c>
      <c r="K87" s="127" t="n">
        <v>-0.06</v>
      </c>
      <c r="L87" s="125" t="n">
        <v>-0.25</v>
      </c>
      <c r="M87" s="125" t="n">
        <v>-0.45</v>
      </c>
      <c r="N87" s="125" t="n">
        <v>-0.4</v>
      </c>
      <c r="O87" s="125" t="n">
        <v>-0.14</v>
      </c>
      <c r="P87" s="125" t="n">
        <v>0.26</v>
      </c>
      <c r="Q87" s="125" t="n">
        <v>-0.07</v>
      </c>
    </row>
    <row r="88" customFormat="false" ht="12" hidden="false" customHeight="false" outlineLevel="0" collapsed="false">
      <c r="B88" s="126" t="n">
        <f aca="false">EOMONTH(B87,0)+1</f>
        <v>39387</v>
      </c>
      <c r="C88" s="125" t="n">
        <v>4.2425</v>
      </c>
      <c r="D88" s="125" t="n">
        <v>0.0025</v>
      </c>
      <c r="E88" s="125" t="n">
        <v>0.5</v>
      </c>
      <c r="F88" s="125" t="n">
        <v>0.19</v>
      </c>
      <c r="G88" s="125" t="n">
        <v>0.25</v>
      </c>
      <c r="H88" s="125" t="n">
        <v>-0.21</v>
      </c>
      <c r="I88" s="125" t="n">
        <v>0.298</v>
      </c>
      <c r="J88" s="125" t="n">
        <v>-0.13</v>
      </c>
      <c r="K88" s="127" t="n">
        <v>-0.06</v>
      </c>
      <c r="L88" s="125" t="n">
        <v>0.248</v>
      </c>
      <c r="M88" s="125" t="n">
        <v>-0.41</v>
      </c>
      <c r="N88" s="125" t="n">
        <v>-0.29</v>
      </c>
      <c r="O88" s="125" t="n">
        <v>-0.14</v>
      </c>
      <c r="P88" s="125" t="n">
        <v>0.3</v>
      </c>
      <c r="Q88" s="125" t="n">
        <v>-0.07</v>
      </c>
    </row>
    <row r="89" customFormat="false" ht="12" hidden="false" customHeight="false" outlineLevel="0" collapsed="false">
      <c r="B89" s="126" t="n">
        <f aca="false">EOMONTH(B88,0)+1</f>
        <v>39417</v>
      </c>
      <c r="C89" s="125" t="n">
        <v>4.3575</v>
      </c>
      <c r="D89" s="125" t="n">
        <v>0.0025</v>
      </c>
      <c r="E89" s="125" t="n">
        <v>0.57</v>
      </c>
      <c r="F89" s="125" t="n">
        <v>0.19</v>
      </c>
      <c r="G89" s="125" t="n">
        <v>0.25</v>
      </c>
      <c r="H89" s="125" t="n">
        <v>-0.21</v>
      </c>
      <c r="I89" s="125" t="n">
        <v>0.358</v>
      </c>
      <c r="J89" s="125" t="n">
        <v>-0.13</v>
      </c>
      <c r="K89" s="127" t="n">
        <v>-0.06</v>
      </c>
      <c r="L89" s="125" t="n">
        <v>0.308</v>
      </c>
      <c r="M89" s="125" t="n">
        <v>-0.41</v>
      </c>
      <c r="N89" s="125" t="n">
        <v>-0.29</v>
      </c>
      <c r="O89" s="125" t="n">
        <v>-0.1425</v>
      </c>
      <c r="P89" s="125" t="n">
        <v>0.3</v>
      </c>
      <c r="Q89" s="125" t="n">
        <v>-0.07</v>
      </c>
    </row>
    <row r="90" customFormat="false" ht="12" hidden="false" customHeight="false" outlineLevel="0" collapsed="false">
      <c r="B90" s="126" t="n">
        <f aca="false">EOMONTH(B89,0)+1</f>
        <v>39448</v>
      </c>
      <c r="C90" s="125" t="n">
        <v>4.42</v>
      </c>
      <c r="D90" s="125" t="n">
        <v>0.0025</v>
      </c>
      <c r="E90" s="125" t="n">
        <v>0.57</v>
      </c>
      <c r="F90" s="125" t="n">
        <v>0.19</v>
      </c>
      <c r="G90" s="125" t="n">
        <v>0.25</v>
      </c>
      <c r="H90" s="125" t="n">
        <v>-0.21</v>
      </c>
      <c r="I90" s="125" t="n">
        <v>0.428</v>
      </c>
      <c r="J90" s="125" t="n">
        <v>-0.13</v>
      </c>
      <c r="K90" s="127" t="n">
        <v>-0.06</v>
      </c>
      <c r="L90" s="125" t="n">
        <v>0.378</v>
      </c>
      <c r="M90" s="125" t="n">
        <v>-0.41</v>
      </c>
      <c r="N90" s="125" t="n">
        <v>-0.29</v>
      </c>
      <c r="O90" s="125" t="n">
        <v>-0.145</v>
      </c>
      <c r="P90" s="125" t="n">
        <v>0.3</v>
      </c>
      <c r="Q90" s="125" t="n">
        <v>-0.07</v>
      </c>
    </row>
    <row r="91" customFormat="false" ht="12" hidden="false" customHeight="false" outlineLevel="0" collapsed="false">
      <c r="B91" s="126" t="n">
        <f aca="false">EOMONTH(B90,0)+1</f>
        <v>39479</v>
      </c>
      <c r="C91" s="125" t="n">
        <v>4.332</v>
      </c>
      <c r="D91" s="125" t="n">
        <v>0.0025</v>
      </c>
      <c r="E91" s="125" t="n">
        <v>0.57</v>
      </c>
      <c r="F91" s="125" t="n">
        <v>0.19</v>
      </c>
      <c r="G91" s="125" t="n">
        <v>0.25</v>
      </c>
      <c r="H91" s="125" t="n">
        <v>-0.21</v>
      </c>
      <c r="I91" s="125" t="n">
        <v>0.298</v>
      </c>
      <c r="J91" s="125" t="n">
        <v>-0.13</v>
      </c>
      <c r="K91" s="127" t="n">
        <v>-0.06</v>
      </c>
      <c r="L91" s="125" t="n">
        <v>0.248</v>
      </c>
      <c r="M91" s="125" t="n">
        <v>-0.41</v>
      </c>
      <c r="N91" s="125" t="n">
        <v>-0.29</v>
      </c>
      <c r="O91" s="125" t="n">
        <v>-0.1375</v>
      </c>
      <c r="P91" s="125" t="n">
        <v>0.3</v>
      </c>
      <c r="Q91" s="125" t="n">
        <v>-0.07</v>
      </c>
    </row>
    <row r="92" customFormat="false" ht="12" hidden="false" customHeight="false" outlineLevel="0" collapsed="false">
      <c r="B92" s="126" t="n">
        <f aca="false">EOMONTH(B91,0)+1</f>
        <v>39508</v>
      </c>
      <c r="C92" s="125" t="n">
        <v>4.193</v>
      </c>
      <c r="D92" s="125" t="n">
        <v>0.0025</v>
      </c>
      <c r="E92" s="125" t="n">
        <v>0.57</v>
      </c>
      <c r="F92" s="125" t="n">
        <v>0.19</v>
      </c>
      <c r="G92" s="125" t="n">
        <v>0.25</v>
      </c>
      <c r="H92" s="125" t="n">
        <v>-0.21</v>
      </c>
      <c r="I92" s="125" t="n">
        <v>0.118</v>
      </c>
      <c r="J92" s="125" t="n">
        <v>-0.13</v>
      </c>
      <c r="K92" s="127" t="n">
        <v>-0.06</v>
      </c>
      <c r="L92" s="125" t="n">
        <v>0.068</v>
      </c>
      <c r="M92" s="125" t="n">
        <v>-0.41</v>
      </c>
      <c r="N92" s="125" t="n">
        <v>-0.29</v>
      </c>
      <c r="O92" s="125" t="n">
        <v>-0.135</v>
      </c>
      <c r="P92" s="125" t="n">
        <v>0.3</v>
      </c>
      <c r="Q92" s="125" t="n">
        <v>-0.07</v>
      </c>
    </row>
    <row r="93" customFormat="false" ht="12" hidden="false" customHeight="false" outlineLevel="0" collapsed="false">
      <c r="B93" s="126" t="n">
        <f aca="false">EOMONTH(B92,0)+1</f>
        <v>39539</v>
      </c>
      <c r="C93" s="125" t="n">
        <v>4.039</v>
      </c>
      <c r="D93" s="125" t="n">
        <v>0.0025</v>
      </c>
      <c r="E93" s="125" t="n">
        <v>0.47</v>
      </c>
      <c r="F93" s="125" t="n">
        <v>0.165</v>
      </c>
      <c r="G93" s="125" t="n">
        <v>0.26</v>
      </c>
      <c r="H93" s="125" t="n">
        <v>-0.32</v>
      </c>
      <c r="I93" s="125" t="n">
        <v>-0.2</v>
      </c>
      <c r="J93" s="125" t="n">
        <v>-0.2</v>
      </c>
      <c r="K93" s="127" t="n">
        <v>-0.06</v>
      </c>
      <c r="L93" s="125" t="n">
        <v>-0.25</v>
      </c>
      <c r="M93" s="125" t="n">
        <v>-0.465</v>
      </c>
      <c r="N93" s="125" t="n">
        <v>-0.4</v>
      </c>
      <c r="O93" s="125" t="n">
        <v>-0.14</v>
      </c>
      <c r="P93" s="125" t="n">
        <v>0.26</v>
      </c>
      <c r="Q93" s="125" t="n">
        <v>-0.07</v>
      </c>
    </row>
    <row r="94" customFormat="false" ht="12" hidden="false" customHeight="false" outlineLevel="0" collapsed="false">
      <c r="B94" s="126" t="n">
        <f aca="false">EOMONTH(B93,0)+1</f>
        <v>39569</v>
      </c>
      <c r="C94" s="125" t="n">
        <v>4.044</v>
      </c>
      <c r="D94" s="125" t="n">
        <v>0.0025</v>
      </c>
      <c r="E94" s="125" t="n">
        <v>0.47</v>
      </c>
      <c r="F94" s="125" t="n">
        <v>0.165</v>
      </c>
      <c r="G94" s="125" t="n">
        <v>0.26</v>
      </c>
      <c r="H94" s="125" t="n">
        <v>-0.32</v>
      </c>
      <c r="I94" s="125" t="n">
        <v>-0.2</v>
      </c>
      <c r="J94" s="125" t="n">
        <v>-0.2</v>
      </c>
      <c r="K94" s="127" t="n">
        <v>-0.06</v>
      </c>
      <c r="L94" s="125" t="n">
        <v>-0.25</v>
      </c>
      <c r="M94" s="125" t="n">
        <v>-0.465</v>
      </c>
      <c r="N94" s="125" t="n">
        <v>-0.4</v>
      </c>
      <c r="O94" s="125" t="n">
        <v>-0.14</v>
      </c>
      <c r="P94" s="125" t="n">
        <v>0.26</v>
      </c>
      <c r="Q94" s="125" t="n">
        <v>-0.07</v>
      </c>
    </row>
    <row r="95" customFormat="false" ht="12" hidden="false" customHeight="false" outlineLevel="0" collapsed="false">
      <c r="B95" s="126" t="n">
        <f aca="false">EOMONTH(B94,0)+1</f>
        <v>39600</v>
      </c>
      <c r="C95" s="125" t="n">
        <v>4.082</v>
      </c>
      <c r="D95" s="125" t="n">
        <v>0.0025</v>
      </c>
      <c r="E95" s="125" t="n">
        <v>0.47</v>
      </c>
      <c r="F95" s="125" t="n">
        <v>0.165</v>
      </c>
      <c r="G95" s="125" t="n">
        <v>0.26</v>
      </c>
      <c r="H95" s="125" t="n">
        <v>-0.32</v>
      </c>
      <c r="I95" s="125" t="n">
        <v>-0.2</v>
      </c>
      <c r="J95" s="125" t="n">
        <v>-0.2</v>
      </c>
      <c r="K95" s="127" t="n">
        <v>-0.06</v>
      </c>
      <c r="L95" s="125" t="n">
        <v>-0.25</v>
      </c>
      <c r="M95" s="125" t="n">
        <v>-0.465</v>
      </c>
      <c r="N95" s="125" t="n">
        <v>-0.4</v>
      </c>
      <c r="O95" s="125" t="n">
        <v>-0.14</v>
      </c>
      <c r="P95" s="125" t="n">
        <v>0.26</v>
      </c>
      <c r="Q95" s="125" t="n">
        <v>-0.07</v>
      </c>
    </row>
    <row r="96" customFormat="false" ht="12" hidden="false" customHeight="false" outlineLevel="0" collapsed="false">
      <c r="B96" s="126" t="n">
        <f aca="false">EOMONTH(B95,0)+1</f>
        <v>39630</v>
      </c>
      <c r="C96" s="125" t="n">
        <v>4.127</v>
      </c>
      <c r="D96" s="125" t="n">
        <v>0.0025</v>
      </c>
      <c r="E96" s="125" t="n">
        <v>0.47</v>
      </c>
      <c r="F96" s="125" t="n">
        <v>0.165</v>
      </c>
      <c r="G96" s="125" t="n">
        <v>0.26</v>
      </c>
      <c r="H96" s="125" t="n">
        <v>-0.32</v>
      </c>
      <c r="I96" s="125" t="n">
        <v>-0.2</v>
      </c>
      <c r="J96" s="125" t="n">
        <v>-0.2</v>
      </c>
      <c r="K96" s="127" t="n">
        <v>-0.06</v>
      </c>
      <c r="L96" s="125" t="n">
        <v>-0.25</v>
      </c>
      <c r="M96" s="125" t="n">
        <v>-0.465</v>
      </c>
      <c r="N96" s="125" t="n">
        <v>-0.4</v>
      </c>
      <c r="O96" s="125" t="n">
        <v>-0.14</v>
      </c>
      <c r="P96" s="125" t="n">
        <v>0.26</v>
      </c>
      <c r="Q96" s="125" t="n">
        <v>-0.07</v>
      </c>
    </row>
    <row r="97" customFormat="false" ht="12" hidden="false" customHeight="false" outlineLevel="0" collapsed="false">
      <c r="B97" s="126" t="n">
        <f aca="false">EOMONTH(B96,0)+1</f>
        <v>39661</v>
      </c>
      <c r="C97" s="125" t="n">
        <v>4.165</v>
      </c>
      <c r="D97" s="125" t="n">
        <v>0.0025</v>
      </c>
      <c r="E97" s="125" t="n">
        <v>0.47</v>
      </c>
      <c r="F97" s="125" t="n">
        <v>0.165</v>
      </c>
      <c r="G97" s="125" t="n">
        <v>0.26</v>
      </c>
      <c r="H97" s="125" t="n">
        <v>-0.32</v>
      </c>
      <c r="I97" s="125" t="n">
        <v>-0.2</v>
      </c>
      <c r="J97" s="125" t="n">
        <v>-0.2</v>
      </c>
      <c r="K97" s="127" t="n">
        <v>-0.06</v>
      </c>
      <c r="L97" s="125" t="n">
        <v>-0.25</v>
      </c>
      <c r="M97" s="125" t="n">
        <v>-0.465</v>
      </c>
      <c r="N97" s="125" t="n">
        <v>-0.4</v>
      </c>
      <c r="O97" s="125" t="n">
        <v>-0.14</v>
      </c>
      <c r="P97" s="125" t="n">
        <v>0.26</v>
      </c>
      <c r="Q97" s="125" t="n">
        <v>-0.07</v>
      </c>
    </row>
    <row r="98" customFormat="false" ht="12" hidden="false" customHeight="false" outlineLevel="0" collapsed="false">
      <c r="B98" s="126" t="n">
        <f aca="false">EOMONTH(B97,0)+1</f>
        <v>39692</v>
      </c>
      <c r="C98" s="125" t="n">
        <v>4.159</v>
      </c>
      <c r="D98" s="125" t="n">
        <v>0.0025</v>
      </c>
      <c r="E98" s="125" t="n">
        <v>0.47</v>
      </c>
      <c r="F98" s="125" t="n">
        <v>0.165</v>
      </c>
      <c r="G98" s="125" t="n">
        <v>0.26</v>
      </c>
      <c r="H98" s="125" t="n">
        <v>-0.32</v>
      </c>
      <c r="I98" s="125" t="n">
        <v>-0.2</v>
      </c>
      <c r="J98" s="125" t="n">
        <v>-0.2</v>
      </c>
      <c r="K98" s="127" t="n">
        <v>-0.06</v>
      </c>
      <c r="L98" s="125" t="n">
        <v>-0.25</v>
      </c>
      <c r="M98" s="125" t="n">
        <v>-0.465</v>
      </c>
      <c r="N98" s="125" t="n">
        <v>-0.4</v>
      </c>
      <c r="O98" s="125" t="n">
        <v>-0.14</v>
      </c>
      <c r="P98" s="125" t="n">
        <v>0.26</v>
      </c>
      <c r="Q98" s="125" t="n">
        <v>-0.07</v>
      </c>
    </row>
    <row r="99" customFormat="false" ht="12" hidden="false" customHeight="false" outlineLevel="0" collapsed="false">
      <c r="B99" s="126" t="n">
        <f aca="false">EOMONTH(B98,0)+1</f>
        <v>39722</v>
      </c>
      <c r="C99" s="125" t="n">
        <v>4.159</v>
      </c>
      <c r="D99" s="125" t="n">
        <v>0.0025</v>
      </c>
      <c r="E99" s="125" t="n">
        <v>0.47</v>
      </c>
      <c r="F99" s="125" t="n">
        <v>0.165</v>
      </c>
      <c r="G99" s="125" t="n">
        <v>0.26</v>
      </c>
      <c r="H99" s="125" t="n">
        <v>-0.32</v>
      </c>
      <c r="I99" s="125" t="n">
        <v>-0.2</v>
      </c>
      <c r="J99" s="125" t="n">
        <v>-0.2</v>
      </c>
      <c r="K99" s="127" t="n">
        <v>-0.06</v>
      </c>
      <c r="L99" s="125" t="n">
        <v>-0.25</v>
      </c>
      <c r="M99" s="125" t="n">
        <v>-0.465</v>
      </c>
      <c r="N99" s="125" t="n">
        <v>-0.4</v>
      </c>
      <c r="O99" s="125" t="n">
        <v>-0.14</v>
      </c>
      <c r="P99" s="125" t="n">
        <v>0.26</v>
      </c>
      <c r="Q99" s="125" t="n">
        <v>-0.07</v>
      </c>
    </row>
    <row r="100" customFormat="false" ht="12" hidden="false" customHeight="false" outlineLevel="0" collapsed="false">
      <c r="B100" s="126" t="n">
        <f aca="false">EOMONTH(B99,0)+1</f>
        <v>39753</v>
      </c>
      <c r="C100" s="125" t="n">
        <v>4.345</v>
      </c>
      <c r="D100" s="125" t="n">
        <v>0.0025</v>
      </c>
      <c r="E100" s="125" t="n">
        <v>0.5</v>
      </c>
      <c r="F100" s="125" t="n">
        <v>0</v>
      </c>
      <c r="G100" s="125" t="n">
        <v>0.25</v>
      </c>
      <c r="H100" s="125" t="n">
        <v>-0.21</v>
      </c>
      <c r="I100" s="125" t="n">
        <v>0.298</v>
      </c>
      <c r="J100" s="125" t="n">
        <v>-0.13</v>
      </c>
      <c r="K100" s="127" t="n">
        <v>-0.06</v>
      </c>
      <c r="L100" s="125" t="n">
        <v>0.248</v>
      </c>
      <c r="M100" s="125" t="n">
        <v>-0.44</v>
      </c>
      <c r="N100" s="125" t="n">
        <v>-0.29</v>
      </c>
      <c r="O100" s="125" t="n">
        <v>-0.14</v>
      </c>
      <c r="P100" s="125" t="n">
        <v>0.3</v>
      </c>
      <c r="Q100" s="125" t="n">
        <v>-0.07</v>
      </c>
    </row>
    <row r="101" customFormat="false" ht="12" hidden="false" customHeight="false" outlineLevel="0" collapsed="false">
      <c r="B101" s="126" t="n">
        <f aca="false">EOMONTH(B100,0)+1</f>
        <v>39783</v>
      </c>
      <c r="C101" s="125" t="n">
        <v>4.46</v>
      </c>
      <c r="D101" s="125" t="n">
        <v>0.0025</v>
      </c>
      <c r="E101" s="125" t="n">
        <v>0.57</v>
      </c>
      <c r="F101" s="125" t="n">
        <v>0</v>
      </c>
      <c r="G101" s="125" t="n">
        <v>0.25</v>
      </c>
      <c r="H101" s="125" t="n">
        <v>-0.21</v>
      </c>
      <c r="I101" s="125" t="n">
        <v>0.358</v>
      </c>
      <c r="J101" s="125" t="n">
        <v>-0.13</v>
      </c>
      <c r="K101" s="127" t="n">
        <v>-0.06</v>
      </c>
      <c r="L101" s="125" t="n">
        <v>0.308</v>
      </c>
      <c r="M101" s="125" t="n">
        <v>-0.44</v>
      </c>
      <c r="N101" s="125" t="n">
        <v>-0.29</v>
      </c>
      <c r="O101" s="125" t="n">
        <v>-0.1425</v>
      </c>
      <c r="P101" s="125" t="n">
        <v>0.3</v>
      </c>
      <c r="Q101" s="125" t="n">
        <v>-0.07</v>
      </c>
    </row>
    <row r="102" customFormat="false" ht="12" hidden="false" customHeight="false" outlineLevel="0" collapsed="false">
      <c r="B102" s="126" t="n">
        <f aca="false">EOMONTH(B101,0)+1</f>
        <v>39814</v>
      </c>
      <c r="C102" s="125" t="n">
        <v>4.525</v>
      </c>
      <c r="D102" s="125" t="n">
        <v>0.0025</v>
      </c>
      <c r="E102" s="125" t="n">
        <v>0.57</v>
      </c>
      <c r="F102" s="125" t="n">
        <v>0</v>
      </c>
      <c r="G102" s="125" t="n">
        <v>0.25</v>
      </c>
      <c r="H102" s="125" t="n">
        <v>-0.21</v>
      </c>
      <c r="I102" s="125" t="n">
        <v>0.428</v>
      </c>
      <c r="J102" s="125" t="n">
        <v>-0.13</v>
      </c>
      <c r="K102" s="127" t="n">
        <v>-0.06</v>
      </c>
      <c r="L102" s="125" t="n">
        <v>0.378</v>
      </c>
      <c r="M102" s="125" t="n">
        <v>-0.44</v>
      </c>
      <c r="N102" s="125" t="n">
        <v>-0.29</v>
      </c>
      <c r="O102" s="125" t="n">
        <v>-0.145</v>
      </c>
      <c r="P102" s="125" t="n">
        <v>0.3</v>
      </c>
      <c r="Q102" s="125" t="n">
        <v>-0.07</v>
      </c>
    </row>
    <row r="103" customFormat="false" ht="12" hidden="false" customHeight="false" outlineLevel="0" collapsed="false">
      <c r="B103" s="126" t="n">
        <f aca="false">EOMONTH(B102,0)+1</f>
        <v>39845</v>
      </c>
      <c r="C103" s="125" t="n">
        <v>4.437</v>
      </c>
      <c r="D103" s="125" t="n">
        <v>0.0025</v>
      </c>
      <c r="E103" s="125" t="n">
        <v>0.57</v>
      </c>
      <c r="F103" s="125" t="n">
        <v>0</v>
      </c>
      <c r="G103" s="125" t="n">
        <v>0.25</v>
      </c>
      <c r="H103" s="125" t="n">
        <v>-0.21</v>
      </c>
      <c r="I103" s="125" t="n">
        <v>0.298</v>
      </c>
      <c r="J103" s="125" t="n">
        <v>-0.13</v>
      </c>
      <c r="K103" s="127" t="n">
        <v>-0.06</v>
      </c>
      <c r="L103" s="125" t="n">
        <v>0.248</v>
      </c>
      <c r="M103" s="125" t="n">
        <v>-0.44</v>
      </c>
      <c r="N103" s="125" t="n">
        <v>-0.29</v>
      </c>
      <c r="O103" s="125" t="n">
        <v>-0.1375</v>
      </c>
      <c r="P103" s="125" t="n">
        <v>0.3</v>
      </c>
      <c r="Q103" s="125" t="n">
        <v>-0.07</v>
      </c>
    </row>
    <row r="104" customFormat="false" ht="12" hidden="false" customHeight="false" outlineLevel="0" collapsed="false">
      <c r="B104" s="126" t="n">
        <f aca="false">EOMONTH(B103,0)+1</f>
        <v>39873</v>
      </c>
      <c r="C104" s="125" t="n">
        <v>4.298</v>
      </c>
      <c r="D104" s="125" t="n">
        <v>0.0025</v>
      </c>
      <c r="E104" s="125" t="n">
        <v>0.57</v>
      </c>
      <c r="F104" s="125" t="n">
        <v>0</v>
      </c>
      <c r="G104" s="125" t="n">
        <v>0.25</v>
      </c>
      <c r="H104" s="125" t="n">
        <v>-0.21</v>
      </c>
      <c r="I104" s="125" t="n">
        <v>0.118</v>
      </c>
      <c r="J104" s="125" t="n">
        <v>-0.13</v>
      </c>
      <c r="K104" s="127" t="n">
        <v>-0.06</v>
      </c>
      <c r="L104" s="125" t="n">
        <v>0.068</v>
      </c>
      <c r="M104" s="125" t="n">
        <v>-0.44</v>
      </c>
      <c r="N104" s="125" t="n">
        <v>-0.29</v>
      </c>
      <c r="O104" s="125" t="n">
        <v>-0.135</v>
      </c>
      <c r="P104" s="125" t="n">
        <v>0.3</v>
      </c>
      <c r="Q104" s="125" t="n">
        <v>-0.07</v>
      </c>
    </row>
    <row r="105" customFormat="false" ht="12" hidden="false" customHeight="false" outlineLevel="0" collapsed="false">
      <c r="B105" s="126" t="n">
        <f aca="false">EOMONTH(B104,0)+1</f>
        <v>39904</v>
      </c>
      <c r="C105" s="125" t="n">
        <v>4.144</v>
      </c>
      <c r="D105" s="125" t="n">
        <v>0.0025</v>
      </c>
      <c r="E105" s="125" t="n">
        <v>0.47</v>
      </c>
      <c r="F105" s="125" t="n">
        <v>0</v>
      </c>
      <c r="G105" s="125" t="n">
        <v>0.26</v>
      </c>
      <c r="H105" s="125" t="n">
        <v>-0.32</v>
      </c>
      <c r="I105" s="125" t="n">
        <v>-0.2</v>
      </c>
      <c r="J105" s="125" t="n">
        <v>-0.2</v>
      </c>
      <c r="K105" s="127" t="n">
        <v>-0.06</v>
      </c>
      <c r="L105" s="125" t="n">
        <v>-0.25</v>
      </c>
      <c r="M105" s="125" t="n">
        <v>-0.53</v>
      </c>
      <c r="N105" s="125" t="n">
        <v>-0.4</v>
      </c>
      <c r="O105" s="125" t="n">
        <v>-0.14</v>
      </c>
      <c r="P105" s="125" t="n">
        <v>0.26</v>
      </c>
      <c r="Q105" s="125" t="n">
        <v>-0.07</v>
      </c>
    </row>
    <row r="106" customFormat="false" ht="12" hidden="false" customHeight="false" outlineLevel="0" collapsed="false">
      <c r="B106" s="126" t="n">
        <f aca="false">EOMONTH(B105,0)+1</f>
        <v>39934</v>
      </c>
      <c r="C106" s="125" t="n">
        <v>4.149</v>
      </c>
      <c r="D106" s="125" t="n">
        <v>0.0025</v>
      </c>
      <c r="E106" s="125" t="n">
        <v>0.47</v>
      </c>
      <c r="F106" s="125" t="n">
        <v>0</v>
      </c>
      <c r="G106" s="125" t="n">
        <v>0.26</v>
      </c>
      <c r="H106" s="125" t="n">
        <v>-0.32</v>
      </c>
      <c r="I106" s="125" t="n">
        <v>-0.2</v>
      </c>
      <c r="J106" s="125" t="n">
        <v>-0.2</v>
      </c>
      <c r="K106" s="127" t="n">
        <v>-0.06</v>
      </c>
      <c r="L106" s="125" t="n">
        <v>-0.25</v>
      </c>
      <c r="M106" s="125" t="n">
        <v>-0.53</v>
      </c>
      <c r="N106" s="125" t="n">
        <v>-0.4</v>
      </c>
      <c r="O106" s="125" t="n">
        <v>-0.14</v>
      </c>
      <c r="P106" s="125" t="n">
        <v>0.26</v>
      </c>
      <c r="Q106" s="125" t="n">
        <v>-0.07</v>
      </c>
    </row>
    <row r="107" customFormat="false" ht="12" hidden="false" customHeight="false" outlineLevel="0" collapsed="false">
      <c r="B107" s="126" t="n">
        <f aca="false">EOMONTH(B106,0)+1</f>
        <v>39965</v>
      </c>
      <c r="C107" s="125" t="n">
        <v>4.187</v>
      </c>
      <c r="D107" s="125" t="n">
        <v>0.0025</v>
      </c>
      <c r="E107" s="125" t="n">
        <v>0.47</v>
      </c>
      <c r="F107" s="125" t="n">
        <v>0</v>
      </c>
      <c r="G107" s="125" t="n">
        <v>0.26</v>
      </c>
      <c r="H107" s="125" t="n">
        <v>-0.32</v>
      </c>
      <c r="I107" s="125" t="n">
        <v>-0.2</v>
      </c>
      <c r="J107" s="125" t="n">
        <v>-0.2</v>
      </c>
      <c r="K107" s="127" t="n">
        <v>-0.06</v>
      </c>
      <c r="L107" s="125" t="n">
        <v>-0.25</v>
      </c>
      <c r="M107" s="125" t="n">
        <v>-0.53</v>
      </c>
      <c r="N107" s="125" t="n">
        <v>-0.4</v>
      </c>
      <c r="O107" s="125" t="n">
        <v>-0.14</v>
      </c>
      <c r="P107" s="125" t="n">
        <v>0.26</v>
      </c>
      <c r="Q107" s="125" t="n">
        <v>-0.07</v>
      </c>
    </row>
    <row r="108" customFormat="false" ht="12" hidden="false" customHeight="false" outlineLevel="0" collapsed="false">
      <c r="C108" s="125" t="n">
        <v>4.232</v>
      </c>
      <c r="D108" s="125" t="n">
        <v>0.0025</v>
      </c>
      <c r="E108" s="125" t="n">
        <v>0.47</v>
      </c>
      <c r="F108" s="125" t="n">
        <v>0</v>
      </c>
      <c r="G108" s="125" t="n">
        <v>0.26</v>
      </c>
      <c r="H108" s="125" t="n">
        <v>-0.32</v>
      </c>
      <c r="I108" s="125" t="n">
        <v>-0.2</v>
      </c>
      <c r="J108" s="125" t="n">
        <v>-0.2</v>
      </c>
      <c r="K108" s="127" t="n">
        <v>-0.06</v>
      </c>
      <c r="L108" s="125" t="n">
        <v>-0.25</v>
      </c>
      <c r="M108" s="125" t="n">
        <v>-0.53</v>
      </c>
      <c r="N108" s="125" t="n">
        <v>-0.4</v>
      </c>
      <c r="O108" s="125" t="n">
        <v>-0.14</v>
      </c>
      <c r="P108" s="125" t="n">
        <v>0.26</v>
      </c>
      <c r="Q108" s="125" t="n">
        <v>-0.07</v>
      </c>
    </row>
    <row r="109" customFormat="false" ht="12" hidden="false" customHeight="false" outlineLevel="0" collapsed="false">
      <c r="C109" s="125" t="n">
        <v>4.27</v>
      </c>
      <c r="D109" s="125" t="n">
        <v>0.0025</v>
      </c>
      <c r="E109" s="125" t="n">
        <v>0.47</v>
      </c>
      <c r="F109" s="125" t="n">
        <v>0</v>
      </c>
      <c r="G109" s="125" t="n">
        <v>0.26</v>
      </c>
      <c r="H109" s="125" t="n">
        <v>-0.32</v>
      </c>
      <c r="I109" s="125" t="n">
        <v>-0.2</v>
      </c>
      <c r="J109" s="125" t="n">
        <v>-0.2</v>
      </c>
      <c r="K109" s="127" t="n">
        <v>-0.06</v>
      </c>
      <c r="L109" s="125" t="n">
        <v>-0.25</v>
      </c>
      <c r="M109" s="125" t="n">
        <v>-0.53</v>
      </c>
      <c r="N109" s="125" t="n">
        <v>-0.4</v>
      </c>
      <c r="O109" s="125" t="n">
        <v>-0.14</v>
      </c>
      <c r="P109" s="125" t="n">
        <v>0.26</v>
      </c>
      <c r="Q109" s="125" t="n">
        <v>-0.07</v>
      </c>
    </row>
    <row r="110" customFormat="false" ht="12" hidden="false" customHeight="false" outlineLevel="0" collapsed="false">
      <c r="C110" s="125" t="n">
        <v>4.264</v>
      </c>
      <c r="D110" s="125" t="n">
        <v>0.0025</v>
      </c>
      <c r="E110" s="125" t="n">
        <v>0.47</v>
      </c>
      <c r="F110" s="125" t="n">
        <v>0</v>
      </c>
      <c r="G110" s="125" t="n">
        <v>0.26</v>
      </c>
      <c r="H110" s="125" t="n">
        <v>-0.32</v>
      </c>
      <c r="I110" s="125" t="n">
        <v>-0.2</v>
      </c>
      <c r="J110" s="125" t="n">
        <v>-0.2</v>
      </c>
      <c r="K110" s="127" t="n">
        <v>-0.06</v>
      </c>
      <c r="L110" s="125" t="n">
        <v>-0.25</v>
      </c>
      <c r="M110" s="125" t="n">
        <v>-0.53</v>
      </c>
      <c r="N110" s="125" t="n">
        <v>-0.4</v>
      </c>
      <c r="O110" s="125" t="n">
        <v>-0.14</v>
      </c>
      <c r="P110" s="125" t="n">
        <v>0.26</v>
      </c>
      <c r="Q110" s="125" t="n">
        <v>-0.07</v>
      </c>
    </row>
    <row r="111" customFormat="false" ht="12" hidden="false" customHeight="false" outlineLevel="0" collapsed="false">
      <c r="C111" s="125" t="n">
        <v>4.264</v>
      </c>
      <c r="D111" s="125" t="n">
        <v>0.0025</v>
      </c>
      <c r="E111" s="125" t="n">
        <v>0.47</v>
      </c>
      <c r="F111" s="125" t="n">
        <v>0</v>
      </c>
      <c r="G111" s="125" t="n">
        <v>0.26</v>
      </c>
      <c r="H111" s="125" t="n">
        <v>-0.32</v>
      </c>
      <c r="I111" s="125" t="n">
        <v>-0.2</v>
      </c>
      <c r="J111" s="125" t="n">
        <v>-0.2</v>
      </c>
      <c r="K111" s="127" t="n">
        <v>-0.06</v>
      </c>
      <c r="L111" s="125" t="n">
        <v>-0.25</v>
      </c>
      <c r="M111" s="125" t="n">
        <v>-0.53</v>
      </c>
      <c r="N111" s="125" t="n">
        <v>-0.4</v>
      </c>
      <c r="O111" s="125" t="n">
        <v>-0.14</v>
      </c>
      <c r="P111" s="125" t="n">
        <v>0.26</v>
      </c>
      <c r="Q111" s="125" t="n">
        <v>-0.07</v>
      </c>
    </row>
    <row r="112" customFormat="false" ht="12" hidden="false" customHeight="false" outlineLevel="0" collapsed="false">
      <c r="C112" s="125" t="n">
        <v>4.45</v>
      </c>
      <c r="D112" s="125" t="n">
        <v>0.0025</v>
      </c>
      <c r="E112" s="125" t="n">
        <v>0.5</v>
      </c>
      <c r="F112" s="125" t="n">
        <v>0</v>
      </c>
      <c r="G112" s="125" t="n">
        <v>0.25</v>
      </c>
      <c r="H112" s="125" t="n">
        <v>-0.21</v>
      </c>
      <c r="I112" s="125" t="n">
        <v>0.298</v>
      </c>
      <c r="J112" s="125" t="n">
        <v>-0.13</v>
      </c>
      <c r="K112" s="127" t="n">
        <v>-0.06</v>
      </c>
      <c r="L112" s="125" t="n">
        <v>0.248</v>
      </c>
      <c r="M112" s="125" t="n">
        <v>-0.47</v>
      </c>
      <c r="N112" s="125" t="n">
        <v>-0.29</v>
      </c>
      <c r="O112" s="125" t="n">
        <v>-0.14</v>
      </c>
      <c r="P112" s="125" t="n">
        <v>0.3</v>
      </c>
      <c r="Q112" s="125" t="n">
        <v>-0.07</v>
      </c>
    </row>
    <row r="113" customFormat="false" ht="12" hidden="false" customHeight="false" outlineLevel="0" collapsed="false">
      <c r="C113" s="125" t="n">
        <v>4.565</v>
      </c>
      <c r="D113" s="125" t="n">
        <v>0.0025</v>
      </c>
      <c r="E113" s="125" t="n">
        <v>0.57</v>
      </c>
      <c r="F113" s="125" t="n">
        <v>0</v>
      </c>
      <c r="G113" s="125" t="n">
        <v>0.25</v>
      </c>
      <c r="H113" s="125" t="n">
        <v>-0.21</v>
      </c>
      <c r="I113" s="125" t="n">
        <v>0.358</v>
      </c>
      <c r="J113" s="125" t="n">
        <v>-0.13</v>
      </c>
      <c r="K113" s="127" t="n">
        <v>-0.06</v>
      </c>
      <c r="L113" s="125" t="n">
        <v>0.308</v>
      </c>
      <c r="M113" s="125" t="n">
        <v>-0.47</v>
      </c>
      <c r="N113" s="125" t="n">
        <v>-0.29</v>
      </c>
      <c r="O113" s="125" t="n">
        <v>-0.1425</v>
      </c>
      <c r="P113" s="125" t="n">
        <v>0.3</v>
      </c>
      <c r="Q113" s="125" t="n">
        <v>-0.07</v>
      </c>
    </row>
    <row r="114" customFormat="false" ht="12" hidden="false" customHeight="false" outlineLevel="0" collapsed="false">
      <c r="C114" s="125" t="n">
        <v>4.6325</v>
      </c>
      <c r="D114" s="125" t="n">
        <v>0.0025</v>
      </c>
      <c r="E114" s="125" t="n">
        <v>0.57</v>
      </c>
      <c r="F114" s="125" t="n">
        <v>0</v>
      </c>
      <c r="G114" s="125" t="n">
        <v>0.25</v>
      </c>
      <c r="H114" s="125" t="n">
        <v>-0.21</v>
      </c>
      <c r="I114" s="125" t="n">
        <v>0.428</v>
      </c>
      <c r="J114" s="125" t="n">
        <v>-0.13</v>
      </c>
      <c r="K114" s="127" t="n">
        <v>-0.06</v>
      </c>
      <c r="L114" s="125" t="n">
        <v>0.378</v>
      </c>
      <c r="M114" s="125" t="n">
        <v>-0.47</v>
      </c>
      <c r="N114" s="125" t="n">
        <v>-0.29</v>
      </c>
      <c r="O114" s="125" t="n">
        <v>-0.145</v>
      </c>
      <c r="P114" s="125" t="n">
        <v>0.3</v>
      </c>
      <c r="Q114" s="125" t="n">
        <v>-0.07</v>
      </c>
    </row>
    <row r="115" customFormat="false" ht="12" hidden="false" customHeight="false" outlineLevel="0" collapsed="false">
      <c r="C115" s="125" t="n">
        <v>4.5445</v>
      </c>
      <c r="D115" s="125" t="n">
        <v>0.0025</v>
      </c>
      <c r="E115" s="125" t="n">
        <v>0.57</v>
      </c>
      <c r="F115" s="125" t="n">
        <v>0</v>
      </c>
      <c r="G115" s="125" t="n">
        <v>0.25</v>
      </c>
      <c r="H115" s="125" t="n">
        <v>-0.21</v>
      </c>
      <c r="I115" s="125" t="n">
        <v>0.298</v>
      </c>
      <c r="J115" s="125" t="n">
        <v>-0.13</v>
      </c>
      <c r="K115" s="127" t="n">
        <v>-0.06</v>
      </c>
      <c r="L115" s="125" t="n">
        <v>0.248</v>
      </c>
      <c r="M115" s="125" t="n">
        <v>-0.47</v>
      </c>
      <c r="N115" s="125" t="n">
        <v>-0.29</v>
      </c>
      <c r="O115" s="125" t="n">
        <v>-0.1375</v>
      </c>
      <c r="P115" s="125" t="n">
        <v>0.3</v>
      </c>
      <c r="Q115" s="125" t="n">
        <v>-0.07</v>
      </c>
    </row>
    <row r="116" customFormat="false" ht="12" hidden="false" customHeight="false" outlineLevel="0" collapsed="false">
      <c r="C116" s="125" t="n">
        <v>4.4055</v>
      </c>
      <c r="D116" s="125" t="n">
        <v>0.0025</v>
      </c>
      <c r="E116" s="125" t="n">
        <v>0.57</v>
      </c>
      <c r="F116" s="125" t="n">
        <v>0</v>
      </c>
      <c r="G116" s="125" t="n">
        <v>0.25</v>
      </c>
      <c r="H116" s="125" t="n">
        <v>-0.21</v>
      </c>
      <c r="I116" s="125" t="n">
        <v>0.118</v>
      </c>
      <c r="J116" s="125" t="n">
        <v>-0.13</v>
      </c>
      <c r="K116" s="127" t="n">
        <v>-0.06</v>
      </c>
      <c r="L116" s="125" t="n">
        <v>0.068</v>
      </c>
      <c r="M116" s="125" t="n">
        <v>-0.47</v>
      </c>
      <c r="N116" s="125" t="n">
        <v>-0.29</v>
      </c>
      <c r="O116" s="125" t="n">
        <v>-0.135</v>
      </c>
      <c r="P116" s="125" t="n">
        <v>0.3</v>
      </c>
      <c r="Q116" s="125" t="n">
        <v>-0.07</v>
      </c>
    </row>
    <row r="117" customFormat="false" ht="12" hidden="false" customHeight="false" outlineLevel="0" collapsed="false">
      <c r="C117" s="125" t="n">
        <v>4.2515</v>
      </c>
      <c r="D117" s="125" t="n">
        <v>0.0025</v>
      </c>
      <c r="E117" s="125" t="n">
        <v>0.47</v>
      </c>
      <c r="F117" s="125" t="n">
        <v>0</v>
      </c>
      <c r="G117" s="125" t="n">
        <v>0.26</v>
      </c>
      <c r="H117" s="125" t="n">
        <v>-0.32</v>
      </c>
      <c r="I117" s="125" t="n">
        <v>-0.2</v>
      </c>
      <c r="J117" s="125" t="n">
        <v>-0.2</v>
      </c>
      <c r="K117" s="127" t="n">
        <v>-0.06</v>
      </c>
      <c r="L117" s="125" t="n">
        <v>-0.25</v>
      </c>
      <c r="M117" s="125" t="n">
        <v>-0.595</v>
      </c>
      <c r="N117" s="125" t="n">
        <v>-0.4</v>
      </c>
      <c r="O117" s="125" t="n">
        <v>-0.14</v>
      </c>
      <c r="P117" s="125" t="n">
        <v>0.26</v>
      </c>
      <c r="Q117" s="125" t="n">
        <v>-0.07</v>
      </c>
    </row>
    <row r="118" customFormat="false" ht="12" hidden="false" customHeight="false" outlineLevel="0" collapsed="false">
      <c r="C118" s="125" t="n">
        <v>4.2565</v>
      </c>
      <c r="D118" s="125" t="n">
        <v>0.0025</v>
      </c>
      <c r="E118" s="125" t="n">
        <v>0.47</v>
      </c>
      <c r="F118" s="125" t="n">
        <v>0</v>
      </c>
      <c r="G118" s="125" t="n">
        <v>0.26</v>
      </c>
      <c r="H118" s="125" t="n">
        <v>-0.32</v>
      </c>
      <c r="I118" s="125" t="n">
        <v>-0.2</v>
      </c>
      <c r="J118" s="125" t="n">
        <v>-0.2</v>
      </c>
      <c r="K118" s="127" t="n">
        <v>-0.06</v>
      </c>
      <c r="L118" s="125" t="n">
        <v>-0.25</v>
      </c>
      <c r="M118" s="125" t="n">
        <v>-0.595</v>
      </c>
      <c r="N118" s="125" t="n">
        <v>-0.4</v>
      </c>
      <c r="O118" s="125" t="n">
        <v>-0.14</v>
      </c>
      <c r="P118" s="125" t="n">
        <v>0.26</v>
      </c>
      <c r="Q118" s="125" t="n">
        <v>-0.07</v>
      </c>
    </row>
    <row r="119" customFormat="false" ht="12" hidden="false" customHeight="false" outlineLevel="0" collapsed="false">
      <c r="C119" s="125" t="n">
        <v>4.2945</v>
      </c>
      <c r="D119" s="125" t="n">
        <v>0.0025</v>
      </c>
      <c r="E119" s="125" t="n">
        <v>0.47</v>
      </c>
      <c r="F119" s="125" t="n">
        <v>0</v>
      </c>
      <c r="G119" s="125" t="n">
        <v>0.26</v>
      </c>
      <c r="H119" s="125" t="n">
        <v>-0.32</v>
      </c>
      <c r="I119" s="125" t="n">
        <v>-0.2</v>
      </c>
      <c r="J119" s="125" t="n">
        <v>-0.2</v>
      </c>
      <c r="K119" s="127" t="n">
        <v>-0.06</v>
      </c>
      <c r="L119" s="125" t="n">
        <v>-0.25</v>
      </c>
      <c r="M119" s="125" t="n">
        <v>-0.595</v>
      </c>
      <c r="N119" s="125" t="n">
        <v>-0.4</v>
      </c>
      <c r="O119" s="125" t="n">
        <v>-0.14</v>
      </c>
      <c r="P119" s="125" t="n">
        <v>0.26</v>
      </c>
      <c r="Q119" s="125" t="n">
        <v>-0.07</v>
      </c>
    </row>
    <row r="120" customFormat="false" ht="12" hidden="false" customHeight="false" outlineLevel="0" collapsed="false">
      <c r="C120" s="125" t="n">
        <v>4.3395</v>
      </c>
      <c r="D120" s="125" t="n">
        <v>0.0025</v>
      </c>
      <c r="E120" s="125" t="n">
        <v>0.47</v>
      </c>
      <c r="F120" s="125" t="n">
        <v>0</v>
      </c>
      <c r="G120" s="125" t="n">
        <v>0.26</v>
      </c>
      <c r="H120" s="125" t="n">
        <v>-0.32</v>
      </c>
      <c r="I120" s="125" t="n">
        <v>-0.2</v>
      </c>
      <c r="J120" s="125" t="n">
        <v>-0.2</v>
      </c>
      <c r="K120" s="127" t="n">
        <v>-0.06</v>
      </c>
      <c r="L120" s="125" t="n">
        <v>-0.25</v>
      </c>
      <c r="M120" s="125" t="n">
        <v>-0.595</v>
      </c>
      <c r="N120" s="125" t="n">
        <v>-0.4</v>
      </c>
      <c r="O120" s="125" t="n">
        <v>-0.14</v>
      </c>
      <c r="P120" s="125" t="n">
        <v>0.26</v>
      </c>
      <c r="Q120" s="125" t="n">
        <v>-0.07</v>
      </c>
    </row>
    <row r="121" customFormat="false" ht="12" hidden="false" customHeight="false" outlineLevel="0" collapsed="false">
      <c r="C121" s="125" t="n">
        <v>4.3775</v>
      </c>
      <c r="D121" s="125" t="n">
        <v>0.0025</v>
      </c>
      <c r="E121" s="125" t="n">
        <v>0.47</v>
      </c>
      <c r="F121" s="125" t="n">
        <v>0</v>
      </c>
      <c r="G121" s="125" t="n">
        <v>0.26</v>
      </c>
      <c r="H121" s="125" t="n">
        <v>-0.32</v>
      </c>
      <c r="I121" s="125" t="n">
        <v>-0.2</v>
      </c>
      <c r="J121" s="125" t="n">
        <v>-0.2</v>
      </c>
      <c r="K121" s="127" t="n">
        <v>-0.06</v>
      </c>
      <c r="L121" s="125" t="n">
        <v>-0.25</v>
      </c>
      <c r="M121" s="125" t="n">
        <v>-0.595</v>
      </c>
      <c r="N121" s="125" t="n">
        <v>-0.4</v>
      </c>
      <c r="O121" s="125" t="n">
        <v>-0.14</v>
      </c>
      <c r="P121" s="125" t="n">
        <v>0.26</v>
      </c>
      <c r="Q121" s="125" t="n">
        <v>-0.07</v>
      </c>
    </row>
    <row r="122" customFormat="false" ht="12" hidden="false" customHeight="false" outlineLevel="0" collapsed="false">
      <c r="C122" s="125" t="n">
        <v>4.3715</v>
      </c>
      <c r="D122" s="125" t="n">
        <v>0.0025</v>
      </c>
      <c r="E122" s="125" t="n">
        <v>0.47</v>
      </c>
      <c r="F122" s="125" t="n">
        <v>0</v>
      </c>
      <c r="G122" s="125" t="n">
        <v>0.26</v>
      </c>
      <c r="H122" s="125" t="n">
        <v>-0.32</v>
      </c>
      <c r="I122" s="125" t="n">
        <v>-0.2</v>
      </c>
      <c r="J122" s="125" t="n">
        <v>-0.2</v>
      </c>
      <c r="K122" s="127" t="n">
        <v>-0.06</v>
      </c>
      <c r="L122" s="125" t="n">
        <v>-0.25</v>
      </c>
      <c r="M122" s="125" t="n">
        <v>-0.595</v>
      </c>
      <c r="N122" s="125" t="n">
        <v>-0.4</v>
      </c>
      <c r="O122" s="125" t="n">
        <v>-0.14</v>
      </c>
      <c r="P122" s="125" t="n">
        <v>0.26</v>
      </c>
      <c r="Q122" s="125" t="n">
        <v>-0.07</v>
      </c>
    </row>
    <row r="123" customFormat="false" ht="12" hidden="false" customHeight="false" outlineLevel="0" collapsed="false">
      <c r="C123" s="125" t="n">
        <v>4.3715</v>
      </c>
      <c r="D123" s="125" t="n">
        <v>0.0025</v>
      </c>
      <c r="E123" s="125" t="n">
        <v>0.47</v>
      </c>
      <c r="F123" s="125" t="n">
        <v>0</v>
      </c>
      <c r="G123" s="125" t="n">
        <v>0.26</v>
      </c>
      <c r="H123" s="125" t="n">
        <v>-0.32</v>
      </c>
      <c r="I123" s="125" t="n">
        <v>-0.2</v>
      </c>
      <c r="J123" s="125" t="n">
        <v>-0.2</v>
      </c>
      <c r="K123" s="127" t="n">
        <v>-0.06</v>
      </c>
      <c r="L123" s="125" t="n">
        <v>-0.25</v>
      </c>
      <c r="M123" s="125" t="n">
        <v>-0.595</v>
      </c>
      <c r="N123" s="125" t="n">
        <v>-0.4</v>
      </c>
      <c r="O123" s="125" t="n">
        <v>-0.14</v>
      </c>
      <c r="P123" s="125" t="n">
        <v>0.26</v>
      </c>
      <c r="Q123" s="125" t="n">
        <v>-0.07</v>
      </c>
    </row>
    <row r="124" customFormat="false" ht="12" hidden="false" customHeight="false" outlineLevel="0" collapsed="false">
      <c r="C124" s="125" t="n">
        <v>4.5575</v>
      </c>
      <c r="D124" s="125" t="n">
        <v>0.0025</v>
      </c>
      <c r="E124" s="125" t="n">
        <v>0.5</v>
      </c>
      <c r="F124" s="125" t="n">
        <v>0</v>
      </c>
      <c r="G124" s="125" t="n">
        <v>0.35</v>
      </c>
      <c r="H124" s="125" t="n">
        <v>-0.21</v>
      </c>
      <c r="I124" s="125" t="n">
        <v>0.298</v>
      </c>
      <c r="J124" s="125" t="n">
        <v>-0.13</v>
      </c>
      <c r="K124" s="127" t="n">
        <v>-0.06</v>
      </c>
      <c r="L124" s="125" t="n">
        <v>0.248</v>
      </c>
      <c r="M124" s="125" t="n">
        <v>-0.565</v>
      </c>
      <c r="N124" s="125" t="n">
        <v>-0.29</v>
      </c>
      <c r="O124" s="125" t="n">
        <v>-0.14</v>
      </c>
      <c r="P124" s="125" t="n">
        <v>0.3</v>
      </c>
      <c r="Q124" s="125" t="n">
        <v>-0.07</v>
      </c>
    </row>
    <row r="125" customFormat="false" ht="12" hidden="false" customHeight="false" outlineLevel="0" collapsed="false">
      <c r="C125" s="125" t="n">
        <v>4.6725</v>
      </c>
      <c r="D125" s="125" t="n">
        <v>0.0025</v>
      </c>
      <c r="E125" s="125" t="n">
        <v>0.57</v>
      </c>
      <c r="F125" s="125" t="n">
        <v>0</v>
      </c>
      <c r="G125" s="125" t="n">
        <v>0.35</v>
      </c>
      <c r="H125" s="125" t="n">
        <v>-0.21</v>
      </c>
      <c r="I125" s="125" t="n">
        <v>0.358</v>
      </c>
      <c r="J125" s="125" t="n">
        <v>-0.13</v>
      </c>
      <c r="K125" s="127" t="n">
        <v>-0.06</v>
      </c>
      <c r="L125" s="125" t="n">
        <v>0.308</v>
      </c>
      <c r="M125" s="125" t="n">
        <v>-0.565</v>
      </c>
      <c r="N125" s="125" t="n">
        <v>-0.29</v>
      </c>
      <c r="O125" s="125" t="n">
        <v>-0.1425</v>
      </c>
      <c r="P125" s="125" t="n">
        <v>0.3</v>
      </c>
      <c r="Q125" s="125" t="n">
        <v>-0.07</v>
      </c>
    </row>
    <row r="126" customFormat="false" ht="12" hidden="false" customHeight="false" outlineLevel="0" collapsed="false">
      <c r="C126" s="125" t="n">
        <v>4.7425</v>
      </c>
      <c r="D126" s="125" t="n">
        <v>0.0025</v>
      </c>
      <c r="E126" s="125" t="n">
        <v>0.57</v>
      </c>
      <c r="F126" s="125" t="n">
        <v>0</v>
      </c>
      <c r="G126" s="125" t="n">
        <v>0.35</v>
      </c>
      <c r="H126" s="125" t="n">
        <v>-0.21</v>
      </c>
      <c r="I126" s="125" t="n">
        <v>0.428</v>
      </c>
      <c r="J126" s="125" t="n">
        <v>-0.13</v>
      </c>
      <c r="K126" s="127" t="n">
        <v>-0.06</v>
      </c>
      <c r="L126" s="125" t="n">
        <v>0.378</v>
      </c>
      <c r="M126" s="125" t="n">
        <v>-0.565</v>
      </c>
      <c r="N126" s="125" t="n">
        <v>-0.29</v>
      </c>
      <c r="O126" s="125" t="n">
        <v>-0.145</v>
      </c>
      <c r="P126" s="125" t="n">
        <v>0.3</v>
      </c>
      <c r="Q126" s="125" t="n">
        <v>-0.07</v>
      </c>
    </row>
    <row r="127" customFormat="false" ht="12" hidden="false" customHeight="false" outlineLevel="0" collapsed="false">
      <c r="C127" s="125" t="n">
        <v>4.6545</v>
      </c>
      <c r="D127" s="125" t="n">
        <v>0.0025</v>
      </c>
      <c r="E127" s="125" t="n">
        <v>0.57</v>
      </c>
      <c r="F127" s="125" t="n">
        <v>0</v>
      </c>
      <c r="G127" s="125" t="n">
        <v>0.35</v>
      </c>
      <c r="H127" s="125" t="n">
        <v>-0.21</v>
      </c>
      <c r="I127" s="125" t="n">
        <v>0.298</v>
      </c>
      <c r="J127" s="125" t="n">
        <v>-0.13</v>
      </c>
      <c r="K127" s="127" t="n">
        <v>-0.06</v>
      </c>
      <c r="L127" s="125" t="n">
        <v>0.248</v>
      </c>
      <c r="M127" s="125" t="n">
        <v>-0.565</v>
      </c>
      <c r="N127" s="125" t="n">
        <v>-0.29</v>
      </c>
      <c r="O127" s="125" t="n">
        <v>-0.1375</v>
      </c>
      <c r="P127" s="125" t="n">
        <v>0.3</v>
      </c>
      <c r="Q127" s="125" t="n">
        <v>-0.07</v>
      </c>
    </row>
    <row r="128" customFormat="false" ht="12" hidden="false" customHeight="false" outlineLevel="0" collapsed="false">
      <c r="C128" s="125" t="n">
        <v>4.5155</v>
      </c>
      <c r="D128" s="125" t="n">
        <v>0.0025</v>
      </c>
      <c r="E128" s="125" t="n">
        <v>0.57</v>
      </c>
      <c r="F128" s="125" t="n">
        <v>0</v>
      </c>
      <c r="G128" s="125" t="n">
        <v>0.35</v>
      </c>
      <c r="H128" s="125" t="n">
        <v>-0.21</v>
      </c>
      <c r="I128" s="125" t="n">
        <v>0.118</v>
      </c>
      <c r="J128" s="125" t="n">
        <v>-0.13</v>
      </c>
      <c r="K128" s="127" t="n">
        <v>-0.06</v>
      </c>
      <c r="L128" s="125" t="n">
        <v>0.068</v>
      </c>
      <c r="M128" s="125" t="n">
        <v>-0.565</v>
      </c>
      <c r="N128" s="125" t="n">
        <v>-0.29</v>
      </c>
      <c r="O128" s="125" t="n">
        <v>-0.135</v>
      </c>
      <c r="P128" s="125" t="n">
        <v>0.3</v>
      </c>
      <c r="Q128" s="125" t="n">
        <v>-0.07</v>
      </c>
    </row>
    <row r="129" customFormat="false" ht="12" hidden="false" customHeight="false" outlineLevel="0" collapsed="false">
      <c r="C129" s="125" t="n">
        <v>4.3615</v>
      </c>
      <c r="D129" s="125" t="n">
        <v>0.0025</v>
      </c>
      <c r="E129" s="125" t="n">
        <v>0.47</v>
      </c>
      <c r="F129" s="125" t="n">
        <v>0</v>
      </c>
      <c r="G129" s="125" t="n">
        <v>0.43</v>
      </c>
      <c r="H129" s="125" t="n">
        <v>-0.32</v>
      </c>
      <c r="I129" s="125" t="n">
        <v>-0.2</v>
      </c>
      <c r="J129" s="125" t="n">
        <v>-0.2</v>
      </c>
      <c r="K129" s="127" t="n">
        <v>-0.06</v>
      </c>
      <c r="L129" s="125" t="n">
        <v>-0.25</v>
      </c>
      <c r="M129" s="125" t="n">
        <v>-0.565</v>
      </c>
      <c r="N129" s="125" t="n">
        <v>-0.4</v>
      </c>
      <c r="O129" s="125" t="n">
        <v>-0.14</v>
      </c>
      <c r="P129" s="125" t="n">
        <v>0.26</v>
      </c>
      <c r="Q129" s="125" t="n">
        <v>-0.07</v>
      </c>
    </row>
    <row r="130" customFormat="false" ht="12" hidden="false" customHeight="false" outlineLevel="0" collapsed="false">
      <c r="C130" s="125" t="n">
        <v>4.3665</v>
      </c>
      <c r="D130" s="125" t="n">
        <v>0.0025</v>
      </c>
      <c r="E130" s="125" t="n">
        <v>0.47</v>
      </c>
      <c r="F130" s="125" t="n">
        <v>0</v>
      </c>
      <c r="G130" s="125" t="n">
        <v>0.43</v>
      </c>
      <c r="H130" s="125" t="n">
        <v>-0.32</v>
      </c>
      <c r="I130" s="125" t="n">
        <v>-0.05</v>
      </c>
      <c r="J130" s="125" t="n">
        <v>-0.2</v>
      </c>
      <c r="K130" s="127" t="n">
        <v>-0.06</v>
      </c>
      <c r="L130" s="125" t="n">
        <v>-0.1</v>
      </c>
      <c r="M130" s="125" t="n">
        <v>-0.565</v>
      </c>
      <c r="N130" s="125" t="n">
        <v>-0.4</v>
      </c>
      <c r="O130" s="125" t="n">
        <v>-0.14</v>
      </c>
      <c r="P130" s="125" t="n">
        <v>0.26</v>
      </c>
      <c r="Q130" s="125" t="n">
        <v>-0.07</v>
      </c>
    </row>
    <row r="131" customFormat="false" ht="12" hidden="false" customHeight="false" outlineLevel="0" collapsed="false">
      <c r="C131" s="125" t="n">
        <v>4.4045</v>
      </c>
      <c r="D131" s="125" t="n">
        <v>0.0025</v>
      </c>
      <c r="E131" s="125" t="n">
        <v>0.47</v>
      </c>
      <c r="F131" s="125" t="n">
        <v>0</v>
      </c>
      <c r="G131" s="125" t="n">
        <v>0.43</v>
      </c>
      <c r="H131" s="125" t="n">
        <v>-0.32</v>
      </c>
      <c r="I131" s="125" t="n">
        <v>-0.05</v>
      </c>
      <c r="J131" s="125" t="n">
        <v>-0.2</v>
      </c>
      <c r="K131" s="127" t="n">
        <v>-0.06</v>
      </c>
      <c r="L131" s="125" t="n">
        <v>-0.1</v>
      </c>
      <c r="M131" s="125" t="n">
        <v>-0.565</v>
      </c>
      <c r="N131" s="125" t="n">
        <v>-0.4</v>
      </c>
      <c r="O131" s="125" t="n">
        <v>-0.14</v>
      </c>
      <c r="P131" s="125" t="n">
        <v>0.26</v>
      </c>
      <c r="Q131" s="125" t="n">
        <v>-0.07</v>
      </c>
    </row>
    <row r="132" customFormat="false" ht="12" hidden="false" customHeight="false" outlineLevel="0" collapsed="false">
      <c r="C132" s="125" t="n">
        <v>4.4495</v>
      </c>
      <c r="D132" s="125" t="n">
        <v>0.0025</v>
      </c>
      <c r="E132" s="125" t="n">
        <v>0.47</v>
      </c>
      <c r="F132" s="125" t="n">
        <v>0</v>
      </c>
      <c r="G132" s="125" t="n">
        <v>0.43</v>
      </c>
      <c r="H132" s="125" t="n">
        <v>-0.32</v>
      </c>
      <c r="I132" s="125" t="n">
        <v>-0.05</v>
      </c>
      <c r="J132" s="125" t="n">
        <v>-0.2</v>
      </c>
      <c r="K132" s="127" t="n">
        <v>-0.06</v>
      </c>
      <c r="L132" s="125" t="n">
        <v>-0.1</v>
      </c>
      <c r="M132" s="125" t="n">
        <v>-0.565</v>
      </c>
      <c r="N132" s="125" t="n">
        <v>-0.4</v>
      </c>
      <c r="O132" s="125" t="n">
        <v>-0.14</v>
      </c>
      <c r="P132" s="125" t="n">
        <v>0.26</v>
      </c>
      <c r="Q132" s="125" t="n">
        <v>-0.07</v>
      </c>
    </row>
    <row r="133" customFormat="false" ht="12" hidden="false" customHeight="false" outlineLevel="0" collapsed="false">
      <c r="C133" s="125" t="n">
        <v>4.4875</v>
      </c>
      <c r="D133" s="125" t="n">
        <v>0.0025</v>
      </c>
      <c r="E133" s="125" t="n">
        <v>0.47</v>
      </c>
      <c r="F133" s="125" t="n">
        <v>0</v>
      </c>
      <c r="G133" s="125" t="n">
        <v>0.43</v>
      </c>
      <c r="H133" s="125" t="n">
        <v>-0.32</v>
      </c>
      <c r="I133" s="125" t="n">
        <v>-0.05</v>
      </c>
      <c r="J133" s="125" t="n">
        <v>-0.2</v>
      </c>
      <c r="K133" s="127" t="n">
        <v>-0.06</v>
      </c>
      <c r="L133" s="125" t="n">
        <v>-0.1</v>
      </c>
      <c r="M133" s="125" t="n">
        <v>-0.565</v>
      </c>
      <c r="N133" s="125" t="n">
        <v>-0.4</v>
      </c>
      <c r="O133" s="125" t="n">
        <v>-0.14</v>
      </c>
      <c r="P133" s="125" t="n">
        <v>0.26</v>
      </c>
      <c r="Q133" s="125" t="n">
        <v>-0.07</v>
      </c>
    </row>
    <row r="134" customFormat="false" ht="12" hidden="false" customHeight="false" outlineLevel="0" collapsed="false">
      <c r="C134" s="125" t="n">
        <v>4.4815</v>
      </c>
      <c r="D134" s="125" t="n">
        <v>0.0025</v>
      </c>
      <c r="E134" s="125" t="n">
        <v>0.47</v>
      </c>
      <c r="F134" s="125" t="n">
        <v>0</v>
      </c>
      <c r="G134" s="125" t="n">
        <v>0.43</v>
      </c>
      <c r="H134" s="125" t="n">
        <v>-0.32</v>
      </c>
      <c r="I134" s="125" t="n">
        <v>-0.05</v>
      </c>
      <c r="J134" s="125" t="n">
        <v>-0.2</v>
      </c>
      <c r="K134" s="127" t="n">
        <v>-0.06</v>
      </c>
      <c r="L134" s="125" t="n">
        <v>-0.1</v>
      </c>
      <c r="M134" s="125" t="n">
        <v>-0.565</v>
      </c>
      <c r="N134" s="125" t="n">
        <v>-0.4</v>
      </c>
      <c r="O134" s="125" t="n">
        <v>-0.14</v>
      </c>
      <c r="P134" s="125" t="n">
        <v>0.26</v>
      </c>
      <c r="Q134" s="125" t="n">
        <v>-0.07</v>
      </c>
    </row>
    <row r="135" customFormat="false" ht="12" hidden="false" customHeight="false" outlineLevel="0" collapsed="false">
      <c r="C135" s="125" t="n">
        <v>4.4815</v>
      </c>
      <c r="D135" s="125" t="n">
        <v>0.0025</v>
      </c>
      <c r="E135" s="125" t="n">
        <v>0.47</v>
      </c>
      <c r="F135" s="125" t="n">
        <v>0</v>
      </c>
      <c r="G135" s="125" t="n">
        <v>0.43</v>
      </c>
      <c r="H135" s="125" t="n">
        <v>-0.32</v>
      </c>
      <c r="I135" s="125" t="n">
        <v>-0.05</v>
      </c>
      <c r="J135" s="125" t="n">
        <v>-0.2</v>
      </c>
      <c r="K135" s="127" t="n">
        <v>-0.06</v>
      </c>
      <c r="L135" s="125" t="n">
        <v>-0.1</v>
      </c>
      <c r="M135" s="125" t="n">
        <v>-0.565</v>
      </c>
      <c r="N135" s="125" t="n">
        <v>-0.4</v>
      </c>
      <c r="O135" s="125" t="n">
        <v>-0.14</v>
      </c>
      <c r="P135" s="125" t="n">
        <v>0.26</v>
      </c>
      <c r="Q135" s="125" t="n">
        <v>-0.07</v>
      </c>
    </row>
    <row r="136" customFormat="false" ht="12" hidden="false" customHeight="false" outlineLevel="0" collapsed="false">
      <c r="C136" s="125" t="n">
        <v>4.6675</v>
      </c>
      <c r="D136" s="125" t="n">
        <v>0.0025</v>
      </c>
      <c r="E136" s="125" t="n">
        <v>0.5</v>
      </c>
      <c r="F136" s="125" t="n">
        <v>0</v>
      </c>
      <c r="G136" s="125" t="n">
        <v>0.35</v>
      </c>
      <c r="H136" s="125" t="n">
        <v>-0.21</v>
      </c>
      <c r="I136" s="125" t="n">
        <v>0.298</v>
      </c>
      <c r="J136" s="125" t="n">
        <v>-0.13</v>
      </c>
      <c r="K136" s="127" t="n">
        <v>-0.06</v>
      </c>
      <c r="L136" s="125" t="n">
        <v>0.248</v>
      </c>
      <c r="M136" s="125" t="n">
        <v>-0.52</v>
      </c>
      <c r="N136" s="125" t="n">
        <v>-0.29</v>
      </c>
      <c r="O136" s="125" t="n">
        <v>-0.14</v>
      </c>
      <c r="P136" s="125" t="n">
        <v>0.3</v>
      </c>
      <c r="Q136" s="125" t="n">
        <v>-0.07</v>
      </c>
    </row>
    <row r="137" customFormat="false" ht="12" hidden="false" customHeight="false" outlineLevel="0" collapsed="false">
      <c r="C137" s="125" t="n">
        <v>4.7825</v>
      </c>
      <c r="D137" s="125" t="n">
        <v>0.0025</v>
      </c>
      <c r="E137" s="125" t="n">
        <v>0.57</v>
      </c>
      <c r="F137" s="125" t="n">
        <v>0</v>
      </c>
      <c r="G137" s="125" t="n">
        <v>0.35</v>
      </c>
      <c r="H137" s="125" t="n">
        <v>-0.21</v>
      </c>
      <c r="I137" s="125" t="n">
        <v>0.358</v>
      </c>
      <c r="J137" s="125" t="n">
        <v>-0.13</v>
      </c>
      <c r="K137" s="127" t="n">
        <v>-0.06</v>
      </c>
      <c r="L137" s="125" t="n">
        <v>0.308</v>
      </c>
      <c r="M137" s="125" t="n">
        <v>-0.52</v>
      </c>
      <c r="N137" s="125" t="n">
        <v>-0.29</v>
      </c>
      <c r="O137" s="125" t="n">
        <v>-0.1425</v>
      </c>
      <c r="P137" s="125" t="n">
        <v>0.3</v>
      </c>
      <c r="Q137" s="125" t="n">
        <v>-0.07</v>
      </c>
    </row>
    <row r="138" customFormat="false" ht="12" hidden="false" customHeight="false" outlineLevel="0" collapsed="false">
      <c r="C138" s="125" t="n">
        <v>4.855</v>
      </c>
      <c r="D138" s="125" t="n">
        <v>0.0025</v>
      </c>
      <c r="E138" s="125" t="n">
        <v>0.57</v>
      </c>
      <c r="F138" s="125" t="n">
        <v>0</v>
      </c>
      <c r="G138" s="125" t="n">
        <v>0.35</v>
      </c>
      <c r="H138" s="125" t="n">
        <v>-0.21</v>
      </c>
      <c r="I138" s="125" t="n">
        <v>0.428</v>
      </c>
      <c r="J138" s="125" t="n">
        <v>-0.13</v>
      </c>
      <c r="K138" s="127" t="n">
        <v>-0.06</v>
      </c>
      <c r="L138" s="125" t="n">
        <v>0.378</v>
      </c>
      <c r="M138" s="125" t="n">
        <v>-0.52</v>
      </c>
      <c r="N138" s="125" t="n">
        <v>-0.29</v>
      </c>
      <c r="O138" s="125" t="n">
        <v>-0.145</v>
      </c>
      <c r="P138" s="125" t="n">
        <v>0.3</v>
      </c>
      <c r="Q138" s="125" t="n">
        <v>-0.07</v>
      </c>
    </row>
    <row r="139" customFormat="false" ht="12" hidden="false" customHeight="false" outlineLevel="0" collapsed="false">
      <c r="C139" s="125" t="n">
        <v>4.767</v>
      </c>
      <c r="D139" s="125" t="n">
        <v>0.0025</v>
      </c>
      <c r="E139" s="125" t="n">
        <v>0.57</v>
      </c>
      <c r="F139" s="125" t="n">
        <v>0</v>
      </c>
      <c r="G139" s="125" t="n">
        <v>0.35</v>
      </c>
      <c r="H139" s="125" t="n">
        <v>-0.21</v>
      </c>
      <c r="I139" s="125" t="n">
        <v>0.298</v>
      </c>
      <c r="J139" s="125" t="n">
        <v>-0.13</v>
      </c>
      <c r="K139" s="127" t="n">
        <v>-0.06</v>
      </c>
      <c r="L139" s="125" t="n">
        <v>0.248</v>
      </c>
      <c r="M139" s="125" t="n">
        <v>-0.52</v>
      </c>
      <c r="N139" s="125" t="n">
        <v>-0.29</v>
      </c>
      <c r="O139" s="125" t="n">
        <v>-0.1375</v>
      </c>
      <c r="P139" s="125" t="n">
        <v>0.3</v>
      </c>
      <c r="Q139" s="125" t="n">
        <v>-0.07</v>
      </c>
    </row>
    <row r="140" customFormat="false" ht="12" hidden="false" customHeight="false" outlineLevel="0" collapsed="false">
      <c r="C140" s="125" t="n">
        <v>4.628</v>
      </c>
      <c r="D140" s="125" t="n">
        <v>0.0025</v>
      </c>
      <c r="E140" s="125" t="n">
        <v>0.57</v>
      </c>
      <c r="F140" s="125" t="n">
        <v>0</v>
      </c>
      <c r="G140" s="125" t="n">
        <v>0.35</v>
      </c>
      <c r="H140" s="125" t="n">
        <v>-0.21</v>
      </c>
      <c r="I140" s="125" t="n">
        <v>0.118</v>
      </c>
      <c r="J140" s="125" t="n">
        <v>-0.13</v>
      </c>
      <c r="K140" s="127" t="n">
        <v>-0.06</v>
      </c>
      <c r="L140" s="125" t="n">
        <v>0.068</v>
      </c>
      <c r="M140" s="125" t="n">
        <v>-0.52</v>
      </c>
      <c r="N140" s="125" t="n">
        <v>-0.29</v>
      </c>
      <c r="O140" s="125" t="n">
        <v>-0.135</v>
      </c>
      <c r="P140" s="125" t="n">
        <v>0.3</v>
      </c>
      <c r="Q140" s="125" t="n">
        <v>-0.07</v>
      </c>
    </row>
    <row r="141" customFormat="false" ht="12" hidden="false" customHeight="false" outlineLevel="0" collapsed="false">
      <c r="C141" s="125" t="n">
        <v>4.474</v>
      </c>
      <c r="D141" s="125" t="n">
        <v>0.0025</v>
      </c>
      <c r="E141" s="125" t="n">
        <v>0.47</v>
      </c>
      <c r="F141" s="125" t="n">
        <v>0</v>
      </c>
      <c r="G141" s="125" t="n">
        <v>0.43</v>
      </c>
      <c r="H141" s="125" t="n">
        <v>-0.32</v>
      </c>
      <c r="I141" s="125" t="n">
        <v>-0.2</v>
      </c>
      <c r="J141" s="125" t="n">
        <v>-0.2</v>
      </c>
      <c r="K141" s="127" t="n">
        <v>-0.06</v>
      </c>
      <c r="L141" s="125" t="n">
        <v>-0.25</v>
      </c>
      <c r="M141" s="125" t="n">
        <v>-0.633</v>
      </c>
      <c r="N141" s="125" t="n">
        <v>-0.4</v>
      </c>
      <c r="O141" s="125" t="n">
        <v>-0.14</v>
      </c>
      <c r="P141" s="125" t="n">
        <v>0.26</v>
      </c>
      <c r="Q141" s="125" t="n">
        <v>-0.07</v>
      </c>
    </row>
    <row r="142" customFormat="false" ht="12" hidden="false" customHeight="false" outlineLevel="0" collapsed="false">
      <c r="C142" s="125" t="n">
        <v>4.479</v>
      </c>
      <c r="D142" s="125" t="n">
        <v>0.0025</v>
      </c>
      <c r="E142" s="125" t="n">
        <v>0.47</v>
      </c>
      <c r="F142" s="125" t="n">
        <v>0</v>
      </c>
      <c r="G142" s="125" t="n">
        <v>0.43</v>
      </c>
      <c r="H142" s="125" t="n">
        <v>-0.32</v>
      </c>
      <c r="I142" s="125" t="n">
        <v>-0.05</v>
      </c>
      <c r="J142" s="125" t="n">
        <v>-0.2</v>
      </c>
      <c r="K142" s="127" t="n">
        <v>-0.06</v>
      </c>
      <c r="L142" s="125" t="n">
        <v>-0.1</v>
      </c>
      <c r="M142" s="125" t="n">
        <v>-0.633</v>
      </c>
      <c r="N142" s="125" t="n">
        <v>-0.4</v>
      </c>
      <c r="O142" s="125" t="n">
        <v>-0.14</v>
      </c>
      <c r="P142" s="125" t="n">
        <v>0.26</v>
      </c>
      <c r="Q142" s="125" t="n">
        <v>-0.07</v>
      </c>
    </row>
    <row r="143" customFormat="false" ht="12" hidden="false" customHeight="false" outlineLevel="0" collapsed="false">
      <c r="C143" s="125" t="n">
        <v>4.517</v>
      </c>
      <c r="D143" s="125" t="n">
        <v>0.0025</v>
      </c>
      <c r="E143" s="125" t="n">
        <v>0.47</v>
      </c>
      <c r="F143" s="125" t="n">
        <v>0</v>
      </c>
      <c r="G143" s="125" t="n">
        <v>0.43</v>
      </c>
      <c r="H143" s="125" t="n">
        <v>-0.32</v>
      </c>
      <c r="I143" s="125" t="n">
        <v>-0.05</v>
      </c>
      <c r="J143" s="125" t="n">
        <v>-0.2</v>
      </c>
      <c r="K143" s="127" t="n">
        <v>-0.06</v>
      </c>
      <c r="L143" s="125" t="n">
        <v>-0.1</v>
      </c>
      <c r="M143" s="125" t="n">
        <v>-0.633</v>
      </c>
      <c r="N143" s="125" t="n">
        <v>-0.4</v>
      </c>
      <c r="O143" s="125" t="n">
        <v>-0.14</v>
      </c>
      <c r="P143" s="125" t="n">
        <v>0.26</v>
      </c>
      <c r="Q143" s="125" t="n">
        <v>-0.07</v>
      </c>
    </row>
    <row r="144" customFormat="false" ht="12" hidden="false" customHeight="false" outlineLevel="0" collapsed="false">
      <c r="C144" s="125" t="n">
        <v>4.562</v>
      </c>
      <c r="D144" s="125" t="n">
        <v>0.0025</v>
      </c>
      <c r="E144" s="125" t="n">
        <v>0.47</v>
      </c>
      <c r="F144" s="125" t="n">
        <v>0</v>
      </c>
      <c r="G144" s="125" t="n">
        <v>0.43</v>
      </c>
      <c r="H144" s="125" t="n">
        <v>-0.32</v>
      </c>
      <c r="I144" s="125" t="n">
        <v>-0.05</v>
      </c>
      <c r="J144" s="125" t="n">
        <v>-0.2</v>
      </c>
      <c r="K144" s="127" t="n">
        <v>-0.06</v>
      </c>
      <c r="L144" s="125" t="n">
        <v>-0.1</v>
      </c>
      <c r="M144" s="125" t="n">
        <v>-0.633</v>
      </c>
      <c r="N144" s="125" t="n">
        <v>-0.4</v>
      </c>
      <c r="O144" s="125" t="n">
        <v>-0.14</v>
      </c>
      <c r="P144" s="125" t="n">
        <v>0.26</v>
      </c>
      <c r="Q144" s="125" t="n">
        <v>-0.07</v>
      </c>
    </row>
    <row r="145" customFormat="false" ht="12" hidden="false" customHeight="false" outlineLevel="0" collapsed="false">
      <c r="C145" s="125" t="n">
        <v>4.6</v>
      </c>
      <c r="D145" s="125" t="n">
        <v>0.0025</v>
      </c>
      <c r="E145" s="125" t="n">
        <v>0.47</v>
      </c>
      <c r="F145" s="125" t="n">
        <v>0</v>
      </c>
      <c r="G145" s="125" t="n">
        <v>0.43</v>
      </c>
      <c r="H145" s="125" t="n">
        <v>-0.32</v>
      </c>
      <c r="I145" s="125" t="n">
        <v>-0.05</v>
      </c>
      <c r="J145" s="125" t="n">
        <v>-0.2</v>
      </c>
      <c r="K145" s="127" t="n">
        <v>-0.06</v>
      </c>
      <c r="L145" s="125" t="n">
        <v>-0.1</v>
      </c>
      <c r="M145" s="125" t="n">
        <v>-0.633</v>
      </c>
      <c r="N145" s="125" t="n">
        <v>-0.4</v>
      </c>
      <c r="O145" s="125" t="n">
        <v>-0.14</v>
      </c>
      <c r="P145" s="125" t="n">
        <v>0.26</v>
      </c>
      <c r="Q145" s="125" t="n">
        <v>-0.07</v>
      </c>
    </row>
    <row r="146" customFormat="false" ht="12" hidden="false" customHeight="false" outlineLevel="0" collapsed="false">
      <c r="C146" s="125" t="n">
        <v>4.594</v>
      </c>
      <c r="D146" s="125" t="n">
        <v>0.0025</v>
      </c>
      <c r="E146" s="125" t="n">
        <v>0.47</v>
      </c>
      <c r="F146" s="125" t="n">
        <v>0</v>
      </c>
      <c r="G146" s="125" t="n">
        <v>0.43</v>
      </c>
      <c r="H146" s="125" t="n">
        <v>-0.32</v>
      </c>
      <c r="I146" s="125" t="n">
        <v>-0.05</v>
      </c>
      <c r="J146" s="125" t="n">
        <v>-0.2</v>
      </c>
      <c r="K146" s="127" t="n">
        <v>-0.06</v>
      </c>
      <c r="L146" s="125" t="n">
        <v>-0.1</v>
      </c>
      <c r="M146" s="125" t="n">
        <v>-0.633</v>
      </c>
      <c r="N146" s="125" t="n">
        <v>-0.4</v>
      </c>
      <c r="O146" s="125" t="n">
        <v>-0.14</v>
      </c>
      <c r="P146" s="125" t="n">
        <v>0.26</v>
      </c>
      <c r="Q146" s="125" t="n">
        <v>-0.07</v>
      </c>
    </row>
    <row r="147" customFormat="false" ht="12" hidden="false" customHeight="false" outlineLevel="0" collapsed="false">
      <c r="C147" s="125" t="n">
        <v>4.594</v>
      </c>
      <c r="D147" s="125" t="n">
        <v>0.0025</v>
      </c>
      <c r="E147" s="125" t="n">
        <v>0.47</v>
      </c>
      <c r="F147" s="125" t="n">
        <v>0</v>
      </c>
      <c r="G147" s="125" t="n">
        <v>0.43</v>
      </c>
      <c r="H147" s="125" t="n">
        <v>-0.32</v>
      </c>
      <c r="I147" s="125" t="n">
        <v>-0.05</v>
      </c>
      <c r="J147" s="125" t="n">
        <v>-0.2</v>
      </c>
      <c r="K147" s="127" t="n">
        <v>-0.06</v>
      </c>
      <c r="L147" s="125" t="n">
        <v>-0.1</v>
      </c>
      <c r="M147" s="125" t="n">
        <v>-0.633</v>
      </c>
      <c r="N147" s="125" t="n">
        <v>-0.4</v>
      </c>
      <c r="O147" s="125" t="n">
        <v>-0.14</v>
      </c>
      <c r="P147" s="125" t="n">
        <v>0.26</v>
      </c>
      <c r="Q147" s="125" t="n">
        <v>-0.07</v>
      </c>
    </row>
    <row r="148" customFormat="false" ht="12" hidden="false" customHeight="false" outlineLevel="0" collapsed="false">
      <c r="C148" s="125" t="n">
        <v>4.78</v>
      </c>
      <c r="D148" s="125" t="n">
        <v>0.0025</v>
      </c>
      <c r="E148" s="125" t="n">
        <v>0.5</v>
      </c>
      <c r="F148" s="125" t="n">
        <v>0</v>
      </c>
      <c r="G148" s="125" t="n">
        <v>0.35</v>
      </c>
      <c r="H148" s="125" t="n">
        <v>-0.21</v>
      </c>
      <c r="I148" s="125" t="n">
        <v>0.298</v>
      </c>
      <c r="J148" s="125" t="n">
        <v>-0.13</v>
      </c>
      <c r="K148" s="127" t="n">
        <v>-0.06</v>
      </c>
      <c r="L148" s="125" t="n">
        <v>0.248</v>
      </c>
      <c r="M148" s="125" t="n">
        <v>-0.573</v>
      </c>
      <c r="N148" s="125" t="n">
        <v>-0.29</v>
      </c>
      <c r="O148" s="125" t="n">
        <v>-0.14</v>
      </c>
      <c r="P148" s="125" t="n">
        <v>0.3</v>
      </c>
      <c r="Q148" s="125" t="n">
        <v>-0.07</v>
      </c>
    </row>
    <row r="149" customFormat="false" ht="12" hidden="false" customHeight="false" outlineLevel="0" collapsed="false">
      <c r="C149" s="125" t="n">
        <v>4.895</v>
      </c>
      <c r="D149" s="125" t="n">
        <v>0.0025</v>
      </c>
      <c r="E149" s="125" t="n">
        <v>0.57</v>
      </c>
      <c r="F149" s="125" t="n">
        <v>0</v>
      </c>
      <c r="G149" s="125" t="n">
        <v>0.35</v>
      </c>
      <c r="H149" s="125" t="n">
        <v>-0.21</v>
      </c>
      <c r="I149" s="125" t="n">
        <v>0.358</v>
      </c>
      <c r="J149" s="125" t="n">
        <v>-0.13</v>
      </c>
      <c r="K149" s="127" t="n">
        <v>-0.06</v>
      </c>
      <c r="L149" s="125" t="n">
        <v>0.308</v>
      </c>
      <c r="M149" s="125" t="n">
        <v>-0.573</v>
      </c>
      <c r="N149" s="125" t="n">
        <v>-0.29</v>
      </c>
      <c r="O149" s="125" t="n">
        <v>-0.1425</v>
      </c>
      <c r="P149" s="125" t="n">
        <v>0.3</v>
      </c>
      <c r="Q149" s="125" t="n">
        <v>-0.07</v>
      </c>
    </row>
    <row r="150" customFormat="false" ht="12" hidden="false" customHeight="false" outlineLevel="0" collapsed="false">
      <c r="C150" s="125" t="n">
        <v>4.9675</v>
      </c>
      <c r="D150" s="125" t="n">
        <v>0.0025</v>
      </c>
      <c r="E150" s="125" t="n">
        <v>0.57</v>
      </c>
      <c r="F150" s="125" t="n">
        <v>0</v>
      </c>
      <c r="G150" s="125" t="n">
        <v>0.35</v>
      </c>
      <c r="H150" s="125" t="n">
        <v>-0.21</v>
      </c>
      <c r="I150" s="125" t="n">
        <v>0.428</v>
      </c>
      <c r="J150" s="125" t="n">
        <v>-0.13</v>
      </c>
      <c r="K150" s="127" t="n">
        <v>-0.06</v>
      </c>
      <c r="L150" s="125" t="n">
        <v>0.378</v>
      </c>
      <c r="M150" s="125" t="n">
        <v>-0.573</v>
      </c>
      <c r="N150" s="125" t="n">
        <v>-0.29</v>
      </c>
      <c r="O150" s="125" t="n">
        <v>-0.145</v>
      </c>
      <c r="P150" s="125" t="n">
        <v>0.3</v>
      </c>
      <c r="Q150" s="125" t="n">
        <v>-0.07</v>
      </c>
    </row>
    <row r="151" customFormat="false" ht="12" hidden="false" customHeight="false" outlineLevel="0" collapsed="false">
      <c r="C151" s="125" t="n">
        <v>4.8795</v>
      </c>
      <c r="D151" s="125" t="n">
        <v>0.0025</v>
      </c>
      <c r="E151" s="125" t="n">
        <v>0.57</v>
      </c>
      <c r="F151" s="125" t="n">
        <v>0</v>
      </c>
      <c r="G151" s="125" t="n">
        <v>0.35</v>
      </c>
      <c r="H151" s="125" t="n">
        <v>-0.21</v>
      </c>
      <c r="I151" s="125" t="n">
        <v>0.298</v>
      </c>
      <c r="J151" s="125" t="n">
        <v>-0.13</v>
      </c>
      <c r="K151" s="127" t="n">
        <v>-0.06</v>
      </c>
      <c r="L151" s="125" t="n">
        <v>0.248</v>
      </c>
      <c r="M151" s="125" t="n">
        <v>-0.573</v>
      </c>
      <c r="N151" s="125" t="n">
        <v>-0.29</v>
      </c>
      <c r="O151" s="125" t="n">
        <v>-0.1375</v>
      </c>
      <c r="P151" s="125" t="n">
        <v>0.3</v>
      </c>
      <c r="Q151" s="125" t="n">
        <v>-0.07</v>
      </c>
    </row>
    <row r="152" customFormat="false" ht="12" hidden="false" customHeight="false" outlineLevel="0" collapsed="false">
      <c r="C152" s="125" t="n">
        <v>4.7405</v>
      </c>
      <c r="D152" s="125" t="n">
        <v>0.0025</v>
      </c>
      <c r="E152" s="125" t="n">
        <v>0.57</v>
      </c>
      <c r="F152" s="125" t="n">
        <v>0</v>
      </c>
      <c r="G152" s="125" t="n">
        <v>0.35</v>
      </c>
      <c r="H152" s="125" t="n">
        <v>-0.21</v>
      </c>
      <c r="I152" s="125" t="n">
        <v>0.118</v>
      </c>
      <c r="J152" s="125" t="n">
        <v>-0.13</v>
      </c>
      <c r="K152" s="127" t="n">
        <v>-0.06</v>
      </c>
      <c r="L152" s="125" t="n">
        <v>0.068</v>
      </c>
      <c r="M152" s="125" t="n">
        <v>-0.573</v>
      </c>
      <c r="N152" s="125" t="n">
        <v>-0.29</v>
      </c>
      <c r="O152" s="125" t="n">
        <v>-0.135</v>
      </c>
      <c r="P152" s="125" t="n">
        <v>0.3</v>
      </c>
      <c r="Q152" s="125" t="n">
        <v>-0.07</v>
      </c>
    </row>
    <row r="153" customFormat="false" ht="12" hidden="false" customHeight="false" outlineLevel="0" collapsed="false">
      <c r="C153" s="125" t="n">
        <v>4.5865</v>
      </c>
      <c r="D153" s="125" t="n">
        <v>0.0025</v>
      </c>
      <c r="E153" s="125" t="n">
        <v>0.47</v>
      </c>
      <c r="F153" s="125" t="n">
        <v>0</v>
      </c>
      <c r="G153" s="125" t="n">
        <v>0.43</v>
      </c>
      <c r="H153" s="125" t="n">
        <v>-0.32</v>
      </c>
      <c r="I153" s="125" t="n">
        <v>-0.2</v>
      </c>
      <c r="J153" s="125" t="n">
        <v>-0.2</v>
      </c>
      <c r="K153" s="127" t="n">
        <v>-0.06</v>
      </c>
      <c r="L153" s="125" t="n">
        <v>-0.25</v>
      </c>
      <c r="M153" s="125" t="n">
        <v>-0.673</v>
      </c>
      <c r="N153" s="125" t="n">
        <v>-0.4</v>
      </c>
      <c r="O153" s="125" t="n">
        <v>-0.14</v>
      </c>
      <c r="P153" s="125" t="n">
        <v>0.26</v>
      </c>
      <c r="Q153" s="125" t="n">
        <v>-0.07</v>
      </c>
    </row>
    <row r="154" customFormat="false" ht="12" hidden="false" customHeight="false" outlineLevel="0" collapsed="false">
      <c r="C154" s="125" t="n">
        <v>4.5915</v>
      </c>
      <c r="D154" s="125" t="n">
        <v>0.0025</v>
      </c>
      <c r="E154" s="125" t="n">
        <v>0.47</v>
      </c>
      <c r="F154" s="125" t="n">
        <v>0</v>
      </c>
      <c r="G154" s="125" t="n">
        <v>0.43</v>
      </c>
      <c r="H154" s="125" t="n">
        <v>-0.32</v>
      </c>
      <c r="I154" s="125" t="n">
        <v>-0.05</v>
      </c>
      <c r="J154" s="125" t="n">
        <v>-0.2</v>
      </c>
      <c r="K154" s="127" t="n">
        <v>-0.06</v>
      </c>
      <c r="L154" s="125" t="n">
        <v>-0.1</v>
      </c>
      <c r="M154" s="125" t="n">
        <v>-0.673</v>
      </c>
      <c r="N154" s="125" t="n">
        <v>-0.4</v>
      </c>
      <c r="O154" s="125" t="n">
        <v>-0.14</v>
      </c>
      <c r="P154" s="125" t="n">
        <v>0.26</v>
      </c>
      <c r="Q154" s="125" t="n">
        <v>-0.07</v>
      </c>
    </row>
    <row r="155" customFormat="false" ht="12" hidden="false" customHeight="false" outlineLevel="0" collapsed="false">
      <c r="C155" s="125" t="n">
        <v>4.6295</v>
      </c>
      <c r="D155" s="125" t="n">
        <v>0.0025</v>
      </c>
      <c r="E155" s="125" t="n">
        <v>0.47</v>
      </c>
      <c r="F155" s="125" t="n">
        <v>0</v>
      </c>
      <c r="G155" s="125" t="n">
        <v>0.43</v>
      </c>
      <c r="H155" s="125" t="n">
        <v>-0.32</v>
      </c>
      <c r="I155" s="125" t="n">
        <v>-0.05</v>
      </c>
      <c r="J155" s="125" t="n">
        <v>-0.2</v>
      </c>
      <c r="K155" s="127" t="n">
        <v>-0.06</v>
      </c>
      <c r="L155" s="125" t="n">
        <v>-0.1</v>
      </c>
      <c r="M155" s="125" t="n">
        <v>-0.673</v>
      </c>
      <c r="N155" s="125" t="n">
        <v>-0.4</v>
      </c>
      <c r="O155" s="125" t="n">
        <v>-0.14</v>
      </c>
      <c r="P155" s="125" t="n">
        <v>0.26</v>
      </c>
      <c r="Q155" s="125" t="n">
        <v>-0.07</v>
      </c>
    </row>
    <row r="156" customFormat="false" ht="12" hidden="false" customHeight="false" outlineLevel="0" collapsed="false">
      <c r="C156" s="125" t="n">
        <v>4.6745</v>
      </c>
      <c r="D156" s="125" t="n">
        <v>0.0025</v>
      </c>
      <c r="E156" s="125" t="n">
        <v>0.47</v>
      </c>
      <c r="F156" s="125" t="n">
        <v>0</v>
      </c>
      <c r="G156" s="125" t="n">
        <v>0.43</v>
      </c>
      <c r="H156" s="125" t="n">
        <v>-0.32</v>
      </c>
      <c r="I156" s="125" t="n">
        <v>-0.05</v>
      </c>
      <c r="J156" s="125" t="n">
        <v>-0.2</v>
      </c>
      <c r="K156" s="127" t="n">
        <v>-0.06</v>
      </c>
      <c r="L156" s="125" t="n">
        <v>-0.1</v>
      </c>
      <c r="M156" s="125" t="n">
        <v>-0.673</v>
      </c>
      <c r="N156" s="125" t="n">
        <v>-0.4</v>
      </c>
      <c r="O156" s="125" t="n">
        <v>-0.14</v>
      </c>
      <c r="P156" s="125" t="n">
        <v>0.26</v>
      </c>
      <c r="Q156" s="125" t="n">
        <v>-0.07</v>
      </c>
    </row>
    <row r="157" customFormat="false" ht="12" hidden="false" customHeight="false" outlineLevel="0" collapsed="false">
      <c r="C157" s="125" t="n">
        <v>4.7125</v>
      </c>
      <c r="D157" s="125" t="n">
        <v>0.0025</v>
      </c>
      <c r="E157" s="125" t="n">
        <v>0.47</v>
      </c>
      <c r="F157" s="125" t="n">
        <v>0</v>
      </c>
      <c r="G157" s="125" t="n">
        <v>0.43</v>
      </c>
      <c r="H157" s="125" t="n">
        <v>-0.32</v>
      </c>
      <c r="I157" s="125" t="n">
        <v>-0.05</v>
      </c>
      <c r="J157" s="125" t="n">
        <v>-0.2</v>
      </c>
      <c r="K157" s="127" t="n">
        <v>-0.06</v>
      </c>
      <c r="L157" s="125" t="n">
        <v>-0.1</v>
      </c>
      <c r="M157" s="125" t="n">
        <v>-0.673</v>
      </c>
      <c r="N157" s="125" t="n">
        <v>-0.4</v>
      </c>
      <c r="O157" s="125" t="n">
        <v>-0.14</v>
      </c>
      <c r="P157" s="125" t="n">
        <v>0.26</v>
      </c>
      <c r="Q157" s="125" t="n">
        <v>-0.07</v>
      </c>
    </row>
    <row r="158" customFormat="false" ht="12" hidden="false" customHeight="false" outlineLevel="0" collapsed="false">
      <c r="C158" s="125" t="n">
        <v>4.7065</v>
      </c>
      <c r="D158" s="125" t="n">
        <v>0.0025</v>
      </c>
      <c r="E158" s="125" t="n">
        <v>0.47</v>
      </c>
      <c r="F158" s="125" t="n">
        <v>0</v>
      </c>
      <c r="G158" s="125" t="n">
        <v>0.43</v>
      </c>
      <c r="H158" s="125" t="n">
        <v>-0.32</v>
      </c>
      <c r="I158" s="125" t="n">
        <v>-0.05</v>
      </c>
      <c r="J158" s="125" t="n">
        <v>-0.2</v>
      </c>
      <c r="K158" s="127" t="n">
        <v>-0.06</v>
      </c>
      <c r="L158" s="125" t="n">
        <v>-0.1</v>
      </c>
      <c r="M158" s="125" t="n">
        <v>-0.673</v>
      </c>
      <c r="N158" s="125" t="n">
        <v>-0.4</v>
      </c>
      <c r="O158" s="125" t="n">
        <v>-0.14</v>
      </c>
      <c r="P158" s="125" t="n">
        <v>0.26</v>
      </c>
      <c r="Q158" s="125" t="n">
        <v>-0.07</v>
      </c>
    </row>
    <row r="159" customFormat="false" ht="12" hidden="false" customHeight="false" outlineLevel="0" collapsed="false">
      <c r="C159" s="125" t="n">
        <v>4.7065</v>
      </c>
      <c r="D159" s="125" t="n">
        <v>0.0025</v>
      </c>
      <c r="E159" s="125" t="n">
        <v>0.47</v>
      </c>
      <c r="F159" s="125" t="n">
        <v>0</v>
      </c>
      <c r="G159" s="125" t="n">
        <v>0.43</v>
      </c>
      <c r="H159" s="125" t="n">
        <v>-0.32</v>
      </c>
      <c r="I159" s="125" t="n">
        <v>-0.05</v>
      </c>
      <c r="J159" s="125" t="n">
        <v>-0.2</v>
      </c>
      <c r="K159" s="127" t="n">
        <v>-0.06</v>
      </c>
      <c r="L159" s="125" t="n">
        <v>-0.1</v>
      </c>
      <c r="M159" s="125" t="n">
        <v>-0.673</v>
      </c>
      <c r="N159" s="125" t="n">
        <v>-0.4</v>
      </c>
      <c r="O159" s="125" t="n">
        <v>-0.14</v>
      </c>
      <c r="P159" s="125" t="n">
        <v>0.26</v>
      </c>
      <c r="Q159" s="125" t="n">
        <v>-0.07</v>
      </c>
    </row>
    <row r="160" customFormat="false" ht="12" hidden="false" customHeight="false" outlineLevel="0" collapsed="false">
      <c r="C160" s="125" t="n">
        <v>4.8925</v>
      </c>
      <c r="D160" s="125" t="n">
        <v>0.0025</v>
      </c>
      <c r="E160" s="125" t="n">
        <v>0.5</v>
      </c>
      <c r="F160" s="125" t="n">
        <v>0</v>
      </c>
      <c r="G160" s="125" t="n">
        <v>0.35</v>
      </c>
      <c r="H160" s="125" t="n">
        <v>-0.21</v>
      </c>
      <c r="I160" s="125" t="n">
        <v>0.298</v>
      </c>
      <c r="J160" s="125" t="n">
        <v>-0.13</v>
      </c>
      <c r="K160" s="127" t="n">
        <v>-0.06</v>
      </c>
      <c r="L160" s="125" t="n">
        <v>0.248</v>
      </c>
      <c r="M160" s="125" t="n">
        <v>-0.613</v>
      </c>
      <c r="N160" s="125" t="n">
        <v>-0.29</v>
      </c>
      <c r="O160" s="125" t="n">
        <v>-0.14</v>
      </c>
      <c r="P160" s="125" t="n">
        <v>0.3</v>
      </c>
      <c r="Q160" s="125" t="n">
        <v>-0.07</v>
      </c>
    </row>
    <row r="161" customFormat="false" ht="12" hidden="false" customHeight="false" outlineLevel="0" collapsed="false">
      <c r="C161" s="125" t="n">
        <v>5.0075</v>
      </c>
      <c r="D161" s="125" t="n">
        <v>0.0025</v>
      </c>
      <c r="E161" s="125" t="n">
        <v>0.57</v>
      </c>
      <c r="F161" s="125" t="n">
        <v>0</v>
      </c>
      <c r="G161" s="125" t="n">
        <v>0.35</v>
      </c>
      <c r="H161" s="125" t="n">
        <v>-0.21</v>
      </c>
      <c r="I161" s="125" t="n">
        <v>0.358</v>
      </c>
      <c r="J161" s="125" t="n">
        <v>-0.13</v>
      </c>
      <c r="K161" s="127" t="n">
        <v>-0.06</v>
      </c>
      <c r="L161" s="125" t="n">
        <v>0.308</v>
      </c>
      <c r="M161" s="125" t="n">
        <v>-0.613</v>
      </c>
      <c r="N161" s="125" t="n">
        <v>-0.29</v>
      </c>
      <c r="O161" s="125" t="n">
        <v>-0.1425</v>
      </c>
      <c r="P161" s="125" t="n">
        <v>0.3</v>
      </c>
      <c r="Q161" s="125" t="n">
        <v>-0.07</v>
      </c>
    </row>
    <row r="162" customFormat="false" ht="12" hidden="false" customHeight="false" outlineLevel="0" collapsed="false">
      <c r="C162" s="125" t="n">
        <v>5.08</v>
      </c>
      <c r="D162" s="125" t="n">
        <v>0.0025</v>
      </c>
      <c r="E162" s="125" t="n">
        <v>0.57</v>
      </c>
      <c r="F162" s="125" t="n">
        <v>0</v>
      </c>
      <c r="G162" s="125" t="n">
        <v>0.35</v>
      </c>
      <c r="H162" s="125" t="n">
        <v>-0.21</v>
      </c>
      <c r="I162" s="125" t="n">
        <v>0.428</v>
      </c>
      <c r="J162" s="125" t="n">
        <v>-0.13</v>
      </c>
      <c r="K162" s="127" t="n">
        <v>-0.06</v>
      </c>
      <c r="L162" s="125" t="n">
        <v>0.378</v>
      </c>
      <c r="M162" s="125" t="n">
        <v>-0.613</v>
      </c>
      <c r="N162" s="125" t="n">
        <v>-0.29</v>
      </c>
      <c r="O162" s="125" t="n">
        <v>-0.145</v>
      </c>
      <c r="P162" s="125" t="n">
        <v>0.3</v>
      </c>
      <c r="Q162" s="125" t="n">
        <v>-0.07</v>
      </c>
    </row>
    <row r="163" customFormat="false" ht="12" hidden="false" customHeight="false" outlineLevel="0" collapsed="false">
      <c r="C163" s="125" t="n">
        <v>4.992</v>
      </c>
      <c r="D163" s="125" t="n">
        <v>0.0025</v>
      </c>
      <c r="E163" s="125" t="n">
        <v>0.57</v>
      </c>
      <c r="F163" s="125" t="n">
        <v>0</v>
      </c>
      <c r="G163" s="125" t="n">
        <v>0.35</v>
      </c>
      <c r="H163" s="125" t="n">
        <v>-0.21</v>
      </c>
      <c r="I163" s="125" t="n">
        <v>0.298</v>
      </c>
      <c r="J163" s="125" t="n">
        <v>-0.13</v>
      </c>
      <c r="K163" s="127" t="n">
        <v>-0.06</v>
      </c>
      <c r="L163" s="125" t="n">
        <v>0.248</v>
      </c>
      <c r="M163" s="125" t="n">
        <v>-0.613</v>
      </c>
      <c r="N163" s="125" t="n">
        <v>-0.29</v>
      </c>
      <c r="O163" s="125" t="n">
        <v>-0.1375</v>
      </c>
      <c r="P163" s="125" t="n">
        <v>0.3</v>
      </c>
      <c r="Q163" s="125" t="n">
        <v>-0.07</v>
      </c>
    </row>
    <row r="164" customFormat="false" ht="12" hidden="false" customHeight="false" outlineLevel="0" collapsed="false">
      <c r="C164" s="125" t="n">
        <v>4.853</v>
      </c>
      <c r="D164" s="125" t="n">
        <v>0.0025</v>
      </c>
      <c r="E164" s="125" t="n">
        <v>0.57</v>
      </c>
      <c r="F164" s="125" t="n">
        <v>0</v>
      </c>
      <c r="G164" s="125" t="n">
        <v>0.35</v>
      </c>
      <c r="H164" s="125" t="n">
        <v>-0.21</v>
      </c>
      <c r="I164" s="125" t="n">
        <v>0.118</v>
      </c>
      <c r="J164" s="125" t="n">
        <v>-0.13</v>
      </c>
      <c r="K164" s="127" t="n">
        <v>-0.06</v>
      </c>
      <c r="L164" s="125" t="n">
        <v>0.068</v>
      </c>
      <c r="M164" s="125" t="n">
        <v>-0.613</v>
      </c>
      <c r="N164" s="125" t="n">
        <v>-0.29</v>
      </c>
      <c r="O164" s="125" t="n">
        <v>-0.135</v>
      </c>
      <c r="P164" s="125" t="n">
        <v>0.3</v>
      </c>
      <c r="Q164" s="125" t="n">
        <v>-0.07</v>
      </c>
    </row>
    <row r="165" customFormat="false" ht="12" hidden="false" customHeight="false" outlineLevel="0" collapsed="false">
      <c r="C165" s="125" t="n">
        <v>4.699</v>
      </c>
      <c r="D165" s="125" t="n">
        <v>0.0025</v>
      </c>
      <c r="E165" s="125" t="n">
        <v>0.47</v>
      </c>
      <c r="F165" s="125" t="n">
        <v>0</v>
      </c>
      <c r="G165" s="125" t="n">
        <v>0.43</v>
      </c>
      <c r="H165" s="125" t="n">
        <v>-0.32</v>
      </c>
      <c r="I165" s="125" t="n">
        <v>-0.2</v>
      </c>
      <c r="J165" s="125" t="n">
        <v>-0.2</v>
      </c>
      <c r="K165" s="127" t="n">
        <v>-0.06</v>
      </c>
      <c r="L165" s="125" t="n">
        <v>-0.25</v>
      </c>
      <c r="M165" s="125" t="n">
        <v>-0.713</v>
      </c>
      <c r="N165" s="125" t="n">
        <v>-0.4</v>
      </c>
      <c r="O165" s="125" t="n">
        <v>-0.14</v>
      </c>
      <c r="P165" s="125" t="n">
        <v>0.26</v>
      </c>
      <c r="Q165" s="125" t="n">
        <v>-0.07</v>
      </c>
    </row>
    <row r="166" customFormat="false" ht="12" hidden="false" customHeight="false" outlineLevel="0" collapsed="false">
      <c r="C166" s="125" t="n">
        <v>4.704</v>
      </c>
      <c r="D166" s="125" t="n">
        <v>0.0025</v>
      </c>
      <c r="E166" s="125" t="n">
        <v>0.47</v>
      </c>
      <c r="F166" s="125" t="n">
        <v>0</v>
      </c>
      <c r="G166" s="125" t="n">
        <v>0.43</v>
      </c>
      <c r="H166" s="125" t="n">
        <v>-0.32</v>
      </c>
      <c r="I166" s="125" t="n">
        <v>-0.05</v>
      </c>
      <c r="J166" s="125" t="n">
        <v>-0.2</v>
      </c>
      <c r="K166" s="127" t="n">
        <v>-0.06</v>
      </c>
      <c r="L166" s="125" t="n">
        <v>-0.1</v>
      </c>
      <c r="M166" s="125" t="n">
        <v>-0.713</v>
      </c>
      <c r="N166" s="125" t="n">
        <v>-0.4</v>
      </c>
      <c r="O166" s="125" t="n">
        <v>-0.14</v>
      </c>
      <c r="P166" s="125" t="n">
        <v>0.26</v>
      </c>
      <c r="Q166" s="125" t="n">
        <v>-0.07</v>
      </c>
    </row>
    <row r="167" customFormat="false" ht="12" hidden="false" customHeight="false" outlineLevel="0" collapsed="false">
      <c r="C167" s="125" t="n">
        <v>4.742</v>
      </c>
      <c r="D167" s="125" t="n">
        <v>0.0025</v>
      </c>
      <c r="E167" s="125" t="n">
        <v>0.47</v>
      </c>
      <c r="F167" s="125" t="n">
        <v>0</v>
      </c>
      <c r="G167" s="125" t="n">
        <v>0.43</v>
      </c>
      <c r="H167" s="125" t="n">
        <v>-0.32</v>
      </c>
      <c r="I167" s="125" t="n">
        <v>-0.05</v>
      </c>
      <c r="J167" s="125" t="n">
        <v>-0.2</v>
      </c>
      <c r="K167" s="127" t="n">
        <v>-0.06</v>
      </c>
      <c r="L167" s="125" t="n">
        <v>-0.1</v>
      </c>
      <c r="M167" s="125" t="n">
        <v>-0.713</v>
      </c>
      <c r="N167" s="125" t="n">
        <v>-0.4</v>
      </c>
      <c r="O167" s="125" t="n">
        <v>-0.14</v>
      </c>
      <c r="P167" s="125" t="n">
        <v>0.26</v>
      </c>
      <c r="Q167" s="125" t="n">
        <v>-0.07</v>
      </c>
    </row>
    <row r="168" customFormat="false" ht="12" hidden="false" customHeight="false" outlineLevel="0" collapsed="false">
      <c r="C168" s="125" t="n">
        <v>4.787</v>
      </c>
      <c r="D168" s="125" t="n">
        <v>0.0025</v>
      </c>
      <c r="E168" s="125" t="n">
        <v>0.47</v>
      </c>
      <c r="F168" s="125" t="n">
        <v>0</v>
      </c>
      <c r="G168" s="125" t="n">
        <v>0.43</v>
      </c>
      <c r="H168" s="125" t="n">
        <v>-0.32</v>
      </c>
      <c r="I168" s="125" t="n">
        <v>-0.05</v>
      </c>
      <c r="J168" s="125" t="n">
        <v>-0.2</v>
      </c>
      <c r="K168" s="127" t="n">
        <v>-0.06</v>
      </c>
      <c r="L168" s="125" t="n">
        <v>-0.1</v>
      </c>
      <c r="M168" s="125" t="n">
        <v>-0.713</v>
      </c>
      <c r="N168" s="125" t="n">
        <v>-0.4</v>
      </c>
      <c r="O168" s="125" t="n">
        <v>-0.14</v>
      </c>
      <c r="P168" s="125" t="n">
        <v>0.26</v>
      </c>
      <c r="Q168" s="125" t="n">
        <v>-0.07</v>
      </c>
    </row>
    <row r="169" customFormat="false" ht="12" hidden="false" customHeight="false" outlineLevel="0" collapsed="false">
      <c r="C169" s="125" t="n">
        <v>4.825</v>
      </c>
      <c r="D169" s="125" t="n">
        <v>0.0025</v>
      </c>
      <c r="E169" s="125" t="n">
        <v>0.47</v>
      </c>
      <c r="F169" s="125" t="n">
        <v>0</v>
      </c>
      <c r="G169" s="125" t="n">
        <v>0.43</v>
      </c>
      <c r="H169" s="125" t="n">
        <v>-0.32</v>
      </c>
      <c r="I169" s="125" t="n">
        <v>-0.05</v>
      </c>
      <c r="J169" s="125" t="n">
        <v>-0.2</v>
      </c>
      <c r="K169" s="127" t="n">
        <v>-0.06</v>
      </c>
      <c r="L169" s="125" t="n">
        <v>-0.1</v>
      </c>
      <c r="M169" s="125" t="n">
        <v>-0.713</v>
      </c>
      <c r="N169" s="125" t="n">
        <v>-0.4</v>
      </c>
      <c r="O169" s="125" t="n">
        <v>-0.14</v>
      </c>
      <c r="P169" s="125" t="n">
        <v>0.26</v>
      </c>
      <c r="Q169" s="125" t="n">
        <v>-0.07</v>
      </c>
    </row>
    <row r="170" customFormat="false" ht="12" hidden="false" customHeight="false" outlineLevel="0" collapsed="false">
      <c r="C170" s="125" t="n">
        <v>4.819</v>
      </c>
      <c r="D170" s="125" t="n">
        <v>0.0025</v>
      </c>
      <c r="E170" s="125" t="n">
        <v>0.47</v>
      </c>
      <c r="F170" s="125" t="n">
        <v>0</v>
      </c>
      <c r="G170" s="125" t="n">
        <v>0.43</v>
      </c>
      <c r="H170" s="125" t="n">
        <v>-0.32</v>
      </c>
      <c r="I170" s="125" t="n">
        <v>-0.05</v>
      </c>
      <c r="J170" s="125" t="n">
        <v>-0.2</v>
      </c>
      <c r="K170" s="127" t="n">
        <v>-0.06</v>
      </c>
      <c r="L170" s="125" t="n">
        <v>-0.1</v>
      </c>
      <c r="M170" s="125" t="n">
        <v>-0.713</v>
      </c>
      <c r="N170" s="125" t="n">
        <v>-0.4</v>
      </c>
      <c r="O170" s="125" t="n">
        <v>-0.14</v>
      </c>
      <c r="P170" s="125" t="n">
        <v>0.26</v>
      </c>
      <c r="Q170" s="125" t="n">
        <v>-0.07</v>
      </c>
    </row>
    <row r="171" customFormat="false" ht="12" hidden="false" customHeight="false" outlineLevel="0" collapsed="false">
      <c r="C171" s="125" t="n">
        <v>4.819</v>
      </c>
      <c r="D171" s="125" t="n">
        <v>0.0025</v>
      </c>
      <c r="E171" s="125" t="n">
        <v>0.47</v>
      </c>
      <c r="F171" s="125" t="n">
        <v>0</v>
      </c>
      <c r="G171" s="125" t="n">
        <v>0.43</v>
      </c>
      <c r="H171" s="125" t="n">
        <v>-0.32</v>
      </c>
      <c r="I171" s="125" t="n">
        <v>-0.05</v>
      </c>
      <c r="J171" s="125" t="n">
        <v>-0.2</v>
      </c>
      <c r="K171" s="127" t="n">
        <v>-0.06</v>
      </c>
      <c r="L171" s="125" t="n">
        <v>-0.1</v>
      </c>
      <c r="M171" s="125" t="n">
        <v>-0.713</v>
      </c>
      <c r="N171" s="125" t="n">
        <v>-0.4</v>
      </c>
      <c r="O171" s="125" t="n">
        <v>-0.14</v>
      </c>
      <c r="P171" s="125" t="n">
        <v>0.26</v>
      </c>
      <c r="Q171" s="125" t="n">
        <v>-0.07</v>
      </c>
    </row>
    <row r="172" customFormat="false" ht="12" hidden="false" customHeight="false" outlineLevel="0" collapsed="false">
      <c r="C172" s="125" t="n">
        <v>5.005</v>
      </c>
      <c r="D172" s="125" t="n">
        <v>0.0025</v>
      </c>
      <c r="E172" s="125" t="n">
        <v>0.5</v>
      </c>
      <c r="F172" s="125" t="n">
        <v>0</v>
      </c>
      <c r="G172" s="125" t="n">
        <v>0.35</v>
      </c>
      <c r="H172" s="125" t="n">
        <v>-0.21</v>
      </c>
      <c r="I172" s="125" t="n">
        <v>0.298</v>
      </c>
      <c r="J172" s="125" t="n">
        <v>-0.13</v>
      </c>
      <c r="K172" s="127" t="n">
        <v>-0.06</v>
      </c>
      <c r="L172" s="125" t="n">
        <v>0.248</v>
      </c>
      <c r="M172" s="125" t="n">
        <v>-0.673</v>
      </c>
      <c r="N172" s="125" t="n">
        <v>-0.29</v>
      </c>
      <c r="O172" s="125" t="n">
        <v>-0.14</v>
      </c>
      <c r="P172" s="125" t="n">
        <v>0.3</v>
      </c>
      <c r="Q172" s="125" t="n">
        <v>-0.07</v>
      </c>
    </row>
    <row r="173" customFormat="false" ht="12" hidden="false" customHeight="false" outlineLevel="0" collapsed="false">
      <c r="C173" s="125" t="n">
        <v>5.12</v>
      </c>
      <c r="D173" s="125" t="n">
        <v>0.0025</v>
      </c>
      <c r="E173" s="125" t="n">
        <v>0.57</v>
      </c>
      <c r="F173" s="125" t="n">
        <v>0</v>
      </c>
      <c r="G173" s="125" t="n">
        <v>0.35</v>
      </c>
      <c r="H173" s="125" t="n">
        <v>-0.21</v>
      </c>
      <c r="I173" s="125" t="n">
        <v>0.358</v>
      </c>
      <c r="J173" s="125" t="n">
        <v>-0.13</v>
      </c>
      <c r="K173" s="127" t="n">
        <v>-0.06</v>
      </c>
      <c r="L173" s="125" t="n">
        <v>0.308</v>
      </c>
      <c r="M173" s="125" t="n">
        <v>-0.673</v>
      </c>
      <c r="N173" s="125" t="n">
        <v>-0.29</v>
      </c>
      <c r="O173" s="125" t="n">
        <v>-0.1425</v>
      </c>
      <c r="P173" s="125" t="n">
        <v>0.3</v>
      </c>
      <c r="Q173" s="125" t="n">
        <v>-0.07</v>
      </c>
    </row>
    <row r="174" customFormat="false" ht="12" hidden="false" customHeight="false" outlineLevel="0" collapsed="false">
      <c r="C174" s="125" t="n">
        <v>5.1925</v>
      </c>
      <c r="D174" s="125" t="n">
        <v>0.0025</v>
      </c>
      <c r="E174" s="125" t="n">
        <v>0.57</v>
      </c>
      <c r="F174" s="125" t="n">
        <v>0</v>
      </c>
      <c r="G174" s="125" t="n">
        <v>0.35</v>
      </c>
      <c r="H174" s="125" t="n">
        <v>-0.21</v>
      </c>
      <c r="I174" s="125" t="n">
        <v>0.428</v>
      </c>
      <c r="J174" s="125" t="n">
        <v>-0.13</v>
      </c>
      <c r="K174" s="127" t="n">
        <v>-0.06</v>
      </c>
      <c r="L174" s="125" t="n">
        <v>0.378</v>
      </c>
      <c r="M174" s="125" t="n">
        <v>-0.673</v>
      </c>
      <c r="N174" s="125" t="n">
        <v>-0.29</v>
      </c>
      <c r="O174" s="125" t="n">
        <v>-0.145</v>
      </c>
      <c r="P174" s="125" t="n">
        <v>0.3</v>
      </c>
      <c r="Q174" s="125" t="n">
        <v>-0.07</v>
      </c>
    </row>
    <row r="175" customFormat="false" ht="12" hidden="false" customHeight="false" outlineLevel="0" collapsed="false">
      <c r="C175" s="125" t="n">
        <v>5.1045</v>
      </c>
      <c r="D175" s="125" t="n">
        <v>0.0025</v>
      </c>
      <c r="E175" s="125" t="n">
        <v>0.57</v>
      </c>
      <c r="F175" s="125" t="n">
        <v>0</v>
      </c>
      <c r="G175" s="125" t="n">
        <v>0.35</v>
      </c>
      <c r="H175" s="125" t="n">
        <v>-0.21</v>
      </c>
      <c r="I175" s="125" t="n">
        <v>0.298</v>
      </c>
      <c r="J175" s="125" t="n">
        <v>-0.13</v>
      </c>
      <c r="K175" s="127" t="n">
        <v>-0.06</v>
      </c>
      <c r="L175" s="125" t="n">
        <v>0.248</v>
      </c>
      <c r="M175" s="125" t="n">
        <v>-0.673</v>
      </c>
      <c r="N175" s="125" t="n">
        <v>-0.29</v>
      </c>
      <c r="O175" s="125" t="n">
        <v>-0.1375</v>
      </c>
      <c r="P175" s="125" t="n">
        <v>0.3</v>
      </c>
      <c r="Q175" s="125" t="n">
        <v>-0.07</v>
      </c>
    </row>
    <row r="176" customFormat="false" ht="12" hidden="false" customHeight="false" outlineLevel="0" collapsed="false">
      <c r="C176" s="125" t="n">
        <v>4.9655</v>
      </c>
      <c r="D176" s="125" t="n">
        <v>0.0025</v>
      </c>
      <c r="E176" s="125" t="n">
        <v>0.57</v>
      </c>
      <c r="F176" s="125" t="n">
        <v>0</v>
      </c>
      <c r="G176" s="125" t="n">
        <v>0.35</v>
      </c>
      <c r="H176" s="125" t="n">
        <v>-0.21</v>
      </c>
      <c r="I176" s="125" t="n">
        <v>0.118</v>
      </c>
      <c r="J176" s="125" t="n">
        <v>-0.13</v>
      </c>
      <c r="K176" s="127" t="n">
        <v>-0.06</v>
      </c>
      <c r="L176" s="125" t="n">
        <v>0.068</v>
      </c>
      <c r="M176" s="125" t="n">
        <v>-0.673</v>
      </c>
      <c r="N176" s="125" t="n">
        <v>-0.29</v>
      </c>
      <c r="O176" s="125" t="n">
        <v>-0.135</v>
      </c>
      <c r="P176" s="125" t="n">
        <v>0.3</v>
      </c>
      <c r="Q176" s="125" t="n">
        <v>-0.07</v>
      </c>
    </row>
    <row r="177" customFormat="false" ht="12" hidden="false" customHeight="false" outlineLevel="0" collapsed="false">
      <c r="C177" s="125" t="n">
        <v>4.8115</v>
      </c>
      <c r="D177" s="125" t="n">
        <v>0.0025</v>
      </c>
      <c r="E177" s="125" t="n">
        <v>0.47</v>
      </c>
      <c r="F177" s="125" t="n">
        <v>0</v>
      </c>
      <c r="G177" s="125" t="n">
        <v>0.43</v>
      </c>
      <c r="H177" s="125" t="n">
        <v>-0.32</v>
      </c>
      <c r="I177" s="125" t="n">
        <v>-0.2</v>
      </c>
      <c r="J177" s="125" t="n">
        <v>-0.2</v>
      </c>
      <c r="K177" s="127" t="n">
        <v>-0.06</v>
      </c>
      <c r="L177" s="125" t="n">
        <v>-0.25</v>
      </c>
      <c r="M177" s="125" t="n">
        <v>-0.808</v>
      </c>
      <c r="N177" s="125" t="n">
        <v>0</v>
      </c>
      <c r="O177" s="125" t="n">
        <v>-0.14</v>
      </c>
      <c r="P177" s="125" t="n">
        <v>0.26</v>
      </c>
      <c r="Q177" s="125" t="n">
        <v>-0.07</v>
      </c>
    </row>
    <row r="178" customFormat="false" ht="12" hidden="false" customHeight="false" outlineLevel="0" collapsed="false">
      <c r="C178" s="125" t="n">
        <v>4.8165</v>
      </c>
      <c r="D178" s="125" t="n">
        <v>0.0025</v>
      </c>
      <c r="E178" s="125" t="n">
        <v>0.47</v>
      </c>
      <c r="F178" s="125" t="n">
        <v>0</v>
      </c>
      <c r="G178" s="125" t="n">
        <v>0.43</v>
      </c>
      <c r="H178" s="125" t="n">
        <v>-0.32</v>
      </c>
      <c r="I178" s="125" t="n">
        <v>-0.05</v>
      </c>
      <c r="J178" s="125" t="n">
        <v>-0.2</v>
      </c>
      <c r="K178" s="127" t="n">
        <v>-0.06</v>
      </c>
      <c r="L178" s="125" t="n">
        <v>-0.1</v>
      </c>
      <c r="M178" s="125" t="n">
        <v>-0.808</v>
      </c>
      <c r="N178" s="125" t="n">
        <v>0</v>
      </c>
      <c r="O178" s="125" t="n">
        <v>-0.14</v>
      </c>
      <c r="P178" s="125" t="n">
        <v>0.26</v>
      </c>
      <c r="Q178" s="125" t="n">
        <v>-0.07</v>
      </c>
    </row>
    <row r="179" customFormat="false" ht="12" hidden="false" customHeight="false" outlineLevel="0" collapsed="false">
      <c r="C179" s="125" t="n">
        <v>4.8545</v>
      </c>
      <c r="D179" s="125" t="n">
        <v>0.0025</v>
      </c>
      <c r="E179" s="125" t="n">
        <v>0.47</v>
      </c>
      <c r="F179" s="125" t="n">
        <v>0</v>
      </c>
      <c r="G179" s="125" t="n">
        <v>0.43</v>
      </c>
      <c r="H179" s="125" t="n">
        <v>-0.32</v>
      </c>
      <c r="I179" s="125" t="n">
        <v>-0.05</v>
      </c>
      <c r="J179" s="125" t="n">
        <v>-0.2</v>
      </c>
      <c r="K179" s="127" t="n">
        <v>-0.06</v>
      </c>
      <c r="L179" s="125" t="n">
        <v>-0.1</v>
      </c>
      <c r="M179" s="125" t="n">
        <v>-0.808</v>
      </c>
      <c r="N179" s="125" t="n">
        <v>0</v>
      </c>
      <c r="O179" s="125" t="n">
        <v>-0.14</v>
      </c>
      <c r="P179" s="125" t="n">
        <v>0.26</v>
      </c>
      <c r="Q179" s="125" t="n">
        <v>-0.07</v>
      </c>
    </row>
    <row r="180" customFormat="false" ht="12" hidden="false" customHeight="false" outlineLevel="0" collapsed="false">
      <c r="C180" s="125" t="n">
        <v>4.8995</v>
      </c>
      <c r="D180" s="125" t="n">
        <v>0.0025</v>
      </c>
      <c r="E180" s="125" t="n">
        <v>0.47</v>
      </c>
      <c r="F180" s="125" t="n">
        <v>0</v>
      </c>
      <c r="G180" s="125" t="n">
        <v>0.43</v>
      </c>
      <c r="H180" s="125" t="n">
        <v>-0.32</v>
      </c>
      <c r="I180" s="125" t="n">
        <v>-0.05</v>
      </c>
      <c r="J180" s="125" t="n">
        <v>-0.2</v>
      </c>
      <c r="K180" s="127" t="n">
        <v>-0.06</v>
      </c>
      <c r="L180" s="125" t="n">
        <v>-0.1</v>
      </c>
      <c r="M180" s="125" t="n">
        <v>-0.808</v>
      </c>
      <c r="N180" s="125" t="n">
        <v>0</v>
      </c>
      <c r="O180" s="125" t="n">
        <v>-0.14</v>
      </c>
      <c r="P180" s="125" t="n">
        <v>0.26</v>
      </c>
      <c r="Q180" s="125" t="n">
        <v>-0.07</v>
      </c>
    </row>
    <row r="181" customFormat="false" ht="12" hidden="false" customHeight="false" outlineLevel="0" collapsed="false">
      <c r="C181" s="125" t="n">
        <v>4.9375</v>
      </c>
      <c r="D181" s="125" t="n">
        <v>0.0025</v>
      </c>
      <c r="E181" s="125" t="n">
        <v>0.47</v>
      </c>
      <c r="F181" s="125" t="n">
        <v>0</v>
      </c>
      <c r="G181" s="125" t="n">
        <v>0.43</v>
      </c>
      <c r="H181" s="125" t="n">
        <v>-0.32</v>
      </c>
      <c r="I181" s="125" t="n">
        <v>-0.05</v>
      </c>
      <c r="J181" s="125" t="n">
        <v>-0.2</v>
      </c>
      <c r="K181" s="127" t="n">
        <v>-0.06</v>
      </c>
      <c r="L181" s="125" t="n">
        <v>-0.1</v>
      </c>
      <c r="M181" s="125" t="n">
        <v>-0.808</v>
      </c>
      <c r="N181" s="125" t="n">
        <v>0</v>
      </c>
      <c r="O181" s="125" t="n">
        <v>-0.14</v>
      </c>
      <c r="P181" s="125" t="n">
        <v>0.26</v>
      </c>
      <c r="Q181" s="125" t="n">
        <v>-0.07</v>
      </c>
    </row>
    <row r="182" customFormat="false" ht="12" hidden="false" customHeight="false" outlineLevel="0" collapsed="false">
      <c r="C182" s="125" t="n">
        <v>4.9315</v>
      </c>
      <c r="D182" s="125" t="n">
        <v>0.0025</v>
      </c>
      <c r="E182" s="125" t="n">
        <v>0.47</v>
      </c>
      <c r="F182" s="125" t="n">
        <v>0</v>
      </c>
      <c r="G182" s="125" t="n">
        <v>0.43</v>
      </c>
      <c r="H182" s="125" t="n">
        <v>-0.32</v>
      </c>
      <c r="I182" s="125" t="n">
        <v>-0.05</v>
      </c>
      <c r="J182" s="125" t="n">
        <v>-0.2</v>
      </c>
      <c r="K182" s="127" t="n">
        <v>-0.06</v>
      </c>
      <c r="L182" s="125" t="n">
        <v>-0.1</v>
      </c>
      <c r="M182" s="125" t="n">
        <v>-0.808</v>
      </c>
      <c r="N182" s="125" t="n">
        <v>0</v>
      </c>
      <c r="O182" s="125" t="n">
        <v>-0.14</v>
      </c>
      <c r="P182" s="125" t="n">
        <v>0.26</v>
      </c>
      <c r="Q182" s="125" t="n">
        <v>-0.07</v>
      </c>
    </row>
    <row r="183" customFormat="false" ht="12" hidden="false" customHeight="false" outlineLevel="0" collapsed="false">
      <c r="C183" s="125" t="n">
        <v>4.9315</v>
      </c>
      <c r="D183" s="125" t="n">
        <v>0.0025</v>
      </c>
      <c r="E183" s="125" t="n">
        <v>0.47</v>
      </c>
      <c r="F183" s="125" t="n">
        <v>0</v>
      </c>
      <c r="G183" s="125" t="n">
        <v>0.43</v>
      </c>
      <c r="H183" s="125" t="n">
        <v>-0.32</v>
      </c>
      <c r="I183" s="125" t="n">
        <v>-0.05</v>
      </c>
      <c r="J183" s="125" t="n">
        <v>-0.2</v>
      </c>
      <c r="K183" s="127" t="n">
        <v>-0.06</v>
      </c>
      <c r="L183" s="125" t="n">
        <v>-0.1</v>
      </c>
      <c r="M183" s="125" t="n">
        <v>-0.808</v>
      </c>
      <c r="N183" s="125" t="n">
        <v>0</v>
      </c>
      <c r="O183" s="125" t="n">
        <v>-0.14</v>
      </c>
      <c r="P183" s="125" t="n">
        <v>0.26</v>
      </c>
      <c r="Q183" s="125" t="n">
        <v>-0.07</v>
      </c>
    </row>
    <row r="184" customFormat="false" ht="12" hidden="false" customHeight="false" outlineLevel="0" collapsed="false">
      <c r="C184" s="125" t="n">
        <v>5.1175</v>
      </c>
      <c r="D184" s="125" t="n">
        <v>0.0025</v>
      </c>
      <c r="E184" s="125" t="n">
        <v>0.5</v>
      </c>
      <c r="F184" s="125" t="n">
        <v>0</v>
      </c>
      <c r="G184" s="125" t="n">
        <v>0.35</v>
      </c>
      <c r="H184" s="125" t="n">
        <v>-0.21</v>
      </c>
      <c r="I184" s="125" t="n">
        <v>0.05</v>
      </c>
      <c r="J184" s="125" t="n">
        <v>-0.13</v>
      </c>
      <c r="K184" s="127" t="n">
        <v>-0.06</v>
      </c>
      <c r="L184" s="125" t="n">
        <v>0</v>
      </c>
      <c r="M184" s="125" t="n">
        <v>-0.708</v>
      </c>
      <c r="N184" s="125" t="n">
        <v>0</v>
      </c>
      <c r="O184" s="125" t="n">
        <v>-0.14</v>
      </c>
      <c r="P184" s="125" t="n">
        <v>0.3</v>
      </c>
      <c r="Q184" s="125" t="n">
        <v>-0.07</v>
      </c>
    </row>
    <row r="185" customFormat="false" ht="12" hidden="false" customHeight="false" outlineLevel="0" collapsed="false">
      <c r="C185" s="125" t="n">
        <v>5.2325</v>
      </c>
      <c r="D185" s="125" t="n">
        <v>0.0025</v>
      </c>
      <c r="E185" s="125" t="n">
        <v>0.57</v>
      </c>
      <c r="F185" s="125" t="n">
        <v>0</v>
      </c>
      <c r="G185" s="125" t="n">
        <v>0.35</v>
      </c>
      <c r="H185" s="125" t="n">
        <v>-0.21</v>
      </c>
      <c r="I185" s="125" t="n">
        <v>0.05</v>
      </c>
      <c r="J185" s="125" t="n">
        <v>-0.13</v>
      </c>
      <c r="K185" s="127" t="n">
        <v>-0.06</v>
      </c>
      <c r="L185" s="125" t="n">
        <v>0</v>
      </c>
      <c r="M185" s="125" t="n">
        <v>-0.708</v>
      </c>
      <c r="N185" s="125" t="n">
        <v>0</v>
      </c>
      <c r="O185" s="125" t="n">
        <v>-0.1425</v>
      </c>
      <c r="P185" s="125" t="n">
        <v>0.3</v>
      </c>
      <c r="Q185" s="125" t="n">
        <v>-0.07</v>
      </c>
    </row>
    <row r="186" customFormat="false" ht="12" hidden="false" customHeight="false" outlineLevel="0" collapsed="false">
      <c r="C186" s="125" t="n">
        <v>5.305</v>
      </c>
      <c r="D186" s="125" t="n">
        <v>0.0025</v>
      </c>
      <c r="E186" s="125" t="n">
        <v>0.57</v>
      </c>
      <c r="F186" s="125" t="n">
        <v>0</v>
      </c>
      <c r="G186" s="125" t="n">
        <v>0.35</v>
      </c>
      <c r="H186" s="125" t="n">
        <v>-0.21</v>
      </c>
      <c r="I186" s="125" t="n">
        <v>0.05</v>
      </c>
      <c r="J186" s="125" t="n">
        <v>-0.13</v>
      </c>
      <c r="K186" s="127" t="n">
        <v>-0.06</v>
      </c>
      <c r="L186" s="125" t="n">
        <v>0</v>
      </c>
      <c r="M186" s="125" t="n">
        <v>-0.708</v>
      </c>
      <c r="N186" s="125" t="n">
        <v>0</v>
      </c>
      <c r="O186" s="125" t="n">
        <v>-0.145</v>
      </c>
      <c r="P186" s="125" t="n">
        <v>0.3</v>
      </c>
      <c r="Q186" s="125" t="n">
        <v>-0.07</v>
      </c>
    </row>
    <row r="187" customFormat="false" ht="12" hidden="false" customHeight="false" outlineLevel="0" collapsed="false">
      <c r="C187" s="125" t="n">
        <v>5.217</v>
      </c>
      <c r="D187" s="125" t="n">
        <v>0.0025</v>
      </c>
      <c r="E187" s="125" t="n">
        <v>0.57</v>
      </c>
      <c r="F187" s="125" t="n">
        <v>0</v>
      </c>
      <c r="G187" s="125" t="n">
        <v>0.35</v>
      </c>
      <c r="H187" s="125" t="n">
        <v>-0.21</v>
      </c>
      <c r="I187" s="125" t="n">
        <v>0.05</v>
      </c>
      <c r="J187" s="125" t="n">
        <v>-0.13</v>
      </c>
      <c r="K187" s="127" t="n">
        <v>-0.06</v>
      </c>
      <c r="L187" s="125" t="n">
        <v>0</v>
      </c>
      <c r="M187" s="125" t="n">
        <v>-0.708</v>
      </c>
      <c r="N187" s="125" t="n">
        <v>0</v>
      </c>
      <c r="O187" s="125" t="n">
        <v>-0.1375</v>
      </c>
      <c r="P187" s="125" t="n">
        <v>0.3</v>
      </c>
      <c r="Q187" s="125" t="n">
        <v>-0.07</v>
      </c>
    </row>
    <row r="188" customFormat="false" ht="12" hidden="false" customHeight="false" outlineLevel="0" collapsed="false">
      <c r="C188" s="125" t="n">
        <v>5.078</v>
      </c>
      <c r="D188" s="125" t="n">
        <v>0.0025</v>
      </c>
      <c r="E188" s="125" t="n">
        <v>0.57</v>
      </c>
      <c r="F188" s="125" t="n">
        <v>0</v>
      </c>
      <c r="G188" s="125" t="n">
        <v>0.35</v>
      </c>
      <c r="H188" s="125" t="n">
        <v>-0.21</v>
      </c>
      <c r="I188" s="125" t="n">
        <v>0.05</v>
      </c>
      <c r="J188" s="125" t="n">
        <v>-0.13</v>
      </c>
      <c r="K188" s="127" t="n">
        <v>-0.06</v>
      </c>
      <c r="L188" s="125" t="n">
        <v>0</v>
      </c>
      <c r="M188" s="125" t="n">
        <v>-0.708</v>
      </c>
      <c r="N188" s="125" t="n">
        <v>0</v>
      </c>
      <c r="O188" s="125" t="n">
        <v>-0.135</v>
      </c>
      <c r="P188" s="125" t="n">
        <v>0.3</v>
      </c>
      <c r="Q188" s="125" t="n">
        <v>-0.07</v>
      </c>
    </row>
    <row r="189" customFormat="false" ht="12" hidden="false" customHeight="false" outlineLevel="0" collapsed="false">
      <c r="C189" s="125" t="n">
        <v>4.924</v>
      </c>
      <c r="D189" s="125" t="n">
        <v>0.0025</v>
      </c>
      <c r="E189" s="125" t="n">
        <v>0.47</v>
      </c>
      <c r="F189" s="125" t="n">
        <v>0</v>
      </c>
      <c r="G189" s="125" t="n">
        <v>0.43</v>
      </c>
      <c r="H189" s="125" t="n">
        <v>-0.32</v>
      </c>
      <c r="I189" s="125" t="n">
        <v>0.05</v>
      </c>
      <c r="J189" s="125" t="n">
        <v>-0.2</v>
      </c>
      <c r="K189" s="127" t="n">
        <v>-0.06</v>
      </c>
      <c r="L189" s="125" t="n">
        <v>0</v>
      </c>
      <c r="M189" s="125" t="n">
        <v>-0.808</v>
      </c>
      <c r="N189" s="125" t="n">
        <v>0</v>
      </c>
      <c r="O189" s="125" t="n">
        <v>-0.14</v>
      </c>
      <c r="P189" s="125" t="n">
        <v>0.26</v>
      </c>
      <c r="Q189" s="125" t="n">
        <v>-0.07</v>
      </c>
    </row>
    <row r="190" customFormat="false" ht="12" hidden="false" customHeight="false" outlineLevel="0" collapsed="false">
      <c r="C190" s="125" t="n">
        <v>4.929</v>
      </c>
      <c r="D190" s="125" t="n">
        <v>0.0025</v>
      </c>
      <c r="E190" s="125" t="n">
        <v>0.47</v>
      </c>
      <c r="F190" s="125" t="n">
        <v>0</v>
      </c>
      <c r="G190" s="125" t="n">
        <v>0.43</v>
      </c>
      <c r="H190" s="125" t="n">
        <v>-0.32</v>
      </c>
      <c r="I190" s="125" t="n">
        <v>0.05</v>
      </c>
      <c r="J190" s="125" t="n">
        <v>-0.2</v>
      </c>
      <c r="K190" s="127" t="n">
        <v>-0.06</v>
      </c>
      <c r="L190" s="125" t="n">
        <v>0</v>
      </c>
      <c r="M190" s="125" t="n">
        <v>-0.808</v>
      </c>
      <c r="N190" s="125" t="n">
        <v>0</v>
      </c>
      <c r="O190" s="125" t="n">
        <v>0</v>
      </c>
      <c r="P190" s="125" t="n">
        <v>0.26</v>
      </c>
      <c r="Q190" s="125" t="n">
        <v>-0.07</v>
      </c>
    </row>
    <row r="191" customFormat="false" ht="12" hidden="false" customHeight="false" outlineLevel="0" collapsed="false">
      <c r="C191" s="125" t="n">
        <v>4.967</v>
      </c>
      <c r="D191" s="125" t="n">
        <v>0.0025</v>
      </c>
      <c r="E191" s="125" t="n">
        <v>0.47</v>
      </c>
      <c r="F191" s="125" t="n">
        <v>0</v>
      </c>
      <c r="G191" s="125" t="n">
        <v>0.43</v>
      </c>
      <c r="H191" s="125" t="n">
        <v>-0.32</v>
      </c>
      <c r="I191" s="125" t="n">
        <v>0.05</v>
      </c>
      <c r="J191" s="125" t="n">
        <v>-0.2</v>
      </c>
      <c r="K191" s="127" t="n">
        <v>-0.06</v>
      </c>
      <c r="L191" s="125" t="n">
        <v>0</v>
      </c>
      <c r="M191" s="125" t="n">
        <v>-0.808</v>
      </c>
      <c r="N191" s="125" t="n">
        <v>0</v>
      </c>
      <c r="O191" s="125" t="n">
        <v>0</v>
      </c>
      <c r="P191" s="125" t="n">
        <v>0.26</v>
      </c>
      <c r="Q191" s="125" t="n">
        <v>-0.07</v>
      </c>
    </row>
    <row r="192" customFormat="false" ht="12" hidden="false" customHeight="false" outlineLevel="0" collapsed="false">
      <c r="C192" s="125" t="n">
        <v>5.012</v>
      </c>
      <c r="D192" s="125" t="n">
        <v>0.0025</v>
      </c>
      <c r="E192" s="125" t="n">
        <v>0.47</v>
      </c>
      <c r="F192" s="125" t="n">
        <v>0</v>
      </c>
      <c r="G192" s="125" t="n">
        <v>0.43</v>
      </c>
      <c r="H192" s="125" t="n">
        <v>-0.32</v>
      </c>
      <c r="I192" s="125" t="n">
        <v>0.05</v>
      </c>
      <c r="J192" s="125" t="n">
        <v>-0.2</v>
      </c>
      <c r="K192" s="127" t="n">
        <v>-0.06</v>
      </c>
      <c r="L192" s="125" t="n">
        <v>0</v>
      </c>
      <c r="M192" s="125" t="n">
        <v>-0.808</v>
      </c>
      <c r="N192" s="125" t="n">
        <v>0</v>
      </c>
      <c r="O192" s="125" t="n">
        <v>0</v>
      </c>
      <c r="P192" s="125" t="n">
        <v>0.26</v>
      </c>
      <c r="Q192" s="125" t="n">
        <v>-0.07</v>
      </c>
    </row>
    <row r="193" customFormat="false" ht="12" hidden="false" customHeight="false" outlineLevel="0" collapsed="false">
      <c r="C193" s="125" t="n">
        <v>5.05</v>
      </c>
      <c r="D193" s="125" t="n">
        <v>0.0025</v>
      </c>
      <c r="E193" s="125" t="n">
        <v>0.47</v>
      </c>
      <c r="F193" s="125" t="n">
        <v>0</v>
      </c>
      <c r="G193" s="125" t="n">
        <v>0.43</v>
      </c>
      <c r="H193" s="125" t="n">
        <v>-0.32</v>
      </c>
      <c r="I193" s="125" t="n">
        <v>0.05</v>
      </c>
      <c r="J193" s="125" t="n">
        <v>-0.2</v>
      </c>
      <c r="K193" s="127" t="n">
        <v>-0.06</v>
      </c>
      <c r="L193" s="125" t="n">
        <v>0</v>
      </c>
      <c r="M193" s="125" t="n">
        <v>-0.808</v>
      </c>
      <c r="N193" s="125" t="n">
        <v>0</v>
      </c>
      <c r="O193" s="125" t="n">
        <v>0</v>
      </c>
      <c r="P193" s="125" t="n">
        <v>0.26</v>
      </c>
      <c r="Q193" s="125" t="n">
        <v>-0.07</v>
      </c>
    </row>
    <row r="194" customFormat="false" ht="12" hidden="false" customHeight="false" outlineLevel="0" collapsed="false">
      <c r="C194" s="125" t="n">
        <v>5.044</v>
      </c>
      <c r="D194" s="125" t="n">
        <v>0.0025</v>
      </c>
      <c r="E194" s="125" t="n">
        <v>0.47</v>
      </c>
      <c r="F194" s="125" t="n">
        <v>0</v>
      </c>
      <c r="G194" s="125" t="n">
        <v>0.43</v>
      </c>
      <c r="H194" s="125" t="n">
        <v>-0.32</v>
      </c>
      <c r="I194" s="125" t="n">
        <v>0.05</v>
      </c>
      <c r="J194" s="125" t="n">
        <v>-0.2</v>
      </c>
      <c r="K194" s="127" t="n">
        <v>-0.06</v>
      </c>
      <c r="L194" s="125" t="n">
        <v>0</v>
      </c>
      <c r="M194" s="125" t="n">
        <v>-0.808</v>
      </c>
      <c r="N194" s="125" t="n">
        <v>0</v>
      </c>
      <c r="O194" s="125" t="n">
        <v>0</v>
      </c>
      <c r="P194" s="125" t="n">
        <v>0.26</v>
      </c>
      <c r="Q194" s="125" t="n">
        <v>-0.07</v>
      </c>
    </row>
    <row r="195" customFormat="false" ht="12" hidden="false" customHeight="false" outlineLevel="0" collapsed="false">
      <c r="C195" s="125" t="n">
        <v>5.044</v>
      </c>
      <c r="D195" s="125" t="n">
        <v>0.0025</v>
      </c>
      <c r="E195" s="125" t="n">
        <v>0.47</v>
      </c>
      <c r="F195" s="125" t="n">
        <v>0</v>
      </c>
      <c r="G195" s="125" t="n">
        <v>0.43</v>
      </c>
      <c r="H195" s="125" t="n">
        <v>-0.32</v>
      </c>
      <c r="I195" s="125" t="n">
        <v>0.05</v>
      </c>
      <c r="J195" s="125" t="n">
        <v>-0.2</v>
      </c>
      <c r="K195" s="127" t="n">
        <v>-0.06</v>
      </c>
      <c r="L195" s="125" t="n">
        <v>0</v>
      </c>
      <c r="M195" s="125" t="n">
        <v>-0.808</v>
      </c>
      <c r="N195" s="125" t="n">
        <v>0</v>
      </c>
      <c r="O195" s="125" t="n">
        <v>0</v>
      </c>
      <c r="P195" s="125" t="n">
        <v>0.26</v>
      </c>
      <c r="Q195" s="125" t="n">
        <v>-0.07</v>
      </c>
    </row>
    <row r="196" customFormat="false" ht="12" hidden="false" customHeight="false" outlineLevel="0" collapsed="false">
      <c r="C196" s="125" t="n">
        <v>5.23</v>
      </c>
      <c r="D196" s="125" t="n">
        <v>0.0025</v>
      </c>
      <c r="E196" s="125" t="n">
        <v>0.5</v>
      </c>
      <c r="F196" s="125" t="n">
        <v>0</v>
      </c>
      <c r="G196" s="125" t="n">
        <v>0.35</v>
      </c>
      <c r="H196" s="125" t="n">
        <v>-0.21</v>
      </c>
      <c r="I196" s="125" t="n">
        <v>0.05</v>
      </c>
      <c r="J196" s="125" t="n">
        <v>-0.13</v>
      </c>
      <c r="K196" s="127" t="n">
        <v>-0.06</v>
      </c>
      <c r="L196" s="125" t="n">
        <v>0</v>
      </c>
      <c r="M196" s="125" t="n">
        <v>-0.708</v>
      </c>
      <c r="N196" s="125" t="n">
        <v>0</v>
      </c>
      <c r="O196" s="125" t="n">
        <v>0</v>
      </c>
      <c r="P196" s="125" t="n">
        <v>0.3</v>
      </c>
      <c r="Q196" s="125" t="n">
        <v>-0.07</v>
      </c>
    </row>
    <row r="197" customFormat="false" ht="12" hidden="false" customHeight="false" outlineLevel="0" collapsed="false">
      <c r="C197" s="125" t="n">
        <v>5.345</v>
      </c>
      <c r="D197" s="125" t="n">
        <v>0.0025</v>
      </c>
      <c r="E197" s="125" t="n">
        <v>0.57</v>
      </c>
      <c r="F197" s="125" t="n">
        <v>0</v>
      </c>
      <c r="G197" s="125" t="n">
        <v>0.35</v>
      </c>
      <c r="H197" s="125" t="n">
        <v>-0.21</v>
      </c>
      <c r="I197" s="125" t="n">
        <v>0.05</v>
      </c>
      <c r="J197" s="125" t="n">
        <v>-0.13</v>
      </c>
      <c r="K197" s="127" t="n">
        <v>-0.06</v>
      </c>
      <c r="L197" s="125" t="n">
        <v>0</v>
      </c>
      <c r="M197" s="125" t="n">
        <v>-0.708</v>
      </c>
      <c r="N197" s="125" t="n">
        <v>0</v>
      </c>
      <c r="O197" s="125" t="n">
        <v>0</v>
      </c>
      <c r="P197" s="125" t="n">
        <v>0.3</v>
      </c>
      <c r="Q197" s="125" t="n">
        <v>-0.07</v>
      </c>
    </row>
    <row r="198" customFormat="false" ht="12" hidden="false" customHeight="false" outlineLevel="0" collapsed="false">
      <c r="C198" s="125" t="n">
        <v>5.4175</v>
      </c>
      <c r="D198" s="125" t="n">
        <v>0.0025</v>
      </c>
      <c r="E198" s="125" t="n">
        <v>0.57</v>
      </c>
      <c r="F198" s="125" t="n">
        <v>0</v>
      </c>
      <c r="G198" s="125" t="n">
        <v>0.35</v>
      </c>
      <c r="H198" s="125" t="n">
        <v>-0.21</v>
      </c>
      <c r="I198" s="125" t="n">
        <v>0.05</v>
      </c>
      <c r="J198" s="125" t="n">
        <v>-0.13</v>
      </c>
      <c r="K198" s="127" t="n">
        <v>-0.06</v>
      </c>
      <c r="L198" s="125" t="n">
        <v>0</v>
      </c>
      <c r="M198" s="125" t="n">
        <v>-0.708</v>
      </c>
      <c r="N198" s="125" t="n">
        <v>0</v>
      </c>
      <c r="O198" s="125" t="n">
        <v>0</v>
      </c>
      <c r="P198" s="125" t="n">
        <v>0.3</v>
      </c>
      <c r="Q198" s="125" t="n">
        <v>-0.07</v>
      </c>
    </row>
    <row r="199" customFormat="false" ht="12" hidden="false" customHeight="false" outlineLevel="0" collapsed="false">
      <c r="C199" s="125" t="n">
        <v>5.3295</v>
      </c>
      <c r="D199" s="125" t="n">
        <v>0.0025</v>
      </c>
      <c r="E199" s="125" t="n">
        <v>0.57</v>
      </c>
      <c r="F199" s="125" t="n">
        <v>0</v>
      </c>
      <c r="G199" s="125" t="n">
        <v>0.35</v>
      </c>
      <c r="H199" s="125" t="n">
        <v>-0.21</v>
      </c>
      <c r="I199" s="125" t="n">
        <v>0.05</v>
      </c>
      <c r="J199" s="125" t="n">
        <v>-0.13</v>
      </c>
      <c r="K199" s="127" t="n">
        <v>-0.06</v>
      </c>
      <c r="L199" s="125" t="n">
        <v>0</v>
      </c>
      <c r="M199" s="125" t="n">
        <v>-0.708</v>
      </c>
      <c r="N199" s="125" t="n">
        <v>0</v>
      </c>
      <c r="O199" s="125" t="n">
        <v>0</v>
      </c>
      <c r="P199" s="125" t="n">
        <v>0.3</v>
      </c>
      <c r="Q199" s="125" t="n">
        <v>-0.07</v>
      </c>
    </row>
    <row r="200" customFormat="false" ht="12" hidden="false" customHeight="false" outlineLevel="0" collapsed="false">
      <c r="C200" s="125" t="n">
        <v>5.1905</v>
      </c>
      <c r="D200" s="125" t="n">
        <v>0</v>
      </c>
      <c r="E200" s="125" t="n">
        <v>0.57</v>
      </c>
      <c r="F200" s="125" t="n">
        <v>0</v>
      </c>
      <c r="G200" s="125" t="n">
        <v>0.35</v>
      </c>
      <c r="H200" s="125" t="n">
        <v>-0.21</v>
      </c>
      <c r="I200" s="125" t="n">
        <v>0.05</v>
      </c>
      <c r="J200" s="125" t="n">
        <v>-0.13</v>
      </c>
      <c r="K200" s="127" t="n">
        <v>-0.06</v>
      </c>
      <c r="L200" s="125" t="n">
        <v>0</v>
      </c>
      <c r="M200" s="125" t="n">
        <v>-0.708</v>
      </c>
      <c r="N200" s="125" t="n">
        <v>0</v>
      </c>
      <c r="O200" s="125" t="n">
        <v>0</v>
      </c>
      <c r="P200" s="125" t="n">
        <v>0.3</v>
      </c>
      <c r="Q200" s="125" t="n">
        <v>-0.07</v>
      </c>
    </row>
    <row r="201" customFormat="false" ht="12" hidden="false" customHeight="false" outlineLevel="0" collapsed="false">
      <c r="C201" s="125" t="n">
        <v>5.0365</v>
      </c>
      <c r="D201" s="125" t="n">
        <v>0</v>
      </c>
      <c r="E201" s="125" t="n">
        <v>0.47</v>
      </c>
      <c r="F201" s="125" t="n">
        <v>0</v>
      </c>
      <c r="G201" s="125" t="n">
        <v>0.43</v>
      </c>
      <c r="H201" s="125" t="n">
        <v>-0.32</v>
      </c>
      <c r="I201" s="125" t="n">
        <v>0.05</v>
      </c>
      <c r="J201" s="125" t="n">
        <v>-0.2</v>
      </c>
      <c r="K201" s="127" t="n">
        <v>-0.06</v>
      </c>
      <c r="L201" s="125" t="n">
        <v>0</v>
      </c>
      <c r="M201" s="125" t="n">
        <v>-0.808</v>
      </c>
      <c r="N201" s="125" t="n">
        <v>0</v>
      </c>
      <c r="O201" s="125" t="n">
        <v>0</v>
      </c>
      <c r="P201" s="125" t="n">
        <v>0.26</v>
      </c>
      <c r="Q201" s="125" t="n">
        <v>-0.07</v>
      </c>
    </row>
    <row r="202" customFormat="false" ht="12" hidden="false" customHeight="false" outlineLevel="0" collapsed="false">
      <c r="C202" s="125" t="n">
        <v>5.0415</v>
      </c>
      <c r="D202" s="125" t="n">
        <v>0</v>
      </c>
      <c r="E202" s="125" t="n">
        <v>0.47</v>
      </c>
      <c r="F202" s="125" t="n">
        <v>0</v>
      </c>
      <c r="G202" s="125" t="n">
        <v>0.43</v>
      </c>
      <c r="H202" s="125" t="n">
        <v>-0.32</v>
      </c>
      <c r="I202" s="125" t="n">
        <v>0.05</v>
      </c>
      <c r="J202" s="125" t="n">
        <v>-0.2</v>
      </c>
      <c r="K202" s="127" t="n">
        <v>-0.06</v>
      </c>
      <c r="L202" s="125" t="n">
        <v>0</v>
      </c>
      <c r="M202" s="125" t="n">
        <v>-0.808</v>
      </c>
      <c r="N202" s="125" t="n">
        <v>0</v>
      </c>
      <c r="O202" s="125" t="n">
        <v>0</v>
      </c>
      <c r="P202" s="125" t="n">
        <v>0.26</v>
      </c>
      <c r="Q202" s="125" t="n">
        <v>-0.07</v>
      </c>
    </row>
    <row r="203" customFormat="false" ht="12" hidden="false" customHeight="false" outlineLevel="0" collapsed="false">
      <c r="C203" s="125" t="n">
        <v>5.0795</v>
      </c>
      <c r="D203" s="125" t="n">
        <v>0</v>
      </c>
      <c r="E203" s="125" t="n">
        <v>0.47</v>
      </c>
      <c r="F203" s="125" t="n">
        <v>0</v>
      </c>
      <c r="G203" s="125" t="n">
        <v>0.43</v>
      </c>
      <c r="H203" s="125" t="n">
        <v>-0.32</v>
      </c>
      <c r="I203" s="125" t="n">
        <v>0.05</v>
      </c>
      <c r="J203" s="125" t="n">
        <v>-0.2</v>
      </c>
      <c r="K203" s="127" t="n">
        <v>-0.06</v>
      </c>
      <c r="L203" s="125" t="n">
        <v>0</v>
      </c>
      <c r="M203" s="125" t="n">
        <v>-0.808</v>
      </c>
      <c r="N203" s="125" t="n">
        <v>0</v>
      </c>
      <c r="O203" s="125" t="n">
        <v>0</v>
      </c>
      <c r="P203" s="125" t="n">
        <v>0.26</v>
      </c>
      <c r="Q203" s="125" t="n">
        <v>-0.07</v>
      </c>
    </row>
    <row r="204" customFormat="false" ht="12" hidden="false" customHeight="false" outlineLevel="0" collapsed="false">
      <c r="C204" s="125" t="n">
        <v>5.1245</v>
      </c>
      <c r="D204" s="125" t="n">
        <v>0</v>
      </c>
      <c r="E204" s="125" t="n">
        <v>0.47</v>
      </c>
      <c r="F204" s="125" t="n">
        <v>0</v>
      </c>
      <c r="G204" s="125" t="n">
        <v>0.43</v>
      </c>
      <c r="H204" s="125" t="n">
        <v>-0.32</v>
      </c>
      <c r="I204" s="125" t="n">
        <v>0.05</v>
      </c>
      <c r="J204" s="125" t="n">
        <v>-0.2</v>
      </c>
      <c r="K204" s="127" t="n">
        <v>-0.06</v>
      </c>
      <c r="L204" s="125" t="n">
        <v>0</v>
      </c>
      <c r="M204" s="125" t="n">
        <v>-0.808</v>
      </c>
      <c r="N204" s="125" t="n">
        <v>0</v>
      </c>
      <c r="O204" s="125" t="n">
        <v>0</v>
      </c>
      <c r="P204" s="125" t="n">
        <v>0.26</v>
      </c>
      <c r="Q204" s="125" t="n">
        <v>-0.07</v>
      </c>
    </row>
    <row r="205" customFormat="false" ht="12" hidden="false" customHeight="false" outlineLevel="0" collapsed="false">
      <c r="C205" s="125" t="n">
        <v>5.1625</v>
      </c>
      <c r="D205" s="125" t="n">
        <v>0</v>
      </c>
      <c r="E205" s="125" t="n">
        <v>0.47</v>
      </c>
      <c r="F205" s="125" t="n">
        <v>0</v>
      </c>
      <c r="G205" s="125" t="n">
        <v>0.43</v>
      </c>
      <c r="H205" s="125" t="n">
        <v>-0.32</v>
      </c>
      <c r="I205" s="125" t="n">
        <v>0.05</v>
      </c>
      <c r="J205" s="125" t="n">
        <v>-0.2</v>
      </c>
      <c r="K205" s="127" t="n">
        <v>-0.06</v>
      </c>
      <c r="L205" s="125" t="n">
        <v>0</v>
      </c>
      <c r="M205" s="125" t="n">
        <v>-0.808</v>
      </c>
      <c r="N205" s="125" t="n">
        <v>0</v>
      </c>
      <c r="O205" s="125" t="n">
        <v>0</v>
      </c>
      <c r="P205" s="125" t="n">
        <v>0.26</v>
      </c>
      <c r="Q205" s="125" t="n">
        <v>-0.07</v>
      </c>
    </row>
    <row r="206" customFormat="false" ht="12" hidden="false" customHeight="false" outlineLevel="0" collapsed="false">
      <c r="C206" s="125" t="n">
        <v>5.1565</v>
      </c>
      <c r="D206" s="125" t="n">
        <v>0</v>
      </c>
      <c r="E206" s="125" t="n">
        <v>0.47</v>
      </c>
      <c r="F206" s="125" t="n">
        <v>0</v>
      </c>
      <c r="G206" s="125" t="n">
        <v>0.43</v>
      </c>
      <c r="H206" s="125" t="n">
        <v>-0.32</v>
      </c>
      <c r="I206" s="125" t="n">
        <v>0.05</v>
      </c>
      <c r="J206" s="125" t="n">
        <v>-0.2</v>
      </c>
      <c r="K206" s="127" t="n">
        <v>-0.06</v>
      </c>
      <c r="L206" s="125" t="n">
        <v>0</v>
      </c>
      <c r="M206" s="125" t="n">
        <v>-0.808</v>
      </c>
      <c r="N206" s="125" t="n">
        <v>0</v>
      </c>
      <c r="O206" s="125" t="n">
        <v>0</v>
      </c>
      <c r="P206" s="125" t="n">
        <v>0.26</v>
      </c>
      <c r="Q206" s="125" t="n">
        <v>-0.07</v>
      </c>
    </row>
    <row r="207" customFormat="false" ht="12" hidden="false" customHeight="false" outlineLevel="0" collapsed="false">
      <c r="C207" s="125" t="n">
        <v>5.1565</v>
      </c>
      <c r="D207" s="125" t="n">
        <v>0</v>
      </c>
      <c r="E207" s="125" t="n">
        <v>0.47</v>
      </c>
      <c r="F207" s="125" t="n">
        <v>0</v>
      </c>
      <c r="G207" s="125" t="n">
        <v>0.43</v>
      </c>
      <c r="H207" s="125" t="n">
        <v>-0.32</v>
      </c>
      <c r="I207" s="125" t="n">
        <v>0.05</v>
      </c>
      <c r="J207" s="125" t="n">
        <v>-0.2</v>
      </c>
      <c r="K207" s="127" t="n">
        <v>-0.06</v>
      </c>
      <c r="L207" s="125" t="n">
        <v>0</v>
      </c>
      <c r="M207" s="125" t="n">
        <v>-0.808</v>
      </c>
      <c r="N207" s="125" t="n">
        <v>0</v>
      </c>
      <c r="O207" s="125" t="n">
        <v>0</v>
      </c>
      <c r="P207" s="125" t="n">
        <v>0.26</v>
      </c>
      <c r="Q207" s="125" t="n">
        <v>-0.07</v>
      </c>
    </row>
    <row r="208" customFormat="false" ht="12" hidden="false" customHeight="false" outlineLevel="0" collapsed="false">
      <c r="C208" s="125" t="n">
        <v>5.3425</v>
      </c>
      <c r="D208" s="125" t="n">
        <v>0</v>
      </c>
      <c r="E208" s="125" t="n">
        <v>0.5</v>
      </c>
      <c r="F208" s="125" t="n">
        <v>0</v>
      </c>
      <c r="G208" s="125" t="n">
        <v>0.35</v>
      </c>
      <c r="H208" s="125" t="n">
        <v>-0.21</v>
      </c>
      <c r="I208" s="125" t="n">
        <v>0.05</v>
      </c>
      <c r="J208" s="125" t="n">
        <v>-0.13</v>
      </c>
      <c r="K208" s="127" t="n">
        <v>-0.06</v>
      </c>
      <c r="L208" s="125" t="n">
        <v>0</v>
      </c>
      <c r="M208" s="125" t="n">
        <v>-0.708</v>
      </c>
      <c r="N208" s="125" t="n">
        <v>0</v>
      </c>
      <c r="O208" s="125" t="n">
        <v>0</v>
      </c>
      <c r="P208" s="125" t="n">
        <v>0.3</v>
      </c>
      <c r="Q208" s="125" t="n">
        <v>-0.07</v>
      </c>
    </row>
    <row r="209" customFormat="false" ht="12" hidden="false" customHeight="false" outlineLevel="0" collapsed="false">
      <c r="C209" s="125" t="n">
        <v>5.4575</v>
      </c>
      <c r="D209" s="125" t="n">
        <v>0</v>
      </c>
      <c r="E209" s="125" t="n">
        <v>0.57</v>
      </c>
      <c r="F209" s="125" t="n">
        <v>0</v>
      </c>
      <c r="G209" s="125" t="n">
        <v>0.35</v>
      </c>
      <c r="H209" s="125" t="n">
        <v>-0.21</v>
      </c>
      <c r="I209" s="125" t="n">
        <v>0.05</v>
      </c>
      <c r="J209" s="125" t="n">
        <v>-0.13</v>
      </c>
      <c r="K209" s="127" t="n">
        <v>-0.06</v>
      </c>
      <c r="L209" s="125" t="n">
        <v>0</v>
      </c>
      <c r="M209" s="125" t="n">
        <v>-0.708</v>
      </c>
      <c r="N209" s="125" t="n">
        <v>0</v>
      </c>
      <c r="O209" s="125" t="n">
        <v>0</v>
      </c>
      <c r="P209" s="125" t="n">
        <v>0.3</v>
      </c>
      <c r="Q209" s="125" t="n">
        <v>-0.07</v>
      </c>
    </row>
    <row r="210" customFormat="false" ht="12" hidden="false" customHeight="false" outlineLevel="0" collapsed="false">
      <c r="C210" s="125" t="n">
        <v>5.53</v>
      </c>
      <c r="D210" s="125" t="n">
        <v>0</v>
      </c>
      <c r="E210" s="125" t="n">
        <v>0.57</v>
      </c>
      <c r="F210" s="125" t="n">
        <v>0</v>
      </c>
      <c r="G210" s="125" t="n">
        <v>0.35</v>
      </c>
      <c r="H210" s="125" t="n">
        <v>-0.21</v>
      </c>
      <c r="I210" s="125" t="n">
        <v>0.05</v>
      </c>
      <c r="J210" s="125" t="n">
        <v>-0.13</v>
      </c>
      <c r="K210" s="127" t="n">
        <v>-0.06</v>
      </c>
      <c r="L210" s="125" t="n">
        <v>0</v>
      </c>
      <c r="M210" s="125" t="n">
        <v>-0.708</v>
      </c>
      <c r="N210" s="125" t="n">
        <v>0</v>
      </c>
      <c r="O210" s="125" t="n">
        <v>0</v>
      </c>
      <c r="P210" s="125" t="n">
        <v>0.3</v>
      </c>
      <c r="Q210" s="125" t="n">
        <v>-0.07</v>
      </c>
    </row>
    <row r="211" customFormat="false" ht="12" hidden="false" customHeight="false" outlineLevel="0" collapsed="false">
      <c r="C211" s="125" t="n">
        <v>5.442</v>
      </c>
      <c r="D211" s="125" t="n">
        <v>0</v>
      </c>
      <c r="E211" s="125" t="n">
        <v>0.57</v>
      </c>
      <c r="F211" s="125" t="n">
        <v>0</v>
      </c>
      <c r="G211" s="125" t="n">
        <v>0.35</v>
      </c>
      <c r="H211" s="125" t="n">
        <v>-0.21</v>
      </c>
      <c r="I211" s="125" t="n">
        <v>0.05</v>
      </c>
      <c r="J211" s="125" t="n">
        <v>-0.13</v>
      </c>
      <c r="K211" s="127" t="n">
        <v>-0.06</v>
      </c>
      <c r="L211" s="125" t="n">
        <v>0</v>
      </c>
      <c r="M211" s="125" t="n">
        <v>-0.708</v>
      </c>
      <c r="N211" s="125" t="n">
        <v>0</v>
      </c>
      <c r="O211" s="125" t="n">
        <v>0</v>
      </c>
      <c r="P211" s="125" t="n">
        <v>0.3</v>
      </c>
      <c r="Q211" s="125" t="n">
        <v>-0.07</v>
      </c>
    </row>
    <row r="212" customFormat="false" ht="12" hidden="false" customHeight="false" outlineLevel="0" collapsed="false">
      <c r="C212" s="125" t="n">
        <v>5.303</v>
      </c>
      <c r="D212" s="125" t="n">
        <v>0</v>
      </c>
      <c r="E212" s="125" t="n">
        <v>0.57</v>
      </c>
      <c r="F212" s="125" t="n">
        <v>0</v>
      </c>
      <c r="G212" s="125" t="n">
        <v>0.35</v>
      </c>
      <c r="H212" s="125" t="n">
        <v>-0.21</v>
      </c>
      <c r="I212" s="125" t="n">
        <v>0.05</v>
      </c>
      <c r="J212" s="125" t="n">
        <v>-0.13</v>
      </c>
      <c r="K212" s="127" t="n">
        <v>-0.06</v>
      </c>
      <c r="L212" s="125" t="n">
        <v>0</v>
      </c>
      <c r="M212" s="125" t="n">
        <v>-0.708</v>
      </c>
      <c r="N212" s="125" t="n">
        <v>0</v>
      </c>
      <c r="O212" s="125" t="n">
        <v>0</v>
      </c>
      <c r="P212" s="125" t="n">
        <v>0.3</v>
      </c>
      <c r="Q212" s="125" t="n">
        <v>-0.07</v>
      </c>
    </row>
    <row r="213" customFormat="false" ht="12" hidden="false" customHeight="false" outlineLevel="0" collapsed="false">
      <c r="C213" s="125" t="n">
        <v>5.149</v>
      </c>
      <c r="D213" s="125" t="n">
        <v>0</v>
      </c>
      <c r="E213" s="125" t="n">
        <v>0.47</v>
      </c>
      <c r="F213" s="125" t="n">
        <v>0</v>
      </c>
      <c r="G213" s="125" t="n">
        <v>0.43</v>
      </c>
      <c r="H213" s="125" t="n">
        <v>-0.32</v>
      </c>
      <c r="I213" s="125" t="n">
        <v>0.05</v>
      </c>
      <c r="J213" s="125" t="n">
        <v>-0.2</v>
      </c>
      <c r="K213" s="127" t="n">
        <v>-0.06</v>
      </c>
      <c r="L213" s="125" t="n">
        <v>0</v>
      </c>
      <c r="M213" s="125" t="n">
        <v>-0.808</v>
      </c>
      <c r="N213" s="125" t="n">
        <v>0</v>
      </c>
      <c r="O213" s="125" t="n">
        <v>0</v>
      </c>
      <c r="P213" s="125" t="n">
        <v>0.26</v>
      </c>
      <c r="Q213" s="125" t="n">
        <v>-0.07</v>
      </c>
    </row>
    <row r="214" customFormat="false" ht="12" hidden="false" customHeight="false" outlineLevel="0" collapsed="false">
      <c r="C214" s="125" t="n">
        <v>5.154</v>
      </c>
      <c r="D214" s="125" t="n">
        <v>0</v>
      </c>
      <c r="E214" s="125" t="n">
        <v>0.47</v>
      </c>
      <c r="F214" s="125" t="n">
        <v>0</v>
      </c>
      <c r="G214" s="125" t="n">
        <v>0.43</v>
      </c>
      <c r="H214" s="125" t="n">
        <v>-0.32</v>
      </c>
      <c r="I214" s="125" t="n">
        <v>0.05</v>
      </c>
      <c r="J214" s="125" t="n">
        <v>-0.2</v>
      </c>
      <c r="K214" s="127" t="n">
        <v>-0.06</v>
      </c>
      <c r="L214" s="125" t="n">
        <v>0</v>
      </c>
      <c r="M214" s="125" t="n">
        <v>-0.808</v>
      </c>
      <c r="N214" s="125" t="n">
        <v>0</v>
      </c>
      <c r="O214" s="125" t="n">
        <v>0</v>
      </c>
      <c r="P214" s="125" t="n">
        <v>0.26</v>
      </c>
      <c r="Q214" s="125" t="n">
        <v>-0.07</v>
      </c>
    </row>
    <row r="215" customFormat="false" ht="12" hidden="false" customHeight="false" outlineLevel="0" collapsed="false">
      <c r="C215" s="125" t="n">
        <v>5.192</v>
      </c>
      <c r="D215" s="125" t="n">
        <v>0</v>
      </c>
      <c r="E215" s="125" t="n">
        <v>0.47</v>
      </c>
      <c r="F215" s="125" t="n">
        <v>0</v>
      </c>
      <c r="G215" s="125" t="n">
        <v>0.43</v>
      </c>
      <c r="H215" s="125" t="n">
        <v>-0.32</v>
      </c>
      <c r="I215" s="125" t="n">
        <v>0.05</v>
      </c>
      <c r="J215" s="125" t="n">
        <v>-0.2</v>
      </c>
      <c r="K215" s="127" t="n">
        <v>-0.06</v>
      </c>
      <c r="L215" s="125" t="n">
        <v>0</v>
      </c>
      <c r="M215" s="125" t="n">
        <v>-0.808</v>
      </c>
      <c r="N215" s="125" t="n">
        <v>0</v>
      </c>
      <c r="O215" s="125" t="n">
        <v>0</v>
      </c>
      <c r="P215" s="125" t="n">
        <v>0.26</v>
      </c>
      <c r="Q215" s="125" t="n">
        <v>-0.07</v>
      </c>
    </row>
    <row r="216" customFormat="false" ht="12" hidden="false" customHeight="false" outlineLevel="0" collapsed="false">
      <c r="C216" s="125" t="n">
        <v>5.237</v>
      </c>
      <c r="D216" s="125" t="n">
        <v>0</v>
      </c>
      <c r="E216" s="125" t="n">
        <v>0.47</v>
      </c>
      <c r="F216" s="125" t="n">
        <v>0</v>
      </c>
      <c r="G216" s="125" t="n">
        <v>0.43</v>
      </c>
      <c r="H216" s="125" t="n">
        <v>-0.32</v>
      </c>
      <c r="I216" s="125" t="n">
        <v>0.05</v>
      </c>
      <c r="J216" s="125" t="n">
        <v>-0.2</v>
      </c>
      <c r="K216" s="127" t="n">
        <v>-0.06</v>
      </c>
      <c r="L216" s="125" t="n">
        <v>0</v>
      </c>
      <c r="M216" s="125" t="n">
        <v>-0.808</v>
      </c>
      <c r="N216" s="125" t="n">
        <v>0</v>
      </c>
      <c r="O216" s="125" t="n">
        <v>0</v>
      </c>
      <c r="P216" s="125" t="n">
        <v>0.26</v>
      </c>
      <c r="Q216" s="125" t="n">
        <v>-0.07</v>
      </c>
    </row>
    <row r="217" customFormat="false" ht="12" hidden="false" customHeight="false" outlineLevel="0" collapsed="false">
      <c r="C217" s="125" t="n">
        <v>5.275</v>
      </c>
      <c r="D217" s="125" t="n">
        <v>0</v>
      </c>
      <c r="E217" s="125" t="n">
        <v>0.47</v>
      </c>
      <c r="F217" s="125" t="n">
        <v>0</v>
      </c>
      <c r="G217" s="125" t="n">
        <v>0.43</v>
      </c>
      <c r="H217" s="125" t="n">
        <v>-0.32</v>
      </c>
      <c r="I217" s="125" t="n">
        <v>0.05</v>
      </c>
      <c r="J217" s="125" t="n">
        <v>-0.2</v>
      </c>
      <c r="K217" s="127" t="n">
        <v>-0.06</v>
      </c>
      <c r="L217" s="125" t="n">
        <v>0</v>
      </c>
      <c r="M217" s="125" t="n">
        <v>-0.808</v>
      </c>
      <c r="N217" s="125" t="n">
        <v>0</v>
      </c>
      <c r="O217" s="125" t="n">
        <v>0</v>
      </c>
      <c r="P217" s="125" t="n">
        <v>0.26</v>
      </c>
      <c r="Q217" s="125" t="n">
        <v>-0.07</v>
      </c>
    </row>
    <row r="218" customFormat="false" ht="12" hidden="false" customHeight="false" outlineLevel="0" collapsed="false">
      <c r="C218" s="125" t="n">
        <v>5.269</v>
      </c>
      <c r="D218" s="125" t="n">
        <v>0</v>
      </c>
      <c r="E218" s="125" t="n">
        <v>0.47</v>
      </c>
      <c r="F218" s="125" t="n">
        <v>0</v>
      </c>
      <c r="G218" s="125" t="n">
        <v>0.43</v>
      </c>
      <c r="H218" s="125" t="n">
        <v>-0.32</v>
      </c>
      <c r="I218" s="125" t="n">
        <v>0.05</v>
      </c>
      <c r="J218" s="125" t="n">
        <v>-0.2</v>
      </c>
      <c r="K218" s="127" t="n">
        <v>-0.06</v>
      </c>
      <c r="L218" s="125" t="n">
        <v>0</v>
      </c>
      <c r="M218" s="125" t="n">
        <v>-0.808</v>
      </c>
      <c r="N218" s="125" t="n">
        <v>0</v>
      </c>
      <c r="O218" s="125" t="n">
        <v>0</v>
      </c>
      <c r="P218" s="125" t="n">
        <v>0.26</v>
      </c>
      <c r="Q218" s="125" t="n">
        <v>-0.07</v>
      </c>
    </row>
    <row r="219" customFormat="false" ht="12" hidden="false" customHeight="false" outlineLevel="0" collapsed="false">
      <c r="C219" s="125" t="n">
        <v>5.269</v>
      </c>
      <c r="D219" s="125" t="n">
        <v>0</v>
      </c>
      <c r="E219" s="125" t="n">
        <v>0.47</v>
      </c>
      <c r="F219" s="125" t="n">
        <v>0</v>
      </c>
      <c r="G219" s="125" t="n">
        <v>0.43</v>
      </c>
      <c r="H219" s="125" t="n">
        <v>-0.32</v>
      </c>
      <c r="I219" s="125" t="n">
        <v>0.05</v>
      </c>
      <c r="J219" s="125" t="n">
        <v>-0.2</v>
      </c>
      <c r="K219" s="127" t="n">
        <v>-0.06</v>
      </c>
      <c r="L219" s="125" t="n">
        <v>0</v>
      </c>
      <c r="M219" s="125" t="n">
        <v>-0.808</v>
      </c>
      <c r="N219" s="125" t="n">
        <v>0</v>
      </c>
      <c r="O219" s="125" t="n">
        <v>0</v>
      </c>
      <c r="P219" s="125" t="n">
        <v>0.26</v>
      </c>
      <c r="Q219" s="125" t="n">
        <v>-0.07</v>
      </c>
    </row>
    <row r="220" customFormat="false" ht="12" hidden="false" customHeight="false" outlineLevel="0" collapsed="false">
      <c r="C220" s="125" t="n">
        <v>5.455</v>
      </c>
      <c r="D220" s="125" t="n">
        <v>0</v>
      </c>
      <c r="E220" s="125" t="n">
        <v>0.5</v>
      </c>
      <c r="F220" s="125" t="n">
        <v>0</v>
      </c>
      <c r="G220" s="125" t="n">
        <v>0.35</v>
      </c>
      <c r="H220" s="125" t="n">
        <v>-0.21</v>
      </c>
      <c r="I220" s="125" t="n">
        <v>0.05</v>
      </c>
      <c r="J220" s="125" t="n">
        <v>-0.13</v>
      </c>
      <c r="K220" s="127" t="n">
        <v>-0.06</v>
      </c>
      <c r="L220" s="125" t="n">
        <v>0</v>
      </c>
      <c r="M220" s="125" t="n">
        <v>-0.708</v>
      </c>
      <c r="N220" s="125" t="n">
        <v>0</v>
      </c>
      <c r="O220" s="125" t="n">
        <v>0</v>
      </c>
      <c r="P220" s="125" t="n">
        <v>0.3</v>
      </c>
      <c r="Q220" s="125" t="n">
        <v>-0.07</v>
      </c>
    </row>
    <row r="221" customFormat="false" ht="12" hidden="false" customHeight="false" outlineLevel="0" collapsed="false">
      <c r="C221" s="125" t="n">
        <v>5.57</v>
      </c>
      <c r="D221" s="125" t="n">
        <v>0</v>
      </c>
      <c r="E221" s="125" t="n">
        <v>0.57</v>
      </c>
      <c r="F221" s="125" t="n">
        <v>0</v>
      </c>
      <c r="G221" s="125" t="n">
        <v>0.35</v>
      </c>
      <c r="H221" s="125" t="n">
        <v>-0.21</v>
      </c>
      <c r="I221" s="125" t="n">
        <v>0.05</v>
      </c>
      <c r="J221" s="125" t="n">
        <v>-0.13</v>
      </c>
      <c r="K221" s="127" t="n">
        <v>-0.06</v>
      </c>
      <c r="L221" s="125" t="n">
        <v>0</v>
      </c>
      <c r="M221" s="125" t="n">
        <v>-0.708</v>
      </c>
      <c r="N221" s="125" t="n">
        <v>0</v>
      </c>
      <c r="O221" s="125" t="n">
        <v>0</v>
      </c>
      <c r="P221" s="125" t="n">
        <v>0.3</v>
      </c>
      <c r="Q221" s="125" t="n">
        <v>-0.07</v>
      </c>
    </row>
    <row r="222" customFormat="false" ht="12" hidden="false" customHeight="false" outlineLevel="0" collapsed="false">
      <c r="C222" s="125" t="n">
        <v>5.6425</v>
      </c>
      <c r="D222" s="125" t="n">
        <v>0</v>
      </c>
      <c r="E222" s="125" t="n">
        <v>0.57</v>
      </c>
      <c r="F222" s="125" t="n">
        <v>0</v>
      </c>
      <c r="G222" s="125" t="n">
        <v>0.35</v>
      </c>
      <c r="H222" s="125" t="n">
        <v>-0.21</v>
      </c>
      <c r="I222" s="125" t="n">
        <v>0.05</v>
      </c>
      <c r="J222" s="125" t="n">
        <v>-0.13</v>
      </c>
      <c r="K222" s="127" t="n">
        <v>-0.06</v>
      </c>
      <c r="L222" s="125" t="n">
        <v>0</v>
      </c>
      <c r="M222" s="125" t="n">
        <v>-0.708</v>
      </c>
      <c r="N222" s="125" t="n">
        <v>0</v>
      </c>
      <c r="P222" s="125" t="n">
        <v>0.3</v>
      </c>
      <c r="Q222" s="125" t="n">
        <v>-0.07</v>
      </c>
    </row>
    <row r="223" customFormat="false" ht="12" hidden="false" customHeight="false" outlineLevel="0" collapsed="false">
      <c r="C223" s="125" t="n">
        <v>5.5545</v>
      </c>
      <c r="D223" s="125" t="n">
        <v>0</v>
      </c>
      <c r="E223" s="125" t="n">
        <v>0.57</v>
      </c>
      <c r="F223" s="125" t="n">
        <v>0</v>
      </c>
      <c r="G223" s="125" t="n">
        <v>0.35</v>
      </c>
      <c r="H223" s="125" t="n">
        <v>-0.21</v>
      </c>
      <c r="I223" s="125" t="n">
        <v>0.05</v>
      </c>
      <c r="J223" s="125" t="n">
        <v>-0.13</v>
      </c>
      <c r="K223" s="127" t="n">
        <v>-0.06</v>
      </c>
      <c r="L223" s="125" t="n">
        <v>0</v>
      </c>
      <c r="M223" s="125" t="n">
        <v>-0.708</v>
      </c>
      <c r="N223" s="125" t="n">
        <v>0</v>
      </c>
      <c r="P223" s="125" t="n">
        <v>0.3</v>
      </c>
      <c r="Q223" s="125" t="n">
        <v>-0.07</v>
      </c>
    </row>
    <row r="224" customFormat="false" ht="12" hidden="false" customHeight="false" outlineLevel="0" collapsed="false">
      <c r="C224" s="125" t="n">
        <v>5.4155</v>
      </c>
      <c r="D224" s="125" t="n">
        <v>0</v>
      </c>
      <c r="E224" s="125" t="n">
        <v>0.57</v>
      </c>
      <c r="F224" s="125" t="n">
        <v>0</v>
      </c>
      <c r="G224" s="125" t="n">
        <v>0.35</v>
      </c>
      <c r="H224" s="125" t="n">
        <v>-0.21</v>
      </c>
      <c r="I224" s="125" t="n">
        <v>0.05</v>
      </c>
      <c r="J224" s="125" t="n">
        <v>-0.13</v>
      </c>
      <c r="K224" s="127" t="n">
        <v>-0.06</v>
      </c>
      <c r="L224" s="125" t="n">
        <v>0</v>
      </c>
      <c r="M224" s="125" t="n">
        <v>-0.708</v>
      </c>
      <c r="N224" s="125" t="n">
        <v>0</v>
      </c>
      <c r="P224" s="125" t="n">
        <v>0.3</v>
      </c>
      <c r="Q224" s="125" t="n">
        <v>-0.07</v>
      </c>
    </row>
    <row r="225" customFormat="false" ht="12" hidden="false" customHeight="false" outlineLevel="0" collapsed="false">
      <c r="C225" s="125" t="n">
        <v>5.2615</v>
      </c>
      <c r="D225" s="125" t="n">
        <v>0</v>
      </c>
      <c r="E225" s="125" t="n">
        <v>0.47</v>
      </c>
      <c r="F225" s="125" t="n">
        <v>0</v>
      </c>
      <c r="G225" s="125" t="n">
        <v>0.43</v>
      </c>
      <c r="H225" s="125" t="n">
        <v>-0.32</v>
      </c>
      <c r="I225" s="125" t="n">
        <v>0.05</v>
      </c>
      <c r="J225" s="125" t="n">
        <v>-0.2</v>
      </c>
      <c r="K225" s="127" t="n">
        <v>-0.06</v>
      </c>
      <c r="L225" s="125" t="n">
        <v>0</v>
      </c>
      <c r="M225" s="125" t="n">
        <v>-0.808</v>
      </c>
      <c r="N225" s="125" t="n">
        <v>0</v>
      </c>
      <c r="P225" s="125" t="n">
        <v>0.26</v>
      </c>
      <c r="Q225" s="125" t="n">
        <v>-0.07</v>
      </c>
    </row>
    <row r="226" customFormat="false" ht="12" hidden="false" customHeight="false" outlineLevel="0" collapsed="false">
      <c r="C226" s="125" t="n">
        <v>5.2665</v>
      </c>
      <c r="D226" s="125" t="n">
        <v>0</v>
      </c>
      <c r="E226" s="125" t="n">
        <v>0.47</v>
      </c>
      <c r="F226" s="125" t="n">
        <v>0</v>
      </c>
      <c r="G226" s="125" t="n">
        <v>0.43</v>
      </c>
      <c r="H226" s="125" t="n">
        <v>-0.32</v>
      </c>
      <c r="I226" s="125" t="n">
        <v>0.05</v>
      </c>
      <c r="J226" s="125" t="n">
        <v>-0.2</v>
      </c>
      <c r="K226" s="127" t="n">
        <v>-0.06</v>
      </c>
      <c r="L226" s="125" t="n">
        <v>0</v>
      </c>
      <c r="M226" s="125" t="n">
        <v>-0.808</v>
      </c>
      <c r="N226" s="125" t="n">
        <v>0</v>
      </c>
      <c r="P226" s="125" t="n">
        <v>0.26</v>
      </c>
      <c r="Q226" s="125" t="n">
        <v>-0.07</v>
      </c>
    </row>
    <row r="227" customFormat="false" ht="12" hidden="false" customHeight="false" outlineLevel="0" collapsed="false">
      <c r="C227" s="125" t="n">
        <v>5.3045</v>
      </c>
      <c r="D227" s="125" t="n">
        <v>0</v>
      </c>
      <c r="E227" s="125" t="n">
        <v>0.47</v>
      </c>
      <c r="F227" s="125" t="n">
        <v>0</v>
      </c>
      <c r="G227" s="125" t="n">
        <v>0.43</v>
      </c>
      <c r="H227" s="125" t="n">
        <v>-0.32</v>
      </c>
      <c r="I227" s="125" t="n">
        <v>0.05</v>
      </c>
      <c r="J227" s="125" t="n">
        <v>-0.2</v>
      </c>
      <c r="K227" s="127" t="n">
        <v>-0.06</v>
      </c>
      <c r="L227" s="125" t="n">
        <v>0</v>
      </c>
      <c r="M227" s="125" t="n">
        <v>-0.808</v>
      </c>
      <c r="N227" s="125" t="n">
        <v>0</v>
      </c>
      <c r="P227" s="125" t="n">
        <v>0.26</v>
      </c>
      <c r="Q227" s="125" t="n">
        <v>-0.07</v>
      </c>
    </row>
    <row r="228" customFormat="false" ht="12" hidden="false" customHeight="false" outlineLevel="0" collapsed="false">
      <c r="C228" s="125" t="n">
        <v>5.3495</v>
      </c>
      <c r="D228" s="125" t="n">
        <v>0</v>
      </c>
      <c r="E228" s="125" t="n">
        <v>0.47</v>
      </c>
      <c r="F228" s="125" t="n">
        <v>0</v>
      </c>
      <c r="G228" s="125" t="n">
        <v>0.43</v>
      </c>
      <c r="H228" s="125" t="n">
        <v>-0.32</v>
      </c>
      <c r="I228" s="125" t="n">
        <v>0.05</v>
      </c>
      <c r="J228" s="125" t="n">
        <v>-0.2</v>
      </c>
      <c r="K228" s="127" t="n">
        <v>-0.06</v>
      </c>
      <c r="L228" s="125" t="n">
        <v>0</v>
      </c>
      <c r="M228" s="125" t="n">
        <v>-0.808</v>
      </c>
      <c r="N228" s="125" t="n">
        <v>0</v>
      </c>
      <c r="P228" s="125" t="n">
        <v>0.26</v>
      </c>
      <c r="Q228" s="125" t="n">
        <v>-0.07</v>
      </c>
    </row>
    <row r="229" customFormat="false" ht="12" hidden="false" customHeight="false" outlineLevel="0" collapsed="false">
      <c r="C229" s="125" t="n">
        <v>5.3875</v>
      </c>
      <c r="D229" s="125" t="n">
        <v>0</v>
      </c>
      <c r="E229" s="125" t="n">
        <v>0.47</v>
      </c>
      <c r="F229" s="125" t="n">
        <v>0</v>
      </c>
      <c r="G229" s="125" t="n">
        <v>0.43</v>
      </c>
      <c r="H229" s="125" t="n">
        <v>-0.32</v>
      </c>
      <c r="I229" s="125" t="n">
        <v>0.05</v>
      </c>
      <c r="J229" s="125" t="n">
        <v>-0.2</v>
      </c>
      <c r="K229" s="127" t="n">
        <v>-0.06</v>
      </c>
      <c r="L229" s="125" t="n">
        <v>0</v>
      </c>
      <c r="M229" s="125" t="n">
        <v>-0.808</v>
      </c>
      <c r="N229" s="125" t="n">
        <v>0</v>
      </c>
      <c r="P229" s="125" t="n">
        <v>0.26</v>
      </c>
      <c r="Q229" s="125" t="n">
        <v>-0.07</v>
      </c>
    </row>
    <row r="230" customFormat="false" ht="12" hidden="false" customHeight="false" outlineLevel="0" collapsed="false">
      <c r="C230" s="125" t="n">
        <v>5.3815</v>
      </c>
      <c r="D230" s="125" t="n">
        <v>0</v>
      </c>
      <c r="E230" s="125" t="n">
        <v>0.47</v>
      </c>
      <c r="F230" s="125" t="n">
        <v>0</v>
      </c>
      <c r="G230" s="125" t="n">
        <v>0.43</v>
      </c>
      <c r="H230" s="125" t="n">
        <v>-0.32</v>
      </c>
      <c r="I230" s="125" t="n">
        <v>0.05</v>
      </c>
      <c r="J230" s="125" t="n">
        <v>-0.2</v>
      </c>
      <c r="K230" s="127" t="n">
        <v>-0.06</v>
      </c>
      <c r="L230" s="125" t="n">
        <v>0</v>
      </c>
      <c r="M230" s="125" t="n">
        <v>-0.808</v>
      </c>
      <c r="N230" s="125" t="n">
        <v>0</v>
      </c>
      <c r="P230" s="125" t="n">
        <v>0.26</v>
      </c>
      <c r="Q230" s="125" t="n">
        <v>-0.07</v>
      </c>
    </row>
    <row r="231" customFormat="false" ht="12" hidden="false" customHeight="false" outlineLevel="0" collapsed="false">
      <c r="C231" s="125" t="n">
        <v>5.3815</v>
      </c>
      <c r="D231" s="125" t="n">
        <v>0</v>
      </c>
      <c r="E231" s="125" t="n">
        <v>0.47</v>
      </c>
      <c r="F231" s="125" t="n">
        <v>0</v>
      </c>
      <c r="G231" s="125" t="n">
        <v>0.43</v>
      </c>
      <c r="H231" s="125" t="n">
        <v>-0.32</v>
      </c>
      <c r="I231" s="125" t="n">
        <v>0.05</v>
      </c>
      <c r="J231" s="125" t="n">
        <v>-0.2</v>
      </c>
      <c r="K231" s="127" t="n">
        <v>-0.06</v>
      </c>
      <c r="L231" s="125" t="n">
        <v>0</v>
      </c>
      <c r="M231" s="125" t="n">
        <v>-0.808</v>
      </c>
      <c r="N231" s="125" t="n">
        <v>0</v>
      </c>
      <c r="P231" s="125" t="n">
        <v>0.26</v>
      </c>
      <c r="Q231" s="125" t="n">
        <v>-0.07</v>
      </c>
    </row>
    <row r="232" customFormat="false" ht="12" hidden="false" customHeight="false" outlineLevel="0" collapsed="false">
      <c r="C232" s="125" t="n">
        <v>5.5675</v>
      </c>
      <c r="D232" s="125" t="n">
        <v>0</v>
      </c>
      <c r="E232" s="125" t="n">
        <v>0.5</v>
      </c>
      <c r="F232" s="125" t="n">
        <v>0</v>
      </c>
      <c r="G232" s="125" t="n">
        <v>0.35</v>
      </c>
      <c r="H232" s="125" t="n">
        <v>-0.21</v>
      </c>
      <c r="I232" s="125" t="n">
        <v>0.05</v>
      </c>
      <c r="J232" s="125" t="n">
        <v>-0.13</v>
      </c>
      <c r="K232" s="127" t="n">
        <v>-0.06</v>
      </c>
      <c r="L232" s="125" t="n">
        <v>0</v>
      </c>
      <c r="M232" s="125" t="n">
        <v>-0.708</v>
      </c>
      <c r="N232" s="125" t="n">
        <v>0</v>
      </c>
      <c r="P232" s="125" t="n">
        <v>0.3</v>
      </c>
      <c r="Q232" s="125" t="n">
        <v>-0.07</v>
      </c>
    </row>
    <row r="233" customFormat="false" ht="12" hidden="false" customHeight="false" outlineLevel="0" collapsed="false">
      <c r="C233" s="125" t="n">
        <v>5.6825</v>
      </c>
      <c r="D233" s="125" t="n">
        <v>0</v>
      </c>
      <c r="E233" s="125" t="n">
        <v>0.57</v>
      </c>
      <c r="F233" s="125" t="n">
        <v>0</v>
      </c>
      <c r="G233" s="125" t="n">
        <v>0.35</v>
      </c>
      <c r="H233" s="125" t="n">
        <v>-0.21</v>
      </c>
      <c r="I233" s="125" t="n">
        <v>0.05</v>
      </c>
      <c r="J233" s="125" t="n">
        <v>-0.13</v>
      </c>
      <c r="K233" s="127" t="n">
        <v>-0.06</v>
      </c>
      <c r="L233" s="125" t="n">
        <v>0</v>
      </c>
      <c r="M233" s="125" t="n">
        <v>-0.708</v>
      </c>
      <c r="N233" s="125" t="n">
        <v>0</v>
      </c>
      <c r="P233" s="125" t="n">
        <v>0.3</v>
      </c>
      <c r="Q233" s="125" t="n">
        <v>-0.07</v>
      </c>
    </row>
    <row r="234" customFormat="false" ht="12" hidden="false" customHeight="false" outlineLevel="0" collapsed="false">
      <c r="C234" s="125" t="n">
        <v>5.755</v>
      </c>
      <c r="D234" s="125" t="n">
        <v>0</v>
      </c>
      <c r="E234" s="125" t="n">
        <v>0.57</v>
      </c>
      <c r="F234" s="125" t="n">
        <v>0</v>
      </c>
      <c r="G234" s="125" t="n">
        <v>0.35</v>
      </c>
      <c r="H234" s="125" t="n">
        <v>-0.21</v>
      </c>
      <c r="I234" s="125" t="n">
        <v>0.05</v>
      </c>
      <c r="J234" s="125" t="n">
        <v>-0.13</v>
      </c>
      <c r="K234" s="127" t="n">
        <v>-0.06</v>
      </c>
      <c r="L234" s="125" t="n">
        <v>0</v>
      </c>
      <c r="M234" s="125" t="n">
        <v>-0.708</v>
      </c>
      <c r="N234" s="125" t="n">
        <v>0</v>
      </c>
      <c r="P234" s="125" t="n">
        <v>0.3</v>
      </c>
      <c r="Q234" s="125" t="n">
        <v>-0.07</v>
      </c>
    </row>
    <row r="235" customFormat="false" ht="12" hidden="false" customHeight="false" outlineLevel="0" collapsed="false">
      <c r="C235" s="125" t="n">
        <v>5.667</v>
      </c>
      <c r="D235" s="125" t="n">
        <v>0</v>
      </c>
      <c r="E235" s="125" t="n">
        <v>0.57</v>
      </c>
      <c r="F235" s="125" t="n">
        <v>0</v>
      </c>
      <c r="G235" s="125" t="n">
        <v>0.35</v>
      </c>
      <c r="H235" s="125" t="n">
        <v>-0.21</v>
      </c>
      <c r="I235" s="125" t="n">
        <v>0.05</v>
      </c>
      <c r="J235" s="125" t="n">
        <v>-0.13</v>
      </c>
      <c r="K235" s="127" t="n">
        <v>-0.06</v>
      </c>
      <c r="L235" s="125" t="n">
        <v>0</v>
      </c>
      <c r="M235" s="125" t="n">
        <v>-0.708</v>
      </c>
      <c r="N235" s="125" t="n">
        <v>0</v>
      </c>
      <c r="P235" s="125" t="n">
        <v>0.3</v>
      </c>
      <c r="Q235" s="125" t="n">
        <v>-0.07</v>
      </c>
    </row>
    <row r="236" customFormat="false" ht="12" hidden="false" customHeight="false" outlineLevel="0" collapsed="false">
      <c r="C236" s="125" t="n">
        <v>5.528</v>
      </c>
      <c r="D236" s="125" t="n">
        <v>0</v>
      </c>
      <c r="E236" s="125" t="n">
        <v>0.57</v>
      </c>
      <c r="F236" s="125" t="n">
        <v>0</v>
      </c>
      <c r="G236" s="125" t="n">
        <v>0.35</v>
      </c>
      <c r="H236" s="125" t="n">
        <v>-0.21</v>
      </c>
      <c r="I236" s="125" t="n">
        <v>0.05</v>
      </c>
      <c r="J236" s="125" t="n">
        <v>-0.13</v>
      </c>
      <c r="K236" s="127" t="n">
        <v>-0.06</v>
      </c>
      <c r="L236" s="125" t="n">
        <v>0</v>
      </c>
      <c r="M236" s="125" t="n">
        <v>-0.708</v>
      </c>
      <c r="N236" s="125" t="n">
        <v>0</v>
      </c>
      <c r="P236" s="125" t="n">
        <v>0.3</v>
      </c>
      <c r="Q236" s="125" t="n">
        <v>-0.07</v>
      </c>
    </row>
    <row r="237" customFormat="false" ht="12" hidden="false" customHeight="false" outlineLevel="0" collapsed="false">
      <c r="C237" s="125" t="n">
        <v>5.374</v>
      </c>
      <c r="D237" s="125" t="n">
        <v>0</v>
      </c>
      <c r="E237" s="125" t="n">
        <v>0.47</v>
      </c>
      <c r="F237" s="125" t="n">
        <v>0</v>
      </c>
      <c r="G237" s="125" t="n">
        <v>0.43</v>
      </c>
      <c r="H237" s="125" t="n">
        <v>-0.32</v>
      </c>
      <c r="I237" s="125" t="n">
        <v>0.05</v>
      </c>
      <c r="J237" s="125" t="n">
        <v>-0.2</v>
      </c>
      <c r="K237" s="127" t="n">
        <v>-0.06</v>
      </c>
      <c r="L237" s="125" t="n">
        <v>0</v>
      </c>
      <c r="M237" s="125" t="n">
        <v>-0.808</v>
      </c>
      <c r="N237" s="125" t="n">
        <v>0</v>
      </c>
      <c r="P237" s="125" t="n">
        <v>0.26</v>
      </c>
      <c r="Q237" s="125" t="n">
        <v>-0.07</v>
      </c>
    </row>
    <row r="238" customFormat="false" ht="12" hidden="false" customHeight="false" outlineLevel="0" collapsed="false">
      <c r="C238" s="125" t="n">
        <v>5.379</v>
      </c>
      <c r="D238" s="125" t="n">
        <v>0</v>
      </c>
      <c r="E238" s="125" t="n">
        <v>0.47</v>
      </c>
      <c r="F238" s="125" t="n">
        <v>0</v>
      </c>
      <c r="G238" s="125" t="n">
        <v>0.43</v>
      </c>
      <c r="H238" s="125" t="n">
        <v>-0.32</v>
      </c>
      <c r="I238" s="125" t="n">
        <v>0.05</v>
      </c>
      <c r="J238" s="125" t="n">
        <v>-0.2</v>
      </c>
      <c r="K238" s="127" t="n">
        <v>-0.06</v>
      </c>
      <c r="L238" s="125" t="n">
        <v>0</v>
      </c>
      <c r="M238" s="125" t="n">
        <v>-0.808</v>
      </c>
      <c r="N238" s="125" t="n">
        <v>0</v>
      </c>
      <c r="P238" s="125" t="n">
        <v>0.26</v>
      </c>
      <c r="Q238" s="125" t="n">
        <v>-0.07</v>
      </c>
    </row>
    <row r="239" customFormat="false" ht="12" hidden="false" customHeight="false" outlineLevel="0" collapsed="false">
      <c r="C239" s="125" t="n">
        <v>5.417</v>
      </c>
      <c r="D239" s="125" t="n">
        <v>0</v>
      </c>
      <c r="E239" s="125" t="n">
        <v>0.47</v>
      </c>
      <c r="F239" s="125" t="n">
        <v>0</v>
      </c>
      <c r="G239" s="125" t="n">
        <v>0.43</v>
      </c>
      <c r="H239" s="125" t="n">
        <v>-0.32</v>
      </c>
      <c r="I239" s="125" t="n">
        <v>0.05</v>
      </c>
      <c r="J239" s="125" t="n">
        <v>-0.2</v>
      </c>
      <c r="K239" s="127" t="n">
        <v>-0.06</v>
      </c>
      <c r="L239" s="125" t="n">
        <v>0</v>
      </c>
      <c r="M239" s="125" t="n">
        <v>-0.808</v>
      </c>
      <c r="N239" s="125" t="n">
        <v>0</v>
      </c>
      <c r="P239" s="125" t="n">
        <v>0.26</v>
      </c>
      <c r="Q239" s="125" t="n">
        <v>-0.07</v>
      </c>
    </row>
    <row r="240" customFormat="false" ht="12" hidden="false" customHeight="false" outlineLevel="0" collapsed="false">
      <c r="C240" s="125" t="n">
        <v>5.462</v>
      </c>
      <c r="D240" s="125" t="n">
        <v>0</v>
      </c>
      <c r="E240" s="125" t="n">
        <v>0.47</v>
      </c>
      <c r="F240" s="125" t="n">
        <v>0</v>
      </c>
      <c r="G240" s="125" t="n">
        <v>0.43</v>
      </c>
      <c r="H240" s="125" t="n">
        <v>-0.32</v>
      </c>
      <c r="I240" s="125" t="n">
        <v>0.05</v>
      </c>
      <c r="J240" s="125" t="n">
        <v>-0.2</v>
      </c>
      <c r="K240" s="127" t="n">
        <v>-0.06</v>
      </c>
      <c r="L240" s="125" t="n">
        <v>0</v>
      </c>
      <c r="M240" s="125" t="n">
        <v>-0.808</v>
      </c>
      <c r="N240" s="125" t="n">
        <v>0</v>
      </c>
      <c r="P240" s="125" t="n">
        <v>0.26</v>
      </c>
      <c r="Q240" s="125" t="n">
        <v>-0.07</v>
      </c>
    </row>
    <row r="241" customFormat="false" ht="12" hidden="false" customHeight="false" outlineLevel="0" collapsed="false">
      <c r="C241" s="125" t="n">
        <v>5.5</v>
      </c>
      <c r="D241" s="125" t="n">
        <v>0</v>
      </c>
      <c r="E241" s="125" t="n">
        <v>0.47</v>
      </c>
      <c r="F241" s="125" t="n">
        <v>0</v>
      </c>
      <c r="G241" s="125" t="n">
        <v>0.43</v>
      </c>
      <c r="H241" s="125" t="n">
        <v>-0.32</v>
      </c>
      <c r="I241" s="125" t="n">
        <v>0.05</v>
      </c>
      <c r="J241" s="125" t="n">
        <v>-0.2</v>
      </c>
      <c r="K241" s="127" t="n">
        <v>-0.06</v>
      </c>
      <c r="L241" s="125" t="n">
        <v>0</v>
      </c>
      <c r="M241" s="125" t="n">
        <v>-0.808</v>
      </c>
      <c r="N241" s="125" t="n">
        <v>0</v>
      </c>
      <c r="P241" s="125" t="n">
        <v>0.26</v>
      </c>
      <c r="Q241" s="125" t="n">
        <v>-0.07</v>
      </c>
    </row>
    <row r="242" customFormat="false" ht="12" hidden="false" customHeight="false" outlineLevel="0" collapsed="false">
      <c r="C242" s="125" t="n">
        <v>5.494</v>
      </c>
      <c r="D242" s="125" t="n">
        <v>0</v>
      </c>
      <c r="E242" s="125" t="n">
        <v>0.47</v>
      </c>
      <c r="F242" s="125" t="n">
        <v>0</v>
      </c>
      <c r="G242" s="125" t="n">
        <v>0.43</v>
      </c>
      <c r="H242" s="125" t="n">
        <v>-0.32</v>
      </c>
      <c r="I242" s="125" t="n">
        <v>0.05</v>
      </c>
      <c r="J242" s="125" t="n">
        <v>-0.2</v>
      </c>
      <c r="K242" s="127" t="n">
        <v>-0.06</v>
      </c>
      <c r="L242" s="125" t="n">
        <v>0</v>
      </c>
      <c r="M242" s="125" t="n">
        <v>-0.808</v>
      </c>
      <c r="N242" s="125" t="n">
        <v>0</v>
      </c>
      <c r="P242" s="125" t="n">
        <v>0.26</v>
      </c>
      <c r="Q242" s="125" t="n">
        <v>-0.07</v>
      </c>
    </row>
    <row r="243" customFormat="false" ht="12" hidden="false" customHeight="false" outlineLevel="0" collapsed="false">
      <c r="C243" s="125" t="n">
        <v>5.494</v>
      </c>
      <c r="D243" s="125" t="n">
        <v>0</v>
      </c>
      <c r="E243" s="125" t="n">
        <v>0.47</v>
      </c>
      <c r="F243" s="125" t="n">
        <v>0</v>
      </c>
      <c r="G243" s="125" t="n">
        <v>0.43</v>
      </c>
      <c r="H243" s="125" t="n">
        <v>-0.32</v>
      </c>
      <c r="I243" s="125" t="n">
        <v>0.05</v>
      </c>
      <c r="J243" s="125" t="n">
        <v>-0.2</v>
      </c>
      <c r="K243" s="127" t="n">
        <v>-0.06</v>
      </c>
      <c r="L243" s="125" t="n">
        <v>0</v>
      </c>
      <c r="M243" s="125" t="n">
        <v>-0.808</v>
      </c>
      <c r="N243" s="125" t="n">
        <v>0</v>
      </c>
      <c r="P243" s="125" t="n">
        <v>0.26</v>
      </c>
      <c r="Q243" s="125" t="n">
        <v>-0.07</v>
      </c>
    </row>
    <row r="244" customFormat="false" ht="12" hidden="false" customHeight="false" outlineLevel="0" collapsed="false">
      <c r="C244" s="125" t="n">
        <v>5.68</v>
      </c>
      <c r="D244" s="125" t="n">
        <v>0</v>
      </c>
      <c r="E244" s="125" t="n">
        <v>0.5</v>
      </c>
      <c r="F244" s="125" t="n">
        <v>0</v>
      </c>
      <c r="G244" s="125" t="n">
        <v>0.35</v>
      </c>
      <c r="H244" s="125" t="n">
        <v>0</v>
      </c>
      <c r="I244" s="125" t="n">
        <v>0.05</v>
      </c>
      <c r="J244" s="125" t="n">
        <v>0</v>
      </c>
      <c r="K244" s="127" t="n">
        <v>-0.06</v>
      </c>
      <c r="L244" s="125" t="n">
        <v>0</v>
      </c>
      <c r="M244" s="125" t="n">
        <v>-0.708</v>
      </c>
      <c r="N244" s="125" t="n">
        <v>0</v>
      </c>
      <c r="P244" s="125" t="n">
        <v>0.3</v>
      </c>
      <c r="Q244" s="125" t="n">
        <v>-0.07</v>
      </c>
    </row>
    <row r="245" customFormat="false" ht="12" hidden="false" customHeight="false" outlineLevel="0" collapsed="false">
      <c r="C245" s="125" t="n">
        <v>5.795</v>
      </c>
      <c r="D245" s="125" t="n">
        <v>0</v>
      </c>
      <c r="E245" s="125" t="n">
        <v>0.57</v>
      </c>
      <c r="F245" s="125" t="n">
        <v>0</v>
      </c>
      <c r="G245" s="125" t="n">
        <v>0.35</v>
      </c>
      <c r="H245" s="125" t="n">
        <v>0</v>
      </c>
      <c r="I245" s="125" t="n">
        <v>0.05</v>
      </c>
      <c r="J245" s="125" t="n">
        <v>0</v>
      </c>
      <c r="K245" s="127" t="n">
        <v>-0.06</v>
      </c>
      <c r="L245" s="125" t="n">
        <v>0</v>
      </c>
      <c r="M245" s="125" t="n">
        <v>-0.708</v>
      </c>
      <c r="N245" s="125" t="n">
        <v>0</v>
      </c>
      <c r="P245" s="125" t="n">
        <v>0.3</v>
      </c>
      <c r="Q245" s="125" t="n">
        <v>-0.07</v>
      </c>
    </row>
    <row r="246" customFormat="false" ht="12" hidden="false" customHeight="false" outlineLevel="0" collapsed="false">
      <c r="C246" s="125" t="n">
        <v>5.8675</v>
      </c>
      <c r="D246" s="125" t="n">
        <v>0</v>
      </c>
      <c r="E246" s="125" t="n">
        <v>0.57</v>
      </c>
      <c r="F246" s="125" t="n">
        <v>0</v>
      </c>
      <c r="G246" s="125" t="n">
        <v>0.35</v>
      </c>
      <c r="H246" s="125" t="n">
        <v>0</v>
      </c>
      <c r="I246" s="125" t="n">
        <v>0.05</v>
      </c>
      <c r="J246" s="125" t="n">
        <v>0</v>
      </c>
      <c r="K246" s="127" t="n">
        <v>-0.06</v>
      </c>
      <c r="L246" s="125" t="n">
        <v>0</v>
      </c>
      <c r="M246" s="125" t="n">
        <v>-0.708</v>
      </c>
      <c r="N246" s="125" t="n">
        <v>0</v>
      </c>
      <c r="P246" s="125" t="n">
        <v>0.3</v>
      </c>
      <c r="Q246" s="125" t="n">
        <v>-0.07</v>
      </c>
    </row>
    <row r="247" customFormat="false" ht="12" hidden="false" customHeight="false" outlineLevel="0" collapsed="false">
      <c r="C247" s="125" t="n">
        <v>5.7795</v>
      </c>
      <c r="D247" s="125" t="n">
        <v>0</v>
      </c>
      <c r="E247" s="125" t="n">
        <v>0.57</v>
      </c>
      <c r="F247" s="125" t="n">
        <v>0</v>
      </c>
      <c r="G247" s="125" t="n">
        <v>0.35</v>
      </c>
      <c r="H247" s="125" t="n">
        <v>0</v>
      </c>
      <c r="I247" s="125" t="n">
        <v>0.05</v>
      </c>
      <c r="J247" s="125" t="n">
        <v>0</v>
      </c>
      <c r="K247" s="127" t="n">
        <v>-0.06</v>
      </c>
      <c r="L247" s="125" t="n">
        <v>0</v>
      </c>
      <c r="M247" s="125" t="n">
        <v>-0.708</v>
      </c>
      <c r="N247" s="125" t="n">
        <v>0</v>
      </c>
      <c r="P247" s="125" t="n">
        <v>0.3</v>
      </c>
      <c r="Q247" s="125" t="n">
        <v>-0.07</v>
      </c>
    </row>
    <row r="248" customFormat="false" ht="12" hidden="false" customHeight="false" outlineLevel="0" collapsed="false">
      <c r="C248" s="125" t="n">
        <v>5.6405</v>
      </c>
      <c r="D248" s="125" t="n">
        <v>0</v>
      </c>
      <c r="E248" s="125" t="n">
        <v>0.57</v>
      </c>
      <c r="F248" s="125" t="n">
        <v>0</v>
      </c>
      <c r="G248" s="125" t="n">
        <v>0.35</v>
      </c>
      <c r="H248" s="125" t="n">
        <v>0</v>
      </c>
      <c r="I248" s="125" t="n">
        <v>0.05</v>
      </c>
      <c r="J248" s="125" t="n">
        <v>0</v>
      </c>
      <c r="K248" s="127" t="n">
        <v>-0.06</v>
      </c>
      <c r="L248" s="125" t="n">
        <v>-0.738</v>
      </c>
      <c r="N248" s="125" t="n">
        <v>0</v>
      </c>
      <c r="P248" s="125" t="n">
        <v>0.3</v>
      </c>
      <c r="Q248" s="125" t="n">
        <v>-0.07</v>
      </c>
    </row>
    <row r="249" customFormat="false" ht="12" hidden="false" customHeight="false" outlineLevel="0" collapsed="false">
      <c r="C249" s="125" t="n">
        <v>5.4865</v>
      </c>
      <c r="D249" s="125" t="n">
        <v>0</v>
      </c>
      <c r="E249" s="125" t="n">
        <v>0.47</v>
      </c>
      <c r="F249" s="125" t="n">
        <v>0</v>
      </c>
      <c r="G249" s="125" t="n">
        <v>0.43</v>
      </c>
      <c r="H249" s="125" t="n">
        <v>0</v>
      </c>
      <c r="I249" s="125" t="n">
        <v>0.05</v>
      </c>
      <c r="J249" s="125" t="n">
        <v>0</v>
      </c>
      <c r="K249" s="127" t="n">
        <v>-0.06</v>
      </c>
      <c r="L249" s="125" t="n">
        <v>-0.738</v>
      </c>
      <c r="N249" s="125" t="n">
        <v>0</v>
      </c>
      <c r="P249" s="125" t="n">
        <v>0.26</v>
      </c>
      <c r="Q249" s="125" t="n">
        <v>-0.07</v>
      </c>
    </row>
    <row r="250" customFormat="false" ht="12" hidden="false" customHeight="false" outlineLevel="0" collapsed="false">
      <c r="C250" s="125" t="n">
        <v>5.4915</v>
      </c>
      <c r="D250" s="125" t="n">
        <v>0</v>
      </c>
      <c r="E250" s="125" t="n">
        <v>0.47</v>
      </c>
      <c r="F250" s="125" t="n">
        <v>0</v>
      </c>
      <c r="G250" s="125" t="n">
        <v>0.43</v>
      </c>
      <c r="H250" s="125" t="n">
        <v>0</v>
      </c>
      <c r="I250" s="125" t="n">
        <v>0.05</v>
      </c>
      <c r="J250" s="125" t="n">
        <v>0</v>
      </c>
      <c r="K250" s="127" t="n">
        <v>-0.06</v>
      </c>
      <c r="N250" s="125" t="n">
        <v>0</v>
      </c>
      <c r="P250" s="125" t="n">
        <v>0.26</v>
      </c>
      <c r="Q250" s="125" t="n">
        <v>-0.07</v>
      </c>
    </row>
    <row r="251" customFormat="false" ht="12" hidden="false" customHeight="false" outlineLevel="0" collapsed="false">
      <c r="C251" s="125" t="n">
        <v>5.5295</v>
      </c>
      <c r="D251" s="125" t="n">
        <v>0</v>
      </c>
      <c r="E251" s="125" t="n">
        <v>0.47</v>
      </c>
      <c r="F251" s="125" t="n">
        <v>0</v>
      </c>
      <c r="G251" s="125" t="n">
        <v>0.43</v>
      </c>
      <c r="H251" s="125" t="n">
        <v>0</v>
      </c>
      <c r="I251" s="125" t="n">
        <v>0.05</v>
      </c>
      <c r="J251" s="125" t="n">
        <v>0</v>
      </c>
      <c r="K251" s="127" t="n">
        <v>-0.06</v>
      </c>
      <c r="N251" s="125" t="n">
        <v>0</v>
      </c>
      <c r="P251" s="125" t="n">
        <v>0.26</v>
      </c>
      <c r="Q251" s="125" t="n">
        <v>-0.07</v>
      </c>
    </row>
    <row r="252" customFormat="false" ht="12" hidden="false" customHeight="false" outlineLevel="0" collapsed="false">
      <c r="C252" s="125" t="n">
        <v>5.5745</v>
      </c>
      <c r="D252" s="125" t="n">
        <v>0</v>
      </c>
      <c r="E252" s="125" t="n">
        <v>0.47</v>
      </c>
      <c r="F252" s="125" t="n">
        <v>0</v>
      </c>
      <c r="G252" s="125" t="n">
        <v>0.43</v>
      </c>
      <c r="H252" s="125" t="n">
        <v>0</v>
      </c>
      <c r="I252" s="125" t="n">
        <v>0.05</v>
      </c>
      <c r="J252" s="125" t="n">
        <v>0</v>
      </c>
      <c r="K252" s="127" t="n">
        <v>-0.06</v>
      </c>
      <c r="N252" s="125" t="n">
        <v>0</v>
      </c>
      <c r="P252" s="125" t="n">
        <v>0.26</v>
      </c>
      <c r="Q252" s="125" t="n">
        <v>-0.07</v>
      </c>
    </row>
    <row r="253" customFormat="false" ht="12" hidden="false" customHeight="false" outlineLevel="0" collapsed="false">
      <c r="C253" s="125" t="n">
        <v>5.6125</v>
      </c>
      <c r="D253" s="125" t="n">
        <v>0</v>
      </c>
      <c r="E253" s="125" t="n">
        <v>0.47</v>
      </c>
      <c r="F253" s="125" t="n">
        <v>0</v>
      </c>
      <c r="G253" s="125" t="n">
        <v>0.43</v>
      </c>
      <c r="H253" s="125" t="n">
        <v>0</v>
      </c>
      <c r="I253" s="125" t="n">
        <v>0.05</v>
      </c>
      <c r="J253" s="125" t="n">
        <v>0</v>
      </c>
      <c r="K253" s="127" t="n">
        <v>-0.06</v>
      </c>
      <c r="N253" s="125" t="n">
        <v>0</v>
      </c>
      <c r="P253" s="125" t="n">
        <v>0.26</v>
      </c>
      <c r="Q253" s="125" t="n">
        <v>-0.07</v>
      </c>
    </row>
    <row r="254" customFormat="false" ht="12" hidden="false" customHeight="false" outlineLevel="0" collapsed="false">
      <c r="C254" s="125" t="n">
        <v>5.6065</v>
      </c>
      <c r="D254" s="125" t="n">
        <v>0</v>
      </c>
      <c r="E254" s="125" t="n">
        <v>0.47</v>
      </c>
      <c r="F254" s="125" t="n">
        <v>0</v>
      </c>
      <c r="G254" s="125" t="n">
        <v>0.43</v>
      </c>
      <c r="H254" s="125" t="n">
        <v>0</v>
      </c>
      <c r="I254" s="125" t="n">
        <v>0.05</v>
      </c>
      <c r="J254" s="125" t="n">
        <v>0</v>
      </c>
      <c r="K254" s="127" t="n">
        <v>-0.06</v>
      </c>
      <c r="N254" s="125" t="n">
        <v>0</v>
      </c>
      <c r="P254" s="125" t="n">
        <v>0.26</v>
      </c>
      <c r="Q254" s="125" t="n">
        <v>-0.07</v>
      </c>
    </row>
    <row r="255" customFormat="false" ht="12" hidden="false" customHeight="false" outlineLevel="0" collapsed="false">
      <c r="C255" s="125" t="n">
        <v>5.6065</v>
      </c>
      <c r="D255" s="125" t="n">
        <v>0</v>
      </c>
      <c r="E255" s="125" t="n">
        <v>0.47</v>
      </c>
      <c r="F255" s="125" t="n">
        <v>0</v>
      </c>
      <c r="G255" s="125" t="n">
        <v>0.43</v>
      </c>
      <c r="H255" s="125" t="n">
        <v>0</v>
      </c>
      <c r="I255" s="125" t="n">
        <v>0.05</v>
      </c>
      <c r="J255" s="125" t="n">
        <v>0</v>
      </c>
      <c r="K255" s="127" t="n">
        <v>-0.06</v>
      </c>
      <c r="N255" s="125" t="n">
        <v>0</v>
      </c>
      <c r="P255" s="125" t="n">
        <v>0.26</v>
      </c>
      <c r="Q255" s="125" t="n">
        <v>-0.07</v>
      </c>
    </row>
    <row r="256" customFormat="false" ht="12" hidden="false" customHeight="false" outlineLevel="0" collapsed="false">
      <c r="C256" s="125" t="n">
        <v>5.7925</v>
      </c>
      <c r="D256" s="125" t="n">
        <v>0</v>
      </c>
      <c r="E256" s="125" t="n">
        <v>0</v>
      </c>
      <c r="F256" s="125" t="n">
        <v>0</v>
      </c>
      <c r="G256" s="125" t="n">
        <v>0</v>
      </c>
      <c r="H256" s="125" t="n">
        <v>0</v>
      </c>
      <c r="I256" s="125" t="n">
        <v>0.05</v>
      </c>
      <c r="J256" s="125" t="n">
        <v>0</v>
      </c>
      <c r="K256" s="127" t="n">
        <v>-0.06</v>
      </c>
      <c r="N256" s="125" t="n">
        <v>0</v>
      </c>
      <c r="P256" s="125" t="n">
        <v>0</v>
      </c>
      <c r="Q256" s="125" t="n">
        <v>-0.07</v>
      </c>
    </row>
    <row r="257" customFormat="false" ht="12" hidden="false" customHeight="false" outlineLevel="0" collapsed="false">
      <c r="C257" s="125" t="n">
        <v>5.9075</v>
      </c>
      <c r="D257" s="125" t="n">
        <v>0</v>
      </c>
      <c r="E257" s="125" t="n">
        <v>0</v>
      </c>
      <c r="F257" s="125" t="n">
        <v>0</v>
      </c>
      <c r="G257" s="125" t="n">
        <v>0</v>
      </c>
      <c r="H257" s="125" t="n">
        <v>0</v>
      </c>
      <c r="I257" s="125" t="n">
        <v>0.05</v>
      </c>
      <c r="J257" s="125" t="n">
        <v>0</v>
      </c>
      <c r="K257" s="127" t="n">
        <v>-0.06</v>
      </c>
      <c r="N257" s="125" t="n">
        <v>0</v>
      </c>
      <c r="P257" s="125" t="n">
        <v>0</v>
      </c>
      <c r="Q257" s="125" t="n">
        <v>-0.07</v>
      </c>
    </row>
    <row r="258" customFormat="false" ht="12" hidden="false" customHeight="false" outlineLevel="0" collapsed="false">
      <c r="C258" s="125" t="n">
        <v>5.98</v>
      </c>
      <c r="D258" s="125" t="n">
        <v>0</v>
      </c>
      <c r="E258" s="125" t="n">
        <v>0</v>
      </c>
      <c r="F258" s="125" t="n">
        <v>0</v>
      </c>
      <c r="G258" s="125" t="n">
        <v>0</v>
      </c>
      <c r="H258" s="125" t="n">
        <v>0</v>
      </c>
      <c r="I258" s="125" t="n">
        <v>0.05</v>
      </c>
      <c r="J258" s="125" t="n">
        <v>0</v>
      </c>
      <c r="K258" s="127" t="n">
        <v>-0.06</v>
      </c>
      <c r="N258" s="125" t="n">
        <v>0</v>
      </c>
      <c r="P258" s="125" t="n">
        <v>0</v>
      </c>
      <c r="Q258" s="125" t="n">
        <v>-0.07</v>
      </c>
    </row>
    <row r="259" customFormat="false" ht="12" hidden="false" customHeight="false" outlineLevel="0" collapsed="false">
      <c r="C259" s="125" t="n">
        <v>5.892</v>
      </c>
      <c r="D259" s="125" t="n">
        <v>0</v>
      </c>
      <c r="E259" s="125" t="n">
        <v>0</v>
      </c>
      <c r="F259" s="125" t="n">
        <v>0</v>
      </c>
      <c r="G259" s="125" t="n">
        <v>0</v>
      </c>
      <c r="H259" s="125" t="n">
        <v>0</v>
      </c>
      <c r="I259" s="125" t="n">
        <v>0.05</v>
      </c>
      <c r="J259" s="125" t="n">
        <v>0</v>
      </c>
      <c r="K259" s="127" t="n">
        <v>-0.06</v>
      </c>
      <c r="N259" s="125" t="n">
        <v>0</v>
      </c>
      <c r="P259" s="125" t="n">
        <v>0</v>
      </c>
      <c r="Q259" s="125" t="n">
        <v>-0.07</v>
      </c>
    </row>
    <row r="260" customFormat="false" ht="12" hidden="false" customHeight="false" outlineLevel="0" collapsed="false">
      <c r="C260" s="125" t="n">
        <v>5.753</v>
      </c>
      <c r="D260" s="125" t="n">
        <v>0</v>
      </c>
      <c r="E260" s="125" t="n">
        <v>0</v>
      </c>
      <c r="F260" s="125" t="n">
        <v>0</v>
      </c>
      <c r="G260" s="125" t="n">
        <v>0</v>
      </c>
      <c r="H260" s="125" t="n">
        <v>0</v>
      </c>
      <c r="I260" s="125" t="n">
        <v>0.05</v>
      </c>
      <c r="J260" s="125" t="n">
        <v>0</v>
      </c>
      <c r="K260" s="127" t="n">
        <v>-0.06</v>
      </c>
      <c r="N260" s="125" t="n">
        <v>0</v>
      </c>
      <c r="P260" s="125" t="n">
        <v>0</v>
      </c>
      <c r="Q260" s="125" t="n">
        <v>-0.07</v>
      </c>
    </row>
    <row r="261" customFormat="false" ht="12" hidden="false" customHeight="false" outlineLevel="0" collapsed="false">
      <c r="C261" s="125" t="n">
        <v>5.599</v>
      </c>
      <c r="D261" s="125" t="n">
        <v>0</v>
      </c>
      <c r="E261" s="125" t="n">
        <v>0</v>
      </c>
      <c r="F261" s="125" t="n">
        <v>0</v>
      </c>
      <c r="G261" s="125" t="n">
        <v>0</v>
      </c>
      <c r="H261" s="125" t="n">
        <v>0</v>
      </c>
      <c r="I261" s="125" t="n">
        <v>0.05</v>
      </c>
      <c r="J261" s="125" t="n">
        <v>0</v>
      </c>
      <c r="K261" s="127" t="n">
        <v>-0.06</v>
      </c>
      <c r="N261" s="125" t="n">
        <v>0</v>
      </c>
      <c r="P261" s="125" t="n">
        <v>0</v>
      </c>
      <c r="Q261" s="125" t="n">
        <v>-0.07</v>
      </c>
    </row>
    <row r="262" customFormat="false" ht="12" hidden="false" customHeight="false" outlineLevel="0" collapsed="false">
      <c r="C262" s="125" t="n">
        <v>5.604</v>
      </c>
      <c r="D262" s="125" t="n">
        <v>0</v>
      </c>
      <c r="E262" s="125" t="n">
        <v>0</v>
      </c>
      <c r="F262" s="125" t="n">
        <v>0</v>
      </c>
      <c r="G262" s="125" t="n">
        <v>0</v>
      </c>
      <c r="H262" s="125" t="n">
        <v>0</v>
      </c>
      <c r="I262" s="125" t="n">
        <v>0.05</v>
      </c>
      <c r="J262" s="125" t="n">
        <v>0</v>
      </c>
      <c r="K262" s="127" t="n">
        <v>-0.06</v>
      </c>
      <c r="N262" s="125" t="n">
        <v>0</v>
      </c>
      <c r="P262" s="125" t="n">
        <v>0</v>
      </c>
      <c r="Q262" s="125" t="n">
        <v>-0.07</v>
      </c>
    </row>
    <row r="263" customFormat="false" ht="12" hidden="false" customHeight="false" outlineLevel="0" collapsed="false">
      <c r="C263" s="125" t="n">
        <v>5.642</v>
      </c>
      <c r="D263" s="125" t="n">
        <v>0</v>
      </c>
      <c r="E263" s="125" t="n">
        <v>0</v>
      </c>
      <c r="F263" s="125" t="n">
        <v>0</v>
      </c>
      <c r="G263" s="125" t="n">
        <v>0</v>
      </c>
      <c r="H263" s="125" t="n">
        <v>0</v>
      </c>
      <c r="I263" s="125" t="n">
        <v>0.05</v>
      </c>
      <c r="J263" s="125" t="n">
        <v>0</v>
      </c>
      <c r="K263" s="127" t="n">
        <v>-0.06</v>
      </c>
      <c r="N263" s="125" t="n">
        <v>0</v>
      </c>
      <c r="P263" s="125" t="n">
        <v>0</v>
      </c>
      <c r="Q263" s="125" t="n">
        <v>-0.07</v>
      </c>
    </row>
    <row r="264" customFormat="false" ht="12" hidden="false" customHeight="false" outlineLevel="0" collapsed="false">
      <c r="C264" s="125" t="n">
        <v>5.687</v>
      </c>
      <c r="D264" s="125" t="n">
        <v>0</v>
      </c>
      <c r="E264" s="125" t="n">
        <v>0</v>
      </c>
      <c r="F264" s="125" t="n">
        <v>0</v>
      </c>
      <c r="G264" s="125" t="n">
        <v>0</v>
      </c>
      <c r="H264" s="125" t="n">
        <v>0</v>
      </c>
      <c r="I264" s="125" t="n">
        <v>0.05</v>
      </c>
      <c r="J264" s="125" t="n">
        <v>0</v>
      </c>
      <c r="K264" s="127" t="n">
        <v>-0.06</v>
      </c>
      <c r="N264" s="125" t="n">
        <v>0</v>
      </c>
      <c r="P264" s="125" t="n">
        <v>0</v>
      </c>
      <c r="Q264" s="125" t="n">
        <v>-0.07</v>
      </c>
    </row>
    <row r="265" customFormat="false" ht="12" hidden="false" customHeight="false" outlineLevel="0" collapsed="false">
      <c r="C265" s="125" t="n">
        <v>5.725</v>
      </c>
      <c r="D265" s="125" t="n">
        <v>0</v>
      </c>
      <c r="E265" s="125" t="n">
        <v>0</v>
      </c>
      <c r="F265" s="125" t="n">
        <v>0</v>
      </c>
      <c r="G265" s="125" t="n">
        <v>0</v>
      </c>
      <c r="H265" s="125" t="n">
        <v>0</v>
      </c>
      <c r="I265" s="125" t="n">
        <v>0.05</v>
      </c>
      <c r="J265" s="125" t="n">
        <v>0</v>
      </c>
      <c r="K265" s="127" t="n">
        <v>-0.06</v>
      </c>
      <c r="N265" s="125" t="n">
        <v>0</v>
      </c>
      <c r="P265" s="125" t="n">
        <v>0</v>
      </c>
      <c r="Q265" s="125" t="n">
        <v>-0.07</v>
      </c>
    </row>
    <row r="266" customFormat="false" ht="12" hidden="false" customHeight="false" outlineLevel="0" collapsed="false">
      <c r="C266" s="125" t="n">
        <v>5.719</v>
      </c>
      <c r="D266" s="125" t="n">
        <v>0</v>
      </c>
      <c r="E266" s="125" t="n">
        <v>0</v>
      </c>
      <c r="F266" s="125" t="n">
        <v>0</v>
      </c>
      <c r="G266" s="125" t="n">
        <v>0</v>
      </c>
      <c r="H266" s="125" t="n">
        <v>0</v>
      </c>
      <c r="I266" s="125" t="n">
        <v>0.05</v>
      </c>
      <c r="J266" s="125" t="n">
        <v>0</v>
      </c>
      <c r="K266" s="127" t="n">
        <v>-0.06</v>
      </c>
      <c r="N266" s="125" t="n">
        <v>0</v>
      </c>
      <c r="P266" s="125" t="n">
        <v>0</v>
      </c>
      <c r="Q266" s="125" t="n">
        <v>-0.07</v>
      </c>
    </row>
    <row r="267" customFormat="false" ht="12" hidden="false" customHeight="false" outlineLevel="0" collapsed="false">
      <c r="C267" s="125" t="n">
        <v>5.719</v>
      </c>
      <c r="D267" s="125" t="n">
        <v>0</v>
      </c>
      <c r="E267" s="125" t="n">
        <v>0</v>
      </c>
      <c r="F267" s="125" t="n">
        <v>0</v>
      </c>
      <c r="G267" s="125" t="n">
        <v>0</v>
      </c>
      <c r="H267" s="125" t="n">
        <v>0</v>
      </c>
      <c r="I267" s="125" t="n">
        <v>0.05</v>
      </c>
      <c r="J267" s="125" t="n">
        <v>0</v>
      </c>
      <c r="K267" s="127" t="n">
        <v>-0.06</v>
      </c>
      <c r="N267" s="125" t="n">
        <v>0</v>
      </c>
      <c r="P267" s="125" t="n">
        <v>0</v>
      </c>
      <c r="Q267" s="125" t="n">
        <v>-0.07</v>
      </c>
    </row>
    <row r="268" customFormat="false" ht="12" hidden="false" customHeight="false" outlineLevel="0" collapsed="false">
      <c r="C268" s="125" t="n">
        <v>5.905</v>
      </c>
      <c r="D268" s="125" t="n">
        <v>0</v>
      </c>
      <c r="E268" s="125" t="n">
        <v>0</v>
      </c>
      <c r="F268" s="125" t="n">
        <v>0</v>
      </c>
      <c r="G268" s="125" t="n">
        <v>0</v>
      </c>
      <c r="H268" s="125" t="n">
        <v>0</v>
      </c>
      <c r="I268" s="125" t="n">
        <v>0.05</v>
      </c>
      <c r="J268" s="125" t="n">
        <v>0</v>
      </c>
      <c r="K268" s="127" t="n">
        <v>-0.06</v>
      </c>
      <c r="N268" s="125" t="n">
        <v>0</v>
      </c>
      <c r="P268" s="125" t="n">
        <v>0</v>
      </c>
      <c r="Q268" s="125" t="n">
        <v>-0.07</v>
      </c>
    </row>
    <row r="269" customFormat="false" ht="12" hidden="false" customHeight="false" outlineLevel="0" collapsed="false">
      <c r="C269" s="125" t="n">
        <v>6.02</v>
      </c>
      <c r="D269" s="125" t="n">
        <v>0</v>
      </c>
      <c r="E269" s="125" t="n">
        <v>0</v>
      </c>
      <c r="F269" s="125" t="n">
        <v>0</v>
      </c>
      <c r="G269" s="125" t="n">
        <v>0</v>
      </c>
      <c r="H269" s="125" t="n">
        <v>0</v>
      </c>
      <c r="I269" s="125" t="n">
        <v>0.05</v>
      </c>
      <c r="J269" s="125" t="n">
        <v>0</v>
      </c>
      <c r="K269" s="127" t="n">
        <v>-0.06</v>
      </c>
      <c r="N269" s="125" t="n">
        <v>0</v>
      </c>
      <c r="P269" s="125" t="n">
        <v>0</v>
      </c>
      <c r="Q269" s="125" t="n">
        <v>-0.07</v>
      </c>
    </row>
    <row r="270" customFormat="false" ht="12" hidden="false" customHeight="false" outlineLevel="0" collapsed="false">
      <c r="C270" s="125" t="n">
        <v>6.0925</v>
      </c>
      <c r="D270" s="125" t="n">
        <v>0</v>
      </c>
      <c r="E270" s="125" t="n">
        <v>0</v>
      </c>
      <c r="F270" s="125" t="n">
        <v>0</v>
      </c>
      <c r="G270" s="125" t="n">
        <v>0</v>
      </c>
      <c r="H270" s="125" t="n">
        <v>0</v>
      </c>
      <c r="I270" s="125" t="n">
        <v>0.05</v>
      </c>
      <c r="J270" s="125" t="n">
        <v>0</v>
      </c>
      <c r="K270" s="127" t="n">
        <v>-0.06</v>
      </c>
      <c r="N270" s="125" t="n">
        <v>0</v>
      </c>
      <c r="P270" s="125" t="n">
        <v>0</v>
      </c>
      <c r="Q270" s="125" t="n">
        <v>-0.07</v>
      </c>
    </row>
    <row r="271" customFormat="false" ht="12" hidden="false" customHeight="false" outlineLevel="0" collapsed="false">
      <c r="C271" s="125" t="n">
        <v>6.0045</v>
      </c>
      <c r="D271" s="125" t="n">
        <v>0</v>
      </c>
      <c r="E271" s="125" t="n">
        <v>0</v>
      </c>
      <c r="F271" s="125" t="n">
        <v>0</v>
      </c>
      <c r="G271" s="125" t="n">
        <v>0</v>
      </c>
      <c r="H271" s="125" t="n">
        <v>0</v>
      </c>
      <c r="I271" s="125" t="n">
        <v>0.05</v>
      </c>
      <c r="J271" s="125" t="n">
        <v>0</v>
      </c>
      <c r="K271" s="127" t="n">
        <v>-0.06</v>
      </c>
      <c r="N271" s="125" t="n">
        <v>0</v>
      </c>
      <c r="P271" s="125" t="n">
        <v>0</v>
      </c>
      <c r="Q271" s="125" t="n">
        <v>-0.07</v>
      </c>
    </row>
    <row r="272" customFormat="false" ht="12" hidden="false" customHeight="false" outlineLevel="0" collapsed="false">
      <c r="C272" s="125" t="n">
        <v>5.8655</v>
      </c>
      <c r="D272" s="125" t="n">
        <v>0</v>
      </c>
      <c r="E272" s="125" t="n">
        <v>0</v>
      </c>
      <c r="F272" s="125" t="n">
        <v>0</v>
      </c>
      <c r="G272" s="125" t="n">
        <v>0</v>
      </c>
      <c r="H272" s="125" t="n">
        <v>0</v>
      </c>
      <c r="I272" s="125" t="n">
        <v>0.05</v>
      </c>
      <c r="J272" s="125" t="n">
        <v>0</v>
      </c>
      <c r="K272" s="127" t="n">
        <v>-0.06</v>
      </c>
      <c r="N272" s="125" t="n">
        <v>0</v>
      </c>
      <c r="P272" s="125" t="n">
        <v>0</v>
      </c>
      <c r="Q272" s="125" t="n">
        <v>-0.07</v>
      </c>
    </row>
    <row r="273" customFormat="false" ht="12" hidden="false" customHeight="false" outlineLevel="0" collapsed="false">
      <c r="C273" s="125" t="n">
        <v>5.7115</v>
      </c>
      <c r="D273" s="125" t="n">
        <v>0</v>
      </c>
      <c r="E273" s="125" t="n">
        <v>0</v>
      </c>
      <c r="F273" s="125" t="n">
        <v>0</v>
      </c>
      <c r="G273" s="125" t="n">
        <v>0</v>
      </c>
      <c r="H273" s="125" t="n">
        <v>0</v>
      </c>
      <c r="I273" s="125" t="n">
        <v>0.05</v>
      </c>
      <c r="J273" s="125" t="n">
        <v>0</v>
      </c>
      <c r="K273" s="127" t="n">
        <v>-0.06</v>
      </c>
      <c r="N273" s="125" t="n">
        <v>0</v>
      </c>
      <c r="P273" s="125" t="n">
        <v>0</v>
      </c>
      <c r="Q273" s="125" t="n">
        <v>-0.07</v>
      </c>
    </row>
    <row r="274" customFormat="false" ht="12" hidden="false" customHeight="false" outlineLevel="0" collapsed="false">
      <c r="C274" s="125" t="n">
        <v>5.7165</v>
      </c>
      <c r="D274" s="125" t="n">
        <v>0</v>
      </c>
      <c r="E274" s="125" t="n">
        <v>0</v>
      </c>
      <c r="F274" s="125" t="n">
        <v>0</v>
      </c>
      <c r="G274" s="125" t="n">
        <v>0</v>
      </c>
      <c r="H274" s="125" t="n">
        <v>0</v>
      </c>
      <c r="I274" s="125" t="n">
        <v>0.05</v>
      </c>
      <c r="J274" s="125" t="n">
        <v>0</v>
      </c>
      <c r="K274" s="127" t="n">
        <v>-0.06</v>
      </c>
      <c r="N274" s="125" t="n">
        <v>0</v>
      </c>
      <c r="P274" s="125" t="n">
        <v>0</v>
      </c>
      <c r="Q274" s="125" t="n">
        <v>-0.07</v>
      </c>
    </row>
    <row r="275" customFormat="false" ht="12" hidden="false" customHeight="false" outlineLevel="0" collapsed="false">
      <c r="C275" s="125" t="n">
        <v>5.7545</v>
      </c>
      <c r="D275" s="125" t="n">
        <v>0</v>
      </c>
      <c r="E275" s="125" t="n">
        <v>0</v>
      </c>
      <c r="F275" s="125" t="n">
        <v>0</v>
      </c>
      <c r="G275" s="125" t="n">
        <v>0</v>
      </c>
      <c r="H275" s="125" t="n">
        <v>0</v>
      </c>
      <c r="I275" s="125" t="n">
        <v>0.05</v>
      </c>
      <c r="J275" s="125" t="n">
        <v>0</v>
      </c>
      <c r="K275" s="127" t="n">
        <v>-0.06</v>
      </c>
      <c r="N275" s="125" t="n">
        <v>0</v>
      </c>
      <c r="P275" s="125" t="n">
        <v>0</v>
      </c>
      <c r="Q275" s="125" t="n">
        <v>-0.07</v>
      </c>
    </row>
    <row r="276" customFormat="false" ht="12" hidden="false" customHeight="false" outlineLevel="0" collapsed="false">
      <c r="C276" s="125" t="n">
        <v>5.7995</v>
      </c>
      <c r="D276" s="125" t="n">
        <v>0</v>
      </c>
      <c r="E276" s="125" t="n">
        <v>0</v>
      </c>
      <c r="F276" s="125" t="n">
        <v>0</v>
      </c>
      <c r="G276" s="125" t="n">
        <v>0</v>
      </c>
      <c r="H276" s="125" t="n">
        <v>0</v>
      </c>
      <c r="I276" s="125" t="n">
        <v>0.05</v>
      </c>
      <c r="J276" s="125" t="n">
        <v>0</v>
      </c>
      <c r="K276" s="127" t="n">
        <v>-0.06</v>
      </c>
      <c r="N276" s="125" t="n">
        <v>0</v>
      </c>
      <c r="P276" s="125" t="n">
        <v>0</v>
      </c>
      <c r="Q276" s="125" t="n">
        <v>-0.07</v>
      </c>
    </row>
    <row r="277" customFormat="false" ht="12" hidden="false" customHeight="false" outlineLevel="0" collapsed="false">
      <c r="C277" s="125" t="n">
        <v>5.8375</v>
      </c>
      <c r="D277" s="125" t="n">
        <v>0</v>
      </c>
      <c r="E277" s="125" t="n">
        <v>0</v>
      </c>
      <c r="F277" s="125" t="n">
        <v>0</v>
      </c>
      <c r="G277" s="125" t="n">
        <v>0</v>
      </c>
      <c r="H277" s="125" t="n">
        <v>0</v>
      </c>
      <c r="I277" s="125" t="n">
        <v>0.05</v>
      </c>
      <c r="J277" s="125" t="n">
        <v>0</v>
      </c>
      <c r="K277" s="127" t="n">
        <v>-0.06</v>
      </c>
      <c r="N277" s="125" t="n">
        <v>0</v>
      </c>
      <c r="P277" s="125" t="n">
        <v>0</v>
      </c>
      <c r="Q277" s="125" t="n">
        <v>-0.07</v>
      </c>
    </row>
    <row r="278" customFormat="false" ht="12" hidden="false" customHeight="false" outlineLevel="0" collapsed="false">
      <c r="C278" s="125" t="n">
        <v>5.8315</v>
      </c>
      <c r="D278" s="125" t="n">
        <v>0</v>
      </c>
      <c r="E278" s="125" t="n">
        <v>0</v>
      </c>
      <c r="F278" s="125" t="n">
        <v>0</v>
      </c>
      <c r="G278" s="125" t="n">
        <v>0</v>
      </c>
      <c r="H278" s="125" t="n">
        <v>0</v>
      </c>
      <c r="I278" s="125" t="n">
        <v>0.05</v>
      </c>
      <c r="J278" s="125" t="n">
        <v>0</v>
      </c>
      <c r="K278" s="127" t="n">
        <v>-0.06</v>
      </c>
      <c r="N278" s="125" t="n">
        <v>0</v>
      </c>
      <c r="P278" s="125" t="n">
        <v>0</v>
      </c>
      <c r="Q278" s="125" t="n">
        <v>-0.07</v>
      </c>
    </row>
    <row r="279" customFormat="false" ht="12" hidden="false" customHeight="false" outlineLevel="0" collapsed="false">
      <c r="C279" s="125" t="n">
        <v>5.8315</v>
      </c>
      <c r="D279" s="125" t="n">
        <v>0</v>
      </c>
      <c r="E279" s="125" t="n">
        <v>0</v>
      </c>
      <c r="F279" s="125" t="n">
        <v>0</v>
      </c>
      <c r="G279" s="125" t="n">
        <v>0</v>
      </c>
      <c r="H279" s="125" t="n">
        <v>0</v>
      </c>
      <c r="I279" s="125" t="n">
        <v>0.05</v>
      </c>
      <c r="J279" s="125" t="n">
        <v>0</v>
      </c>
      <c r="K279" s="127" t="n">
        <v>-0.06</v>
      </c>
      <c r="N279" s="125" t="n">
        <v>0</v>
      </c>
      <c r="P279" s="125" t="n">
        <v>0</v>
      </c>
      <c r="Q279" s="125" t="n">
        <v>-0.07</v>
      </c>
    </row>
    <row r="280" customFormat="false" ht="12" hidden="false" customHeight="false" outlineLevel="0" collapsed="false">
      <c r="C280" s="125" t="n">
        <v>6.0175</v>
      </c>
      <c r="D280" s="125" t="n">
        <v>0</v>
      </c>
      <c r="E280" s="125" t="n">
        <v>0</v>
      </c>
      <c r="F280" s="125" t="n">
        <v>0</v>
      </c>
      <c r="G280" s="125" t="n">
        <v>0</v>
      </c>
      <c r="H280" s="125" t="n">
        <v>0</v>
      </c>
      <c r="I280" s="125" t="n">
        <v>0.05</v>
      </c>
      <c r="J280" s="125" t="n">
        <v>0</v>
      </c>
      <c r="K280" s="127" t="n">
        <v>-0.06</v>
      </c>
      <c r="N280" s="125" t="n">
        <v>0</v>
      </c>
      <c r="P280" s="125" t="n">
        <v>0</v>
      </c>
      <c r="Q280" s="125" t="n">
        <v>-0.07</v>
      </c>
    </row>
    <row r="281" customFormat="false" ht="12" hidden="false" customHeight="false" outlineLevel="0" collapsed="false">
      <c r="C281" s="125" t="n">
        <v>6.1325</v>
      </c>
      <c r="D281" s="125" t="n">
        <v>0</v>
      </c>
      <c r="E281" s="125" t="n">
        <v>0</v>
      </c>
      <c r="F281" s="125" t="n">
        <v>0</v>
      </c>
      <c r="G281" s="125" t="n">
        <v>0</v>
      </c>
      <c r="H281" s="125" t="n">
        <v>0</v>
      </c>
      <c r="I281" s="125" t="n">
        <v>0.05</v>
      </c>
      <c r="J281" s="125" t="n">
        <v>0</v>
      </c>
      <c r="K281" s="127" t="n">
        <v>-0.06</v>
      </c>
      <c r="N281" s="125" t="n">
        <v>0</v>
      </c>
      <c r="P281" s="125" t="n">
        <v>0</v>
      </c>
      <c r="Q281" s="125" t="n">
        <v>-0.07</v>
      </c>
    </row>
    <row r="282" customFormat="false" ht="12" hidden="false" customHeight="false" outlineLevel="0" collapsed="false">
      <c r="C282" s="125" t="n">
        <v>6.205</v>
      </c>
      <c r="D282" s="125" t="n">
        <v>0</v>
      </c>
      <c r="E282" s="125" t="n">
        <v>0</v>
      </c>
      <c r="F282" s="125" t="n">
        <v>0</v>
      </c>
      <c r="G282" s="125" t="n">
        <v>0</v>
      </c>
      <c r="H282" s="125" t="n">
        <v>0</v>
      </c>
      <c r="I282" s="125" t="n">
        <v>0.05</v>
      </c>
      <c r="J282" s="125" t="n">
        <v>0</v>
      </c>
      <c r="K282" s="127" t="n">
        <v>-0.06</v>
      </c>
      <c r="N282" s="125" t="n">
        <v>0</v>
      </c>
      <c r="P282" s="125" t="n">
        <v>0</v>
      </c>
      <c r="Q282" s="125" t="n">
        <v>-0.07</v>
      </c>
    </row>
    <row r="283" customFormat="false" ht="12" hidden="false" customHeight="false" outlineLevel="0" collapsed="false">
      <c r="C283" s="125" t="n">
        <v>6.117</v>
      </c>
      <c r="D283" s="125" t="n">
        <v>0</v>
      </c>
      <c r="E283" s="125" t="n">
        <v>0</v>
      </c>
      <c r="F283" s="125" t="n">
        <v>0</v>
      </c>
      <c r="G283" s="125" t="n">
        <v>0</v>
      </c>
      <c r="H283" s="125" t="n">
        <v>0</v>
      </c>
      <c r="I283" s="125" t="n">
        <v>0.05</v>
      </c>
      <c r="J283" s="125" t="n">
        <v>0</v>
      </c>
      <c r="K283" s="127" t="n">
        <v>-0.06</v>
      </c>
      <c r="N283" s="125" t="n">
        <v>0</v>
      </c>
      <c r="P283" s="125" t="n">
        <v>0</v>
      </c>
      <c r="Q283" s="125" t="n">
        <v>-0.07</v>
      </c>
    </row>
    <row r="284" customFormat="false" ht="12" hidden="false" customHeight="false" outlineLevel="0" collapsed="false">
      <c r="C284" s="125" t="n">
        <v>5.978</v>
      </c>
      <c r="D284" s="125" t="n">
        <v>0</v>
      </c>
      <c r="E284" s="125" t="n">
        <v>0</v>
      </c>
      <c r="F284" s="125" t="n">
        <v>0</v>
      </c>
      <c r="G284" s="125" t="n">
        <v>0</v>
      </c>
      <c r="H284" s="125" t="n">
        <v>0</v>
      </c>
      <c r="I284" s="125" t="n">
        <v>0.05</v>
      </c>
      <c r="J284" s="125" t="n">
        <v>0</v>
      </c>
      <c r="K284" s="127" t="n">
        <v>-0.06</v>
      </c>
      <c r="N284" s="125" t="n">
        <v>0</v>
      </c>
      <c r="P284" s="125" t="n">
        <v>0</v>
      </c>
      <c r="Q284" s="125" t="n">
        <v>-0.07</v>
      </c>
    </row>
    <row r="285" customFormat="false" ht="12" hidden="false" customHeight="false" outlineLevel="0" collapsed="false">
      <c r="C285" s="125" t="n">
        <v>5.824</v>
      </c>
      <c r="D285" s="125" t="n">
        <v>0</v>
      </c>
      <c r="E285" s="125" t="n">
        <v>0</v>
      </c>
      <c r="F285" s="125" t="n">
        <v>0</v>
      </c>
      <c r="G285" s="125" t="n">
        <v>0</v>
      </c>
      <c r="H285" s="125" t="n">
        <v>0</v>
      </c>
      <c r="I285" s="125" t="n">
        <v>0.05</v>
      </c>
      <c r="J285" s="125" t="n">
        <v>0</v>
      </c>
      <c r="K285" s="127" t="n">
        <v>-0.06</v>
      </c>
      <c r="N285" s="125" t="n">
        <v>0</v>
      </c>
      <c r="P285" s="125" t="n">
        <v>0</v>
      </c>
      <c r="Q285" s="125" t="n">
        <v>-0.07</v>
      </c>
    </row>
    <row r="286" customFormat="false" ht="12" hidden="false" customHeight="false" outlineLevel="0" collapsed="false">
      <c r="C286" s="125" t="n">
        <v>5.829</v>
      </c>
      <c r="D286" s="125" t="n">
        <v>0</v>
      </c>
      <c r="E286" s="125" t="n">
        <v>0</v>
      </c>
      <c r="F286" s="125" t="n">
        <v>0</v>
      </c>
      <c r="G286" s="125" t="n">
        <v>0</v>
      </c>
      <c r="H286" s="125" t="n">
        <v>0</v>
      </c>
      <c r="I286" s="125" t="n">
        <v>0.05</v>
      </c>
      <c r="J286" s="125" t="n">
        <v>0</v>
      </c>
      <c r="K286" s="127" t="n">
        <v>-0.06</v>
      </c>
      <c r="N286" s="125" t="n">
        <v>0</v>
      </c>
      <c r="P286" s="125" t="n">
        <v>0</v>
      </c>
      <c r="Q286" s="125" t="n">
        <v>-0.07</v>
      </c>
    </row>
    <row r="287" customFormat="false" ht="12" hidden="false" customHeight="false" outlineLevel="0" collapsed="false">
      <c r="C287" s="125" t="n">
        <v>5.867</v>
      </c>
      <c r="D287" s="125" t="n">
        <v>0</v>
      </c>
      <c r="E287" s="125" t="n">
        <v>0</v>
      </c>
      <c r="F287" s="125" t="n">
        <v>0</v>
      </c>
      <c r="G287" s="125" t="n">
        <v>0</v>
      </c>
      <c r="H287" s="125" t="n">
        <v>0</v>
      </c>
      <c r="I287" s="125" t="n">
        <v>0.05</v>
      </c>
      <c r="J287" s="125" t="n">
        <v>0</v>
      </c>
      <c r="K287" s="127" t="n">
        <v>-0.06</v>
      </c>
      <c r="N287" s="125" t="n">
        <v>0</v>
      </c>
      <c r="P287" s="125" t="n">
        <v>0</v>
      </c>
      <c r="Q287" s="125" t="n">
        <v>-0.07</v>
      </c>
    </row>
    <row r="288" customFormat="false" ht="12" hidden="false" customHeight="false" outlineLevel="0" collapsed="false">
      <c r="C288" s="125" t="n">
        <v>5.912</v>
      </c>
      <c r="D288" s="125" t="n">
        <v>0</v>
      </c>
      <c r="E288" s="125" t="n">
        <v>0</v>
      </c>
      <c r="F288" s="125" t="n">
        <v>0</v>
      </c>
      <c r="G288" s="125" t="n">
        <v>0</v>
      </c>
      <c r="H288" s="125" t="n">
        <v>0</v>
      </c>
      <c r="I288" s="125" t="n">
        <v>0.05</v>
      </c>
      <c r="J288" s="125" t="n">
        <v>0</v>
      </c>
      <c r="K288" s="127" t="n">
        <v>-0.06</v>
      </c>
      <c r="N288" s="125" t="n">
        <v>0</v>
      </c>
      <c r="P288" s="125" t="n">
        <v>0</v>
      </c>
      <c r="Q288" s="125" t="n">
        <v>-0.07</v>
      </c>
    </row>
    <row r="289" customFormat="false" ht="12" hidden="false" customHeight="false" outlineLevel="0" collapsed="false">
      <c r="C289" s="125" t="n">
        <v>5.95</v>
      </c>
      <c r="D289" s="125" t="n">
        <v>0</v>
      </c>
      <c r="E289" s="125" t="n">
        <v>0</v>
      </c>
      <c r="F289" s="125" t="n">
        <v>0</v>
      </c>
      <c r="G289" s="125" t="n">
        <v>0</v>
      </c>
      <c r="H289" s="125" t="n">
        <v>0</v>
      </c>
      <c r="I289" s="125" t="n">
        <v>0.05</v>
      </c>
      <c r="J289" s="125" t="n">
        <v>0</v>
      </c>
      <c r="K289" s="127" t="n">
        <v>-0.06</v>
      </c>
      <c r="N289" s="125" t="n">
        <v>0</v>
      </c>
      <c r="P289" s="125" t="n">
        <v>0</v>
      </c>
      <c r="Q289" s="125" t="n">
        <v>-0.07</v>
      </c>
    </row>
    <row r="290" customFormat="false" ht="12" hidden="false" customHeight="false" outlineLevel="0" collapsed="false">
      <c r="C290" s="125" t="n">
        <v>5.944</v>
      </c>
      <c r="D290" s="125" t="n">
        <v>0</v>
      </c>
      <c r="E290" s="125" t="n">
        <v>0</v>
      </c>
      <c r="F290" s="125" t="n">
        <v>0</v>
      </c>
      <c r="G290" s="125" t="n">
        <v>0</v>
      </c>
      <c r="H290" s="125" t="n">
        <v>0</v>
      </c>
      <c r="I290" s="125" t="n">
        <v>0.05</v>
      </c>
      <c r="J290" s="125" t="n">
        <v>0</v>
      </c>
      <c r="K290" s="127" t="n">
        <v>-0.06</v>
      </c>
      <c r="N290" s="125" t="n">
        <v>0</v>
      </c>
      <c r="P290" s="125" t="n">
        <v>0</v>
      </c>
      <c r="Q290" s="125" t="n">
        <v>-0.07</v>
      </c>
    </row>
    <row r="291" customFormat="false" ht="12" hidden="false" customHeight="false" outlineLevel="0" collapsed="false">
      <c r="C291" s="125" t="n">
        <v>5.944</v>
      </c>
      <c r="D291" s="125" t="n">
        <v>0</v>
      </c>
      <c r="E291" s="125" t="n">
        <v>0</v>
      </c>
      <c r="F291" s="125" t="n">
        <v>0</v>
      </c>
      <c r="G291" s="125" t="n">
        <v>0</v>
      </c>
      <c r="H291" s="125" t="n">
        <v>0</v>
      </c>
      <c r="I291" s="125" t="n">
        <v>0.05</v>
      </c>
      <c r="J291" s="125" t="n">
        <v>0</v>
      </c>
      <c r="K291" s="127" t="n">
        <v>-0.06</v>
      </c>
      <c r="N291" s="125" t="n">
        <v>0</v>
      </c>
      <c r="P291" s="125" t="n">
        <v>0</v>
      </c>
      <c r="Q291" s="125" t="n">
        <v>-0.07</v>
      </c>
    </row>
    <row r="292" customFormat="false" ht="12" hidden="false" customHeight="false" outlineLevel="0" collapsed="false">
      <c r="C292" s="125" t="n">
        <v>6.13</v>
      </c>
      <c r="D292" s="125" t="n">
        <v>0</v>
      </c>
      <c r="E292" s="125" t="n">
        <v>0</v>
      </c>
      <c r="F292" s="125" t="n">
        <v>0</v>
      </c>
      <c r="G292" s="125" t="n">
        <v>0</v>
      </c>
      <c r="H292" s="125" t="n">
        <v>0</v>
      </c>
      <c r="I292" s="125" t="n">
        <v>0.05</v>
      </c>
      <c r="J292" s="125" t="n">
        <v>0</v>
      </c>
      <c r="K292" s="127" t="n">
        <v>-0.06</v>
      </c>
      <c r="N292" s="125" t="n">
        <v>0</v>
      </c>
      <c r="P292" s="125" t="n">
        <v>0</v>
      </c>
      <c r="Q292" s="125" t="n">
        <v>-0.07</v>
      </c>
    </row>
    <row r="293" customFormat="false" ht="12" hidden="false" customHeight="false" outlineLevel="0" collapsed="false">
      <c r="C293" s="125" t="n">
        <v>6.245</v>
      </c>
      <c r="D293" s="125" t="n">
        <v>0</v>
      </c>
      <c r="E293" s="125" t="n">
        <v>0</v>
      </c>
      <c r="F293" s="125" t="n">
        <v>0</v>
      </c>
      <c r="G293" s="125" t="n">
        <v>0</v>
      </c>
      <c r="H293" s="125" t="n">
        <v>0</v>
      </c>
      <c r="I293" s="125" t="n">
        <v>0.05</v>
      </c>
      <c r="J293" s="125" t="n">
        <v>0</v>
      </c>
      <c r="K293" s="127" t="n">
        <v>-0.06</v>
      </c>
      <c r="N293" s="125" t="n">
        <v>0</v>
      </c>
      <c r="P293" s="125" t="n">
        <v>0</v>
      </c>
      <c r="Q293" s="125" t="n">
        <v>-0.07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H294" s="125" t="n">
        <v>0</v>
      </c>
      <c r="I294" s="125" t="n">
        <v>0.05</v>
      </c>
      <c r="J294" s="125" t="n">
        <v>0</v>
      </c>
      <c r="K294" s="127" t="n">
        <v>-0.06</v>
      </c>
      <c r="N294" s="125" t="n">
        <v>0</v>
      </c>
      <c r="P294" s="125" t="n">
        <v>0</v>
      </c>
      <c r="Q294" s="125" t="n">
        <v>-0.07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H295" s="125" t="n">
        <v>0</v>
      </c>
      <c r="I295" s="125" t="n">
        <v>0.05</v>
      </c>
      <c r="J295" s="125" t="n">
        <v>0</v>
      </c>
      <c r="K295" s="127" t="n">
        <v>-0.06</v>
      </c>
      <c r="N295" s="125" t="n">
        <v>0</v>
      </c>
      <c r="P295" s="125" t="n">
        <v>0</v>
      </c>
      <c r="Q295" s="125" t="n">
        <v>-0.07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H296" s="125" t="n">
        <v>0</v>
      </c>
      <c r="I296" s="125" t="n">
        <v>0.05</v>
      </c>
      <c r="J296" s="125" t="n">
        <v>0</v>
      </c>
      <c r="K296" s="127" t="n">
        <v>-0.06</v>
      </c>
      <c r="N296" s="125" t="n">
        <v>0</v>
      </c>
      <c r="P296" s="125" t="n">
        <v>0</v>
      </c>
      <c r="Q296" s="125" t="n">
        <v>-0.07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H297" s="125" t="n">
        <v>0</v>
      </c>
      <c r="I297" s="125" t="n">
        <v>0.05</v>
      </c>
      <c r="J297" s="125" t="n">
        <v>0</v>
      </c>
      <c r="K297" s="127" t="n">
        <v>-0.06</v>
      </c>
      <c r="N297" s="125" t="n">
        <v>0</v>
      </c>
      <c r="P297" s="125" t="n">
        <v>0</v>
      </c>
      <c r="Q297" s="125" t="n">
        <v>-0.07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H298" s="125" t="n">
        <v>0</v>
      </c>
      <c r="I298" s="125" t="n">
        <v>0.05</v>
      </c>
      <c r="J298" s="125" t="n">
        <v>0</v>
      </c>
      <c r="K298" s="127" t="n">
        <v>-0.06</v>
      </c>
      <c r="N298" s="125" t="n">
        <v>0</v>
      </c>
      <c r="P298" s="125" t="n">
        <v>0</v>
      </c>
      <c r="Q298" s="125" t="n">
        <v>-0.07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H299" s="125" t="n">
        <v>0</v>
      </c>
      <c r="I299" s="125" t="n">
        <v>0.05</v>
      </c>
      <c r="J299" s="125" t="n">
        <v>0</v>
      </c>
      <c r="K299" s="127" t="n">
        <v>-0.06</v>
      </c>
      <c r="N299" s="125" t="n">
        <v>0</v>
      </c>
      <c r="P299" s="125" t="n">
        <v>0</v>
      </c>
      <c r="Q299" s="125" t="n">
        <v>-0.07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H300" s="125" t="n">
        <v>0</v>
      </c>
      <c r="I300" s="125" t="n">
        <v>0.05</v>
      </c>
      <c r="J300" s="125" t="n">
        <v>0</v>
      </c>
      <c r="K300" s="127" t="n">
        <v>-0.06</v>
      </c>
      <c r="N300" s="125" t="n">
        <v>0</v>
      </c>
      <c r="P300" s="125" t="n">
        <v>0</v>
      </c>
      <c r="Q300" s="125" t="n">
        <v>-0.07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H301" s="125" t="n">
        <v>0</v>
      </c>
      <c r="I301" s="125" t="n">
        <v>0.05</v>
      </c>
      <c r="J301" s="125" t="n">
        <v>0</v>
      </c>
      <c r="K301" s="127" t="n">
        <v>-0.06</v>
      </c>
      <c r="N301" s="125" t="n">
        <v>0</v>
      </c>
      <c r="P301" s="125" t="n">
        <v>0</v>
      </c>
      <c r="Q301" s="125" t="n">
        <v>-0.07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H302" s="125" t="n">
        <v>0</v>
      </c>
      <c r="I302" s="125" t="n">
        <v>0.05</v>
      </c>
      <c r="J302" s="125" t="n">
        <v>0</v>
      </c>
      <c r="K302" s="127" t="n">
        <v>-0.06</v>
      </c>
      <c r="N302" s="125" t="n">
        <v>0</v>
      </c>
      <c r="P302" s="125" t="n">
        <v>0</v>
      </c>
      <c r="Q302" s="125" t="n">
        <v>-0.07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H303" s="125" t="n">
        <v>0</v>
      </c>
      <c r="I303" s="125" t="n">
        <v>0.05</v>
      </c>
      <c r="J303" s="125" t="n">
        <v>0</v>
      </c>
      <c r="K303" s="127" t="n">
        <v>-0.06</v>
      </c>
      <c r="N303" s="125" t="n">
        <v>0</v>
      </c>
      <c r="P303" s="125" t="n">
        <v>0</v>
      </c>
      <c r="Q303" s="125" t="n">
        <v>-0.07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H304" s="125" t="n">
        <v>0</v>
      </c>
      <c r="I304" s="125" t="n">
        <v>0.05</v>
      </c>
      <c r="J304" s="125" t="n">
        <v>0</v>
      </c>
      <c r="K304" s="127" t="n">
        <v>-0.06</v>
      </c>
      <c r="N304" s="125" t="n">
        <v>0</v>
      </c>
      <c r="P304" s="125" t="n">
        <v>0</v>
      </c>
      <c r="Q304" s="125" t="n">
        <v>-0.07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H305" s="125" t="n">
        <v>0</v>
      </c>
      <c r="I305" s="125" t="n">
        <v>0.05</v>
      </c>
      <c r="J305" s="125" t="n">
        <v>0</v>
      </c>
      <c r="K305" s="127" t="n">
        <v>-0.06</v>
      </c>
      <c r="N305" s="125" t="n">
        <v>0</v>
      </c>
      <c r="P305" s="125" t="n">
        <v>0</v>
      </c>
      <c r="Q305" s="125" t="n">
        <v>-0.07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H306" s="125" t="n">
        <v>0</v>
      </c>
      <c r="I306" s="125" t="n">
        <v>0.05</v>
      </c>
      <c r="J306" s="125" t="n">
        <v>0</v>
      </c>
      <c r="K306" s="127" t="n">
        <v>-0.06</v>
      </c>
      <c r="N306" s="125" t="n">
        <v>0</v>
      </c>
      <c r="P306" s="125" t="n">
        <v>0</v>
      </c>
      <c r="Q306" s="125" t="n">
        <v>-0.07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H307" s="125" t="n">
        <v>0</v>
      </c>
      <c r="I307" s="125" t="n">
        <v>0.05</v>
      </c>
      <c r="J307" s="125" t="n">
        <v>0</v>
      </c>
      <c r="K307" s="127" t="n">
        <v>-0.06</v>
      </c>
      <c r="N307" s="125" t="n">
        <v>0</v>
      </c>
      <c r="P307" s="125" t="n">
        <v>0</v>
      </c>
      <c r="Q307" s="125" t="n">
        <v>-0.07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H308" s="125" t="n">
        <v>0</v>
      </c>
      <c r="I308" s="125" t="n">
        <v>0.05</v>
      </c>
      <c r="J308" s="125" t="n">
        <v>0</v>
      </c>
      <c r="K308" s="127" t="n">
        <v>-0.06</v>
      </c>
      <c r="N308" s="125" t="n">
        <v>0</v>
      </c>
      <c r="P308" s="125" t="n">
        <v>0</v>
      </c>
      <c r="Q308" s="125" t="n">
        <v>-0.07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H309" s="125" t="n">
        <v>0</v>
      </c>
      <c r="I309" s="125" t="n">
        <v>0.05</v>
      </c>
      <c r="J309" s="125" t="n">
        <v>0</v>
      </c>
      <c r="K309" s="127" t="n">
        <v>-0.06</v>
      </c>
      <c r="N309" s="125" t="n">
        <v>0</v>
      </c>
      <c r="P309" s="125" t="n">
        <v>0</v>
      </c>
      <c r="Q309" s="125" t="n">
        <v>-0.07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H310" s="125" t="n">
        <v>0</v>
      </c>
      <c r="I310" s="125" t="n">
        <v>0.05</v>
      </c>
      <c r="J310" s="125" t="n">
        <v>0</v>
      </c>
      <c r="K310" s="127" t="n">
        <v>-0.06</v>
      </c>
      <c r="N310" s="125" t="n">
        <v>0</v>
      </c>
      <c r="P310" s="125" t="n">
        <v>0</v>
      </c>
      <c r="Q310" s="125" t="n">
        <v>-0.07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H311" s="125" t="n">
        <v>0</v>
      </c>
      <c r="I311" s="125" t="n">
        <v>0.05</v>
      </c>
      <c r="J311" s="125" t="n">
        <v>0</v>
      </c>
      <c r="K311" s="127" t="n">
        <v>-0.06</v>
      </c>
      <c r="N311" s="125" t="n">
        <v>0</v>
      </c>
      <c r="P311" s="125" t="n">
        <v>0</v>
      </c>
      <c r="Q311" s="125" t="n">
        <v>-0.07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H312" s="125" t="n">
        <v>0</v>
      </c>
      <c r="I312" s="125" t="n">
        <v>0.05</v>
      </c>
      <c r="J312" s="125" t="n">
        <v>0</v>
      </c>
      <c r="K312" s="127" t="n">
        <v>-0.06</v>
      </c>
      <c r="N312" s="125" t="n">
        <v>0</v>
      </c>
      <c r="P312" s="125" t="n">
        <v>0</v>
      </c>
      <c r="Q312" s="125" t="n">
        <v>-0.07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H313" s="125" t="n">
        <v>0</v>
      </c>
      <c r="I313" s="125" t="n">
        <v>0.05</v>
      </c>
      <c r="J313" s="125" t="n">
        <v>0</v>
      </c>
      <c r="K313" s="127" t="n">
        <v>-0.06</v>
      </c>
      <c r="N313" s="125" t="n">
        <v>0</v>
      </c>
      <c r="P313" s="125" t="n">
        <v>0</v>
      </c>
      <c r="Q313" s="125" t="n">
        <v>-0.07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H314" s="125" t="n">
        <v>0</v>
      </c>
      <c r="I314" s="125" t="n">
        <v>0.05</v>
      </c>
      <c r="J314" s="125" t="n">
        <v>0</v>
      </c>
      <c r="K314" s="127" t="n">
        <v>-0.06</v>
      </c>
      <c r="N314" s="125" t="n">
        <v>0</v>
      </c>
      <c r="P314" s="125" t="n">
        <v>0</v>
      </c>
      <c r="Q314" s="125" t="n">
        <v>-0.07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H315" s="125" t="n">
        <v>0</v>
      </c>
      <c r="I315" s="125" t="n">
        <v>0.05</v>
      </c>
      <c r="J315" s="125" t="n">
        <v>0</v>
      </c>
      <c r="K315" s="127" t="n">
        <v>-0.06</v>
      </c>
      <c r="N315" s="125" t="n">
        <v>0</v>
      </c>
      <c r="P315" s="125" t="n">
        <v>0</v>
      </c>
      <c r="Q315" s="125" t="n">
        <v>-0.07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H316" s="125" t="n">
        <v>0</v>
      </c>
      <c r="I316" s="125" t="n">
        <v>0.05</v>
      </c>
      <c r="J316" s="125" t="n">
        <v>0</v>
      </c>
      <c r="K316" s="127" t="n">
        <v>-0.06</v>
      </c>
      <c r="N316" s="125" t="n">
        <v>0</v>
      </c>
      <c r="P316" s="125" t="n">
        <v>0</v>
      </c>
      <c r="Q316" s="125" t="n">
        <v>-0.07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H317" s="125" t="n">
        <v>0</v>
      </c>
      <c r="I317" s="125" t="n">
        <v>0.05</v>
      </c>
      <c r="J317" s="125" t="n">
        <v>0</v>
      </c>
      <c r="K317" s="127" t="n">
        <v>-0.06</v>
      </c>
      <c r="N317" s="125" t="n">
        <v>0</v>
      </c>
      <c r="P317" s="125" t="n">
        <v>0</v>
      </c>
      <c r="Q317" s="125" t="n">
        <v>-0.07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H318" s="125" t="n">
        <v>0</v>
      </c>
      <c r="I318" s="125" t="n">
        <v>0.05</v>
      </c>
      <c r="J318" s="125" t="n">
        <v>0</v>
      </c>
      <c r="K318" s="127" t="n">
        <v>-0.06</v>
      </c>
      <c r="N318" s="125" t="n">
        <v>0</v>
      </c>
      <c r="P318" s="125" t="n">
        <v>0</v>
      </c>
      <c r="Q318" s="125" t="n">
        <v>-0.07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H319" s="125" t="n">
        <v>0</v>
      </c>
      <c r="I319" s="125" t="n">
        <v>0.05</v>
      </c>
      <c r="J319" s="125" t="n">
        <v>0</v>
      </c>
      <c r="K319" s="127" t="n">
        <v>-0.06</v>
      </c>
      <c r="N319" s="125" t="n">
        <v>0</v>
      </c>
      <c r="P319" s="125" t="n">
        <v>0</v>
      </c>
      <c r="Q319" s="125" t="n">
        <v>-0.07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H320" s="125" t="n">
        <v>0</v>
      </c>
      <c r="I320" s="125" t="n">
        <v>0.05</v>
      </c>
      <c r="J320" s="125" t="n">
        <v>0</v>
      </c>
      <c r="K320" s="127" t="n">
        <v>-0.06</v>
      </c>
      <c r="N320" s="125" t="n">
        <v>0</v>
      </c>
      <c r="P320" s="125" t="n">
        <v>0</v>
      </c>
      <c r="Q320" s="125" t="n">
        <v>-0.07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H321" s="125" t="n">
        <v>0</v>
      </c>
      <c r="I321" s="125" t="n">
        <v>0.05</v>
      </c>
      <c r="J321" s="125" t="n">
        <v>0</v>
      </c>
      <c r="K321" s="127" t="n">
        <v>-0.06</v>
      </c>
      <c r="N321" s="125" t="n">
        <v>0</v>
      </c>
      <c r="P321" s="125" t="n">
        <v>0</v>
      </c>
      <c r="Q321" s="125" t="n">
        <v>-0.07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H322" s="125" t="n">
        <v>0</v>
      </c>
      <c r="I322" s="125" t="n">
        <v>0.05</v>
      </c>
      <c r="J322" s="125" t="n">
        <v>0</v>
      </c>
      <c r="K322" s="127" t="n">
        <v>-0.06</v>
      </c>
      <c r="N322" s="125" t="n">
        <v>0</v>
      </c>
      <c r="P322" s="125" t="n">
        <v>0</v>
      </c>
      <c r="Q322" s="125" t="n">
        <v>-0.07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H323" s="125" t="n">
        <v>0</v>
      </c>
      <c r="I323" s="125" t="n">
        <v>0.05</v>
      </c>
      <c r="J323" s="125" t="n">
        <v>0</v>
      </c>
      <c r="K323" s="127" t="n">
        <v>-0.06</v>
      </c>
      <c r="N323" s="125" t="n">
        <v>0</v>
      </c>
      <c r="P323" s="125" t="n">
        <v>0</v>
      </c>
      <c r="Q323" s="125" t="n">
        <v>-0.07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H324" s="125" t="n">
        <v>0</v>
      </c>
      <c r="I324" s="125" t="n">
        <v>0.05</v>
      </c>
      <c r="J324" s="125" t="n">
        <v>0</v>
      </c>
      <c r="K324" s="127" t="n">
        <v>-0.06</v>
      </c>
      <c r="N324" s="125" t="n">
        <v>0</v>
      </c>
      <c r="P324" s="125" t="n">
        <v>0</v>
      </c>
      <c r="Q324" s="125" t="n">
        <v>-0.07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H325" s="125" t="n">
        <v>0</v>
      </c>
      <c r="I325" s="125" t="n">
        <v>0.05</v>
      </c>
      <c r="J325" s="125" t="n">
        <v>0</v>
      </c>
      <c r="K325" s="127" t="n">
        <v>-0.06</v>
      </c>
      <c r="N325" s="125" t="n">
        <v>0</v>
      </c>
      <c r="P325" s="125" t="n">
        <v>0</v>
      </c>
      <c r="Q325" s="125" t="n">
        <v>-0.07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H326" s="125" t="n">
        <v>0</v>
      </c>
      <c r="I326" s="125" t="n">
        <v>0.05</v>
      </c>
      <c r="J326" s="125" t="n">
        <v>0</v>
      </c>
      <c r="K326" s="127" t="n">
        <v>-0.06</v>
      </c>
      <c r="N326" s="125" t="n">
        <v>0</v>
      </c>
      <c r="P326" s="125" t="n">
        <v>0</v>
      </c>
      <c r="Q326" s="125" t="n">
        <v>-0.07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H327" s="125" t="n">
        <v>0</v>
      </c>
      <c r="I327" s="125" t="n">
        <v>0.05</v>
      </c>
      <c r="J327" s="125" t="n">
        <v>0</v>
      </c>
      <c r="K327" s="127" t="n">
        <v>-0.06</v>
      </c>
      <c r="N327" s="125" t="n">
        <v>0</v>
      </c>
      <c r="P327" s="125" t="n">
        <v>0</v>
      </c>
      <c r="Q327" s="125" t="n">
        <v>-0.07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H328" s="125" t="n">
        <v>0</v>
      </c>
      <c r="I328" s="125" t="n">
        <v>0.05</v>
      </c>
      <c r="J328" s="125" t="n">
        <v>0</v>
      </c>
      <c r="K328" s="127" t="n">
        <v>-0.06</v>
      </c>
      <c r="N328" s="125" t="n">
        <v>0</v>
      </c>
      <c r="P328" s="125" t="n">
        <v>0</v>
      </c>
      <c r="Q328" s="125" t="n">
        <v>-0.07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H329" s="125" t="n">
        <v>0</v>
      </c>
      <c r="I329" s="125" t="n">
        <v>0.05</v>
      </c>
      <c r="J329" s="125" t="n">
        <v>0</v>
      </c>
      <c r="K329" s="127" t="n">
        <v>-0.06</v>
      </c>
      <c r="N329" s="125" t="n">
        <v>0</v>
      </c>
      <c r="P329" s="125" t="n">
        <v>0</v>
      </c>
      <c r="Q329" s="125" t="n">
        <v>-0.07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H330" s="125" t="n">
        <v>0</v>
      </c>
      <c r="I330" s="125" t="n">
        <v>0.05</v>
      </c>
      <c r="J330" s="125" t="n">
        <v>0</v>
      </c>
      <c r="K330" s="127" t="n">
        <v>-0.06</v>
      </c>
      <c r="N330" s="125" t="n">
        <v>0</v>
      </c>
      <c r="P330" s="125" t="n">
        <v>0</v>
      </c>
      <c r="Q330" s="125" t="n">
        <v>-0.07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H331" s="125" t="n">
        <v>0</v>
      </c>
      <c r="I331" s="125" t="n">
        <v>0.05</v>
      </c>
      <c r="J331" s="125" t="n">
        <v>0</v>
      </c>
      <c r="K331" s="127" t="n">
        <v>-0.06</v>
      </c>
      <c r="N331" s="125" t="n">
        <v>0</v>
      </c>
      <c r="P331" s="125" t="n">
        <v>0</v>
      </c>
      <c r="Q331" s="125" t="n">
        <v>-0.07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H332" s="125" t="n">
        <v>0</v>
      </c>
      <c r="I332" s="125" t="n">
        <v>0.05</v>
      </c>
      <c r="J332" s="125" t="n">
        <v>0</v>
      </c>
      <c r="K332" s="127" t="n">
        <v>-0.06</v>
      </c>
      <c r="N332" s="125" t="n">
        <v>0</v>
      </c>
      <c r="P332" s="125" t="n">
        <v>0</v>
      </c>
      <c r="Q332" s="125" t="n">
        <v>-0.07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H333" s="125" t="n">
        <v>0</v>
      </c>
      <c r="I333" s="125" t="n">
        <v>0.05</v>
      </c>
      <c r="J333" s="125" t="n">
        <v>0</v>
      </c>
      <c r="K333" s="127" t="n">
        <v>-0.06</v>
      </c>
      <c r="N333" s="125" t="n">
        <v>0</v>
      </c>
      <c r="P333" s="125" t="n">
        <v>0</v>
      </c>
      <c r="Q333" s="125" t="n">
        <v>-0.07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H334" s="125" t="n">
        <v>0</v>
      </c>
      <c r="I334" s="125" t="n">
        <v>0.05</v>
      </c>
      <c r="J334" s="125" t="n">
        <v>0</v>
      </c>
      <c r="K334" s="127" t="n">
        <v>-0.06</v>
      </c>
      <c r="N334" s="125" t="n">
        <v>0</v>
      </c>
      <c r="P334" s="125" t="n">
        <v>0</v>
      </c>
      <c r="Q334" s="125" t="n">
        <v>-0.07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H335" s="125" t="n">
        <v>0</v>
      </c>
      <c r="I335" s="125" t="n">
        <v>0.05</v>
      </c>
      <c r="J335" s="125" t="n">
        <v>0</v>
      </c>
      <c r="K335" s="127" t="n">
        <v>-0.06</v>
      </c>
      <c r="N335" s="125" t="n">
        <v>0</v>
      </c>
      <c r="P335" s="125" t="n">
        <v>0</v>
      </c>
      <c r="Q335" s="125" t="n">
        <v>-0.07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H336" s="125" t="n">
        <v>0</v>
      </c>
      <c r="I336" s="125" t="n">
        <v>0.05</v>
      </c>
      <c r="J336" s="125" t="n">
        <v>0</v>
      </c>
      <c r="K336" s="127" t="n">
        <v>-0.06</v>
      </c>
      <c r="N336" s="125" t="n">
        <v>0</v>
      </c>
      <c r="P336" s="125" t="n">
        <v>0</v>
      </c>
      <c r="Q336" s="125" t="n">
        <v>-0.07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H337" s="125" t="n">
        <v>0</v>
      </c>
      <c r="I337" s="125" t="n">
        <v>0.05</v>
      </c>
      <c r="J337" s="125" t="n">
        <v>0</v>
      </c>
      <c r="K337" s="127" t="n">
        <v>-0.06</v>
      </c>
      <c r="N337" s="125" t="n">
        <v>0</v>
      </c>
      <c r="P337" s="125" t="n">
        <v>0</v>
      </c>
      <c r="Q337" s="125" t="n">
        <v>-0.07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H338" s="125" t="n">
        <v>0</v>
      </c>
      <c r="I338" s="125" t="n">
        <v>0.05</v>
      </c>
      <c r="J338" s="125" t="n">
        <v>0</v>
      </c>
      <c r="K338" s="127" t="n">
        <v>-0.06</v>
      </c>
      <c r="N338" s="125" t="n">
        <v>0</v>
      </c>
      <c r="P338" s="125" t="n">
        <v>0</v>
      </c>
      <c r="Q338" s="125" t="n">
        <v>-0.07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H339" s="125" t="n">
        <v>0</v>
      </c>
      <c r="I339" s="125" t="n">
        <v>0.05</v>
      </c>
      <c r="J339" s="125" t="n">
        <v>0</v>
      </c>
      <c r="K339" s="127" t="n">
        <v>-0.06</v>
      </c>
      <c r="N339" s="125" t="n">
        <v>0</v>
      </c>
      <c r="P339" s="125" t="n">
        <v>0</v>
      </c>
      <c r="Q339" s="125" t="n">
        <v>-0.07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H340" s="125" t="n">
        <v>0</v>
      </c>
      <c r="I340" s="125" t="n">
        <v>0.05</v>
      </c>
      <c r="J340" s="125" t="n">
        <v>0</v>
      </c>
      <c r="K340" s="127" t="n">
        <v>-0.06</v>
      </c>
      <c r="N340" s="125" t="n">
        <v>0</v>
      </c>
      <c r="P340" s="125" t="n">
        <v>0</v>
      </c>
      <c r="Q340" s="125" t="n">
        <v>-0.07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H341" s="125" t="n">
        <v>0</v>
      </c>
      <c r="I341" s="125" t="n">
        <v>0.05</v>
      </c>
      <c r="J341" s="125" t="n">
        <v>0</v>
      </c>
      <c r="K341" s="127" t="n">
        <v>-0.06</v>
      </c>
      <c r="N341" s="125" t="n">
        <v>0</v>
      </c>
      <c r="P341" s="125" t="n">
        <v>0</v>
      </c>
      <c r="Q341" s="125" t="n">
        <v>-0.07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H342" s="125" t="n">
        <v>0</v>
      </c>
      <c r="I342" s="125" t="n">
        <v>0.05</v>
      </c>
      <c r="J342" s="125" t="n">
        <v>0</v>
      </c>
      <c r="K342" s="127" t="n">
        <v>-0.06</v>
      </c>
      <c r="N342" s="125" t="n">
        <v>0</v>
      </c>
      <c r="P342" s="125" t="n">
        <v>0</v>
      </c>
      <c r="Q342" s="125" t="n">
        <v>-0.07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H343" s="125" t="n">
        <v>0</v>
      </c>
      <c r="I343" s="125" t="n">
        <v>0.05</v>
      </c>
      <c r="J343" s="125" t="n">
        <v>0</v>
      </c>
      <c r="K343" s="127" t="n">
        <v>-0.06</v>
      </c>
      <c r="N343" s="125" t="n">
        <v>0</v>
      </c>
      <c r="P343" s="125" t="n">
        <v>0</v>
      </c>
      <c r="Q343" s="125" t="n">
        <v>-0.07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H344" s="125" t="n">
        <v>0</v>
      </c>
      <c r="I344" s="125" t="n">
        <v>0.05</v>
      </c>
      <c r="J344" s="125" t="n">
        <v>0</v>
      </c>
      <c r="K344" s="127" t="n">
        <v>-0.06</v>
      </c>
      <c r="N344" s="125" t="n">
        <v>0</v>
      </c>
      <c r="P344" s="125" t="n">
        <v>0</v>
      </c>
      <c r="Q344" s="125" t="n">
        <v>-0.07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H345" s="125" t="n">
        <v>0</v>
      </c>
      <c r="I345" s="125" t="n">
        <v>0.05</v>
      </c>
      <c r="J345" s="125" t="n">
        <v>0</v>
      </c>
      <c r="K345" s="127" t="n">
        <v>-0.06</v>
      </c>
      <c r="N345" s="125" t="n">
        <v>0</v>
      </c>
      <c r="P345" s="125" t="n">
        <v>0</v>
      </c>
      <c r="Q345" s="125" t="n">
        <v>-0.07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H346" s="125" t="n">
        <v>0</v>
      </c>
      <c r="I346" s="125" t="n">
        <v>0.05</v>
      </c>
      <c r="J346" s="125" t="n">
        <v>0</v>
      </c>
      <c r="K346" s="127" t="n">
        <v>-0.06</v>
      </c>
      <c r="N346" s="125" t="n">
        <v>0</v>
      </c>
      <c r="P346" s="125" t="n">
        <v>0</v>
      </c>
      <c r="Q346" s="125" t="n">
        <v>-0.07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H347" s="125" t="n">
        <v>0</v>
      </c>
      <c r="I347" s="125" t="n">
        <v>0.05</v>
      </c>
      <c r="J347" s="125" t="n">
        <v>0</v>
      </c>
      <c r="K347" s="127" t="n">
        <v>-0.06</v>
      </c>
      <c r="N347" s="125" t="n">
        <v>0</v>
      </c>
      <c r="P347" s="125" t="n">
        <v>0</v>
      </c>
      <c r="Q347" s="125" t="n">
        <v>-0.07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H348" s="125" t="n">
        <v>0</v>
      </c>
      <c r="I348" s="125" t="n">
        <v>0.05</v>
      </c>
      <c r="J348" s="125" t="n">
        <v>0</v>
      </c>
      <c r="K348" s="127" t="n">
        <v>-0.06</v>
      </c>
      <c r="N348" s="125" t="n">
        <v>0</v>
      </c>
      <c r="P348" s="125" t="n">
        <v>0</v>
      </c>
      <c r="Q348" s="125" t="n">
        <v>-0.07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H349" s="125" t="n">
        <v>0</v>
      </c>
      <c r="I349" s="125" t="n">
        <v>0.05</v>
      </c>
      <c r="J349" s="125" t="n">
        <v>0</v>
      </c>
      <c r="K349" s="127" t="n">
        <v>-0.06</v>
      </c>
      <c r="N349" s="125" t="n">
        <v>0</v>
      </c>
      <c r="P349" s="125" t="n">
        <v>0</v>
      </c>
      <c r="Q349" s="125" t="n">
        <v>-0.07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H350" s="125" t="n">
        <v>0</v>
      </c>
      <c r="I350" s="125" t="n">
        <v>0.05</v>
      </c>
      <c r="J350" s="125" t="n">
        <v>0</v>
      </c>
      <c r="K350" s="127" t="n">
        <v>-0.06</v>
      </c>
      <c r="N350" s="125" t="n">
        <v>0</v>
      </c>
      <c r="P350" s="125" t="n">
        <v>0</v>
      </c>
      <c r="Q350" s="125" t="n">
        <v>-0.07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H351" s="125" t="n">
        <v>0</v>
      </c>
      <c r="I351" s="125" t="n">
        <v>0.05</v>
      </c>
      <c r="J351" s="125" t="n">
        <v>0</v>
      </c>
      <c r="K351" s="127" t="n">
        <v>-0.06</v>
      </c>
      <c r="N351" s="125" t="n">
        <v>0</v>
      </c>
      <c r="P351" s="125" t="n">
        <v>0</v>
      </c>
      <c r="Q351" s="125" t="n">
        <v>-0.07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H352" s="125" t="n">
        <v>0</v>
      </c>
      <c r="I352" s="125" t="n">
        <v>0.05</v>
      </c>
      <c r="J352" s="125" t="n">
        <v>0</v>
      </c>
      <c r="K352" s="127" t="n">
        <v>-0.06</v>
      </c>
      <c r="N352" s="125" t="n">
        <v>0</v>
      </c>
      <c r="P352" s="125" t="n">
        <v>0</v>
      </c>
      <c r="Q352" s="125" t="n">
        <v>-0.07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H353" s="125" t="n">
        <v>0</v>
      </c>
      <c r="I353" s="125" t="n">
        <v>0.05</v>
      </c>
      <c r="J353" s="125" t="n">
        <v>0</v>
      </c>
      <c r="K353" s="127" t="n">
        <v>-0.06</v>
      </c>
      <c r="N353" s="125" t="n">
        <v>0</v>
      </c>
      <c r="P353" s="125" t="n">
        <v>0</v>
      </c>
      <c r="Q353" s="125" t="n">
        <v>-0.07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H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Q354" s="125" t="n">
        <v>-0.07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H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Q355" s="125" t="n">
        <v>-0.07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H356" s="125" t="n">
        <v>0</v>
      </c>
      <c r="I356" s="125" t="n">
        <v>-0.06</v>
      </c>
      <c r="J356" s="125" t="n">
        <v>0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H357" s="125" t="n">
        <v>0</v>
      </c>
      <c r="I357" s="125" t="n">
        <v>-0.045</v>
      </c>
      <c r="J357" s="125" t="n">
        <v>0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H358" s="125" t="n">
        <v>0</v>
      </c>
      <c r="I358" s="125" t="n">
        <v>0.01</v>
      </c>
      <c r="J358" s="125" t="n">
        <v>0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H359" s="125" t="n">
        <v>0</v>
      </c>
      <c r="I359" s="125" t="n">
        <v>0.1</v>
      </c>
      <c r="J359" s="125" t="n">
        <v>0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H360" s="125" t="n">
        <v>0</v>
      </c>
      <c r="I360" s="125" t="n">
        <v>0.1</v>
      </c>
      <c r="J360" s="125" t="n">
        <v>0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H361" s="125" t="n">
        <v>0</v>
      </c>
      <c r="I361" s="125" t="n">
        <v>0</v>
      </c>
      <c r="J361" s="125" t="n">
        <v>0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H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H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H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H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H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H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H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H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H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Basis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C8" activeCellId="0" sqref="C8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7" width="13.99"/>
    <col collapsed="false" customWidth="true" hidden="false" outlineLevel="0" max="18" min="18" style="127" width="10.71"/>
    <col collapsed="false" customWidth="true" hidden="false" outlineLevel="0" max="19" min="19" style="127" width="9.85"/>
    <col collapsed="false" customWidth="true" hidden="false" outlineLevel="0" max="20" min="20" style="127" width="15.85"/>
    <col collapsed="false" customWidth="true" hidden="false" outlineLevel="0" max="21" min="21" style="127" width="15.13"/>
    <col collapsed="false" customWidth="true" hidden="false" outlineLevel="0" max="22" min="22" style="127" width="14.14"/>
    <col collapsed="false" customWidth="true" hidden="false" outlineLevel="0" max="23" min="23" style="127" width="14.85"/>
    <col collapsed="false" customWidth="true" hidden="false" outlineLevel="0" max="24" min="24" style="127" width="17.85"/>
    <col collapsed="false" customWidth="true" hidden="false" outlineLevel="0" max="25" min="25" style="127" width="12.56"/>
    <col collapsed="false" customWidth="true" hidden="false" outlineLevel="0" max="26" min="26" style="127" width="11.42"/>
    <col collapsed="false" customWidth="false" hidden="false" outlineLevel="0" max="28" min="27" style="127" width="12.42"/>
    <col collapsed="false" customWidth="true" hidden="false" outlineLevel="0" max="29" min="29" style="127" width="15.13"/>
    <col collapsed="false" customWidth="true" hidden="false" outlineLevel="0" max="30" min="30" style="125" width="15.56"/>
    <col collapsed="false" customWidth="false" hidden="false" outlineLevel="0" max="257" min="31" style="125" width="12.42"/>
  </cols>
  <sheetData>
    <row r="1" customFormat="false" ht="12" hidden="false" customHeight="false" outlineLevel="0" collapsed="false">
      <c r="A1" s="125" t="s">
        <v>144</v>
      </c>
      <c r="B1" s="126" t="s">
        <v>145</v>
      </c>
      <c r="C1" s="128" t="s">
        <v>146</v>
      </c>
    </row>
    <row r="2" customFormat="false" ht="12" hidden="false" customHeight="false" outlineLevel="0" collapsed="false">
      <c r="A2" s="125" t="s">
        <v>147</v>
      </c>
      <c r="B2" s="126" t="s">
        <v>145</v>
      </c>
      <c r="C2" s="128" t="s">
        <v>148</v>
      </c>
    </row>
    <row r="3" customFormat="false" ht="12" hidden="false" customHeight="false" outlineLevel="0" collapsed="false">
      <c r="A3" s="125" t="s">
        <v>149</v>
      </c>
      <c r="B3" s="126" t="s">
        <v>150</v>
      </c>
      <c r="C3" s="128" t="s">
        <v>151</v>
      </c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152</v>
      </c>
      <c r="B5" s="130" t="n">
        <f aca="false">CurveFetch!E2</f>
        <v>37194</v>
      </c>
      <c r="C5" s="128" t="s">
        <v>153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16</v>
      </c>
      <c r="R10" s="125" t="n">
        <v>17</v>
      </c>
      <c r="S10" s="125" t="n">
        <v>18</v>
      </c>
      <c r="T10" s="125" t="n">
        <v>19</v>
      </c>
      <c r="U10" s="125" t="n">
        <v>20</v>
      </c>
      <c r="V10" s="125" t="n">
        <v>21</v>
      </c>
      <c r="W10" s="125" t="n">
        <v>22</v>
      </c>
      <c r="X10" s="125" t="n">
        <v>23</v>
      </c>
      <c r="Y10" s="125" t="n">
        <v>24</v>
      </c>
      <c r="Z10" s="125" t="n">
        <v>25</v>
      </c>
      <c r="AA10" s="125" t="n">
        <v>26</v>
      </c>
      <c r="AB10" s="125" t="n">
        <v>27</v>
      </c>
      <c r="AC10" s="125" t="n">
        <v>28</v>
      </c>
      <c r="AD10" s="125" t="n">
        <v>29</v>
      </c>
    </row>
    <row r="11" customFormat="false" ht="12" hidden="false" customHeight="false" outlineLevel="0" collapsed="false">
      <c r="B11" s="126" t="s">
        <v>104</v>
      </c>
      <c r="C11" s="132" t="n">
        <f aca="false">EffDt</f>
        <v>37194</v>
      </c>
      <c r="D11" s="132" t="n">
        <f aca="false">EffDt</f>
        <v>37194</v>
      </c>
      <c r="E11" s="132" t="n">
        <f aca="false">EffDt</f>
        <v>37194</v>
      </c>
      <c r="F11" s="132" t="n">
        <f aca="false">EffDt</f>
        <v>37194</v>
      </c>
      <c r="G11" s="132" t="n">
        <f aca="false">EffDt</f>
        <v>37194</v>
      </c>
      <c r="H11" s="132" t="n">
        <f aca="false">EffDt</f>
        <v>37194</v>
      </c>
      <c r="I11" s="132" t="n">
        <f aca="false">EffDt</f>
        <v>37194</v>
      </c>
      <c r="J11" s="133" t="n">
        <f aca="false">EffDt</f>
        <v>37194</v>
      </c>
      <c r="K11" s="132" t="n">
        <f aca="false">EffDt</f>
        <v>37194</v>
      </c>
      <c r="L11" s="132" t="n">
        <f aca="false">EffDt</f>
        <v>37194</v>
      </c>
      <c r="M11" s="132" t="n">
        <f aca="false">EffDt</f>
        <v>37194</v>
      </c>
      <c r="N11" s="132" t="n">
        <f aca="false">EffDt</f>
        <v>37194</v>
      </c>
      <c r="O11" s="132" t="n">
        <f aca="false">EffDt</f>
        <v>37194</v>
      </c>
      <c r="P11" s="132" t="n">
        <f aca="false">EffDt</f>
        <v>37194</v>
      </c>
      <c r="Q11" s="132" t="n">
        <f aca="false">EffDt</f>
        <v>37194</v>
      </c>
      <c r="R11" s="132" t="n">
        <f aca="false">EffDt</f>
        <v>37194</v>
      </c>
      <c r="S11" s="132" t="n">
        <f aca="false">EffDt</f>
        <v>37194</v>
      </c>
      <c r="T11" s="132" t="n">
        <f aca="false">EffDt</f>
        <v>37194</v>
      </c>
      <c r="U11" s="132" t="n">
        <f aca="false">EffDt</f>
        <v>37194</v>
      </c>
      <c r="V11" s="132" t="n">
        <f aca="false">EffDt</f>
        <v>37194</v>
      </c>
      <c r="W11" s="132" t="n">
        <f aca="false">EffDt</f>
        <v>37194</v>
      </c>
      <c r="X11" s="133" t="n">
        <f aca="false">EffDt</f>
        <v>37194</v>
      </c>
      <c r="Y11" s="132" t="n">
        <f aca="false">EffDt</f>
        <v>37194</v>
      </c>
      <c r="Z11" s="132" t="n">
        <f aca="false">EffDt</f>
        <v>37194</v>
      </c>
      <c r="AA11" s="132" t="n">
        <f aca="false">EffDt</f>
        <v>37194</v>
      </c>
      <c r="AB11" s="132" t="n">
        <f aca="false">EffDt</f>
        <v>37194</v>
      </c>
      <c r="AC11" s="132" t="n">
        <f aca="false">EffDt</f>
        <v>37194</v>
      </c>
      <c r="AD11" s="132" t="n">
        <f aca="false">EffDt</f>
        <v>37194</v>
      </c>
    </row>
    <row r="12" customFormat="false" ht="12" hidden="false" customHeight="false" outlineLevel="0" collapsed="false">
      <c r="B12" s="126" t="s">
        <v>7</v>
      </c>
      <c r="C12" s="126" t="n">
        <v>37196</v>
      </c>
      <c r="D12" s="126" t="n">
        <f aca="false">C12</f>
        <v>37196</v>
      </c>
      <c r="E12" s="126" t="n">
        <f aca="false">D12</f>
        <v>37196</v>
      </c>
      <c r="F12" s="126" t="n">
        <f aca="false">E12</f>
        <v>37196</v>
      </c>
      <c r="G12" s="126" t="n">
        <f aca="false">F12</f>
        <v>37196</v>
      </c>
      <c r="H12" s="126" t="n">
        <f aca="false">G12</f>
        <v>37196</v>
      </c>
      <c r="I12" s="126" t="n">
        <f aca="false">H12</f>
        <v>37196</v>
      </c>
      <c r="J12" s="126" t="n">
        <f aca="false">I12</f>
        <v>37196</v>
      </c>
      <c r="K12" s="126" t="n">
        <f aca="false">J12</f>
        <v>37196</v>
      </c>
      <c r="L12" s="126" t="n">
        <f aca="false">K12</f>
        <v>37196</v>
      </c>
      <c r="M12" s="126" t="n">
        <f aca="false">L12</f>
        <v>37196</v>
      </c>
      <c r="N12" s="126" t="n">
        <f aca="false">M12</f>
        <v>37196</v>
      </c>
      <c r="O12" s="126" t="n">
        <f aca="false">N12</f>
        <v>37196</v>
      </c>
      <c r="P12" s="126" t="n">
        <f aca="false">O12</f>
        <v>37196</v>
      </c>
      <c r="Q12" s="126" t="n">
        <f aca="false">P12</f>
        <v>37196</v>
      </c>
      <c r="R12" s="126" t="n">
        <f aca="false">Q12</f>
        <v>37196</v>
      </c>
      <c r="S12" s="126" t="n">
        <f aca="false">R12</f>
        <v>37196</v>
      </c>
      <c r="T12" s="126" t="n">
        <f aca="false">S12</f>
        <v>37196</v>
      </c>
      <c r="U12" s="126" t="n">
        <f aca="false">T12</f>
        <v>37196</v>
      </c>
      <c r="V12" s="126" t="n">
        <f aca="false">U12</f>
        <v>37196</v>
      </c>
      <c r="W12" s="126" t="n">
        <f aca="false">V12</f>
        <v>37196</v>
      </c>
      <c r="X12" s="126" t="n">
        <f aca="false">W12</f>
        <v>37196</v>
      </c>
      <c r="Y12" s="126" t="n">
        <f aca="false">X12</f>
        <v>37196</v>
      </c>
      <c r="Z12" s="126" t="n">
        <f aca="false">Y12</f>
        <v>37196</v>
      </c>
      <c r="AA12" s="126" t="n">
        <f aca="false">Z12</f>
        <v>37196</v>
      </c>
      <c r="AB12" s="126" t="n">
        <f aca="false">AA12</f>
        <v>37196</v>
      </c>
      <c r="AC12" s="126" t="n">
        <f aca="false">AB12</f>
        <v>37196</v>
      </c>
      <c r="AD12" s="126" t="n">
        <f aca="false">AC12</f>
        <v>37196</v>
      </c>
    </row>
    <row r="13" customFormat="false" ht="12" hidden="false" customHeight="false" outlineLevel="0" collapsed="false">
      <c r="B13" s="126" t="s">
        <v>105</v>
      </c>
      <c r="C13" s="126" t="s">
        <v>33</v>
      </c>
      <c r="D13" s="126" t="s">
        <v>41</v>
      </c>
      <c r="E13" s="126" t="s">
        <v>43</v>
      </c>
      <c r="F13" s="126" t="s">
        <v>44</v>
      </c>
      <c r="G13" s="126" t="s">
        <v>56</v>
      </c>
      <c r="H13" s="126" t="s">
        <v>58</v>
      </c>
      <c r="I13" s="126" t="s">
        <v>47</v>
      </c>
      <c r="J13" s="126" t="s">
        <v>51</v>
      </c>
      <c r="K13" s="126" t="s">
        <v>62</v>
      </c>
      <c r="L13" s="126" t="s">
        <v>65</v>
      </c>
      <c r="M13" s="126" t="s">
        <v>67</v>
      </c>
      <c r="N13" s="126" t="s">
        <v>53</v>
      </c>
      <c r="O13" s="126" t="s">
        <v>42</v>
      </c>
      <c r="P13" s="126" t="s">
        <v>49</v>
      </c>
      <c r="Q13" s="126" t="s">
        <v>103</v>
      </c>
      <c r="R13" s="126" t="s">
        <v>90</v>
      </c>
      <c r="S13" s="126" t="s">
        <v>92</v>
      </c>
      <c r="T13" s="126" t="s">
        <v>93</v>
      </c>
      <c r="U13" s="126" t="s">
        <v>98</v>
      </c>
      <c r="V13" s="126" t="s">
        <v>99</v>
      </c>
      <c r="W13" s="126" t="s">
        <v>94</v>
      </c>
      <c r="X13" s="126" t="s">
        <v>96</v>
      </c>
      <c r="Y13" s="126" t="s">
        <v>100</v>
      </c>
      <c r="Z13" s="126" t="s">
        <v>101</v>
      </c>
      <c r="AA13" s="126" t="s">
        <v>102</v>
      </c>
      <c r="AB13" s="126" t="s">
        <v>97</v>
      </c>
      <c r="AC13" s="126" t="s">
        <v>91</v>
      </c>
      <c r="AD13" s="126" t="s">
        <v>95</v>
      </c>
    </row>
    <row r="14" customFormat="false" ht="12" hidden="false" customHeight="false" outlineLevel="0" collapsed="false">
      <c r="B14" s="126" t="s">
        <v>106</v>
      </c>
      <c r="C14" s="125" t="s">
        <v>107</v>
      </c>
      <c r="D14" s="125" t="s">
        <v>107</v>
      </c>
      <c r="E14" s="125" t="s">
        <v>107</v>
      </c>
      <c r="F14" s="125" t="s">
        <v>107</v>
      </c>
      <c r="G14" s="125" t="s">
        <v>107</v>
      </c>
      <c r="H14" s="125" t="s">
        <v>107</v>
      </c>
      <c r="I14" s="125" t="s">
        <v>107</v>
      </c>
      <c r="J14" s="127" t="s">
        <v>107</v>
      </c>
      <c r="K14" s="125" t="s">
        <v>107</v>
      </c>
      <c r="L14" s="125" t="s">
        <v>107</v>
      </c>
      <c r="M14" s="125" t="s">
        <v>107</v>
      </c>
      <c r="N14" s="125" t="s">
        <v>107</v>
      </c>
      <c r="O14" s="125" t="s">
        <v>107</v>
      </c>
      <c r="P14" s="125" t="s">
        <v>107</v>
      </c>
      <c r="Q14" s="125" t="s">
        <v>107</v>
      </c>
      <c r="R14" s="125" t="s">
        <v>107</v>
      </c>
      <c r="S14" s="125" t="s">
        <v>107</v>
      </c>
      <c r="T14" s="125" t="s">
        <v>107</v>
      </c>
      <c r="U14" s="125" t="s">
        <v>107</v>
      </c>
      <c r="V14" s="125" t="s">
        <v>107</v>
      </c>
      <c r="W14" s="125" t="s">
        <v>107</v>
      </c>
      <c r="X14" s="127" t="s">
        <v>107</v>
      </c>
      <c r="Y14" s="125" t="s">
        <v>107</v>
      </c>
      <c r="Z14" s="125" t="s">
        <v>107</v>
      </c>
      <c r="AA14" s="125" t="s">
        <v>107</v>
      </c>
      <c r="AB14" s="125" t="s">
        <v>107</v>
      </c>
      <c r="AC14" s="125" t="s">
        <v>107</v>
      </c>
      <c r="AD14" s="125" t="s">
        <v>107</v>
      </c>
    </row>
    <row r="15" customFormat="false" ht="12" hidden="false" customHeight="false" outlineLevel="0" collapsed="false">
      <c r="B15" s="126" t="s">
        <v>109</v>
      </c>
      <c r="C15" s="125" t="s">
        <v>155</v>
      </c>
      <c r="D15" s="125" t="s">
        <v>155</v>
      </c>
      <c r="E15" s="125" t="s">
        <v>155</v>
      </c>
      <c r="F15" s="125" t="s">
        <v>155</v>
      </c>
      <c r="G15" s="125" t="s">
        <v>155</v>
      </c>
      <c r="H15" s="125" t="s">
        <v>155</v>
      </c>
      <c r="I15" s="125" t="s">
        <v>155</v>
      </c>
      <c r="J15" s="125" t="s">
        <v>155</v>
      </c>
      <c r="K15" s="125" t="s">
        <v>155</v>
      </c>
      <c r="L15" s="125" t="s">
        <v>155</v>
      </c>
      <c r="M15" s="125" t="s">
        <v>155</v>
      </c>
      <c r="N15" s="125" t="s">
        <v>155</v>
      </c>
      <c r="O15" s="125" t="s">
        <v>155</v>
      </c>
      <c r="P15" s="125" t="s">
        <v>155</v>
      </c>
      <c r="Q15" s="125" t="s">
        <v>156</v>
      </c>
      <c r="R15" s="125" t="s">
        <v>156</v>
      </c>
      <c r="S15" s="125" t="s">
        <v>156</v>
      </c>
      <c r="T15" s="125" t="s">
        <v>156</v>
      </c>
      <c r="U15" s="125" t="s">
        <v>156</v>
      </c>
      <c r="V15" s="125" t="s">
        <v>156</v>
      </c>
      <c r="W15" s="125" t="s">
        <v>156</v>
      </c>
      <c r="X15" s="125" t="s">
        <v>156</v>
      </c>
      <c r="Y15" s="125" t="s">
        <v>156</v>
      </c>
      <c r="Z15" s="125" t="s">
        <v>156</v>
      </c>
      <c r="AA15" s="125" t="s">
        <v>156</v>
      </c>
      <c r="AB15" s="125" t="s">
        <v>156</v>
      </c>
      <c r="AC15" s="125" t="s">
        <v>156</v>
      </c>
      <c r="AD15" s="125" t="s">
        <v>156</v>
      </c>
    </row>
    <row r="16" customFormat="false" ht="12" hidden="false" customHeight="false" outlineLevel="0" collapsed="false">
      <c r="A16" s="125" t="n">
        <v>1</v>
      </c>
      <c r="B16" s="126" t="n">
        <v>37196</v>
      </c>
      <c r="C16" s="125" t="n">
        <v>-0.01</v>
      </c>
      <c r="D16" s="125" t="n">
        <v>0.12</v>
      </c>
      <c r="E16" s="125" t="n">
        <v>0.12</v>
      </c>
      <c r="F16" s="125" t="n">
        <v>0.14</v>
      </c>
      <c r="G16" s="125" t="n">
        <v>0.1</v>
      </c>
      <c r="I16" s="125" t="n">
        <v>0.12</v>
      </c>
      <c r="J16" s="125" t="n">
        <v>0.045</v>
      </c>
      <c r="K16" s="127" t="n">
        <v>0.025</v>
      </c>
      <c r="L16" s="125" t="n">
        <v>-0.0066870085116645</v>
      </c>
      <c r="M16" s="125" t="n">
        <v>0.02</v>
      </c>
      <c r="N16" s="125" t="n">
        <v>-0.005</v>
      </c>
      <c r="O16" s="125" t="n">
        <v>0.12</v>
      </c>
      <c r="P16" s="125" t="n">
        <v>0.11</v>
      </c>
      <c r="Q16" s="127" t="n">
        <v>-0.01</v>
      </c>
      <c r="R16" s="127" t="n">
        <v>0.12</v>
      </c>
      <c r="S16" s="127" t="n">
        <v>0.1</v>
      </c>
      <c r="T16" s="127" t="n">
        <v>0.14</v>
      </c>
      <c r="U16" s="127" t="n">
        <v>0</v>
      </c>
      <c r="V16" s="127" t="n">
        <v>0</v>
      </c>
      <c r="W16" s="127" t="n">
        <v>0.14</v>
      </c>
      <c r="X16" s="127" t="n">
        <v>0</v>
      </c>
      <c r="Y16" s="127" t="n">
        <v>0</v>
      </c>
      <c r="AA16" s="127" t="n">
        <v>0.01</v>
      </c>
      <c r="AB16" s="127" t="n">
        <v>-0.005</v>
      </c>
      <c r="AC16" s="127" t="n">
        <v>0.1</v>
      </c>
      <c r="AD16" s="125" t="n">
        <v>0.12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37226</v>
      </c>
      <c r="C17" s="125" t="n">
        <v>-0.005</v>
      </c>
      <c r="D17" s="125" t="n">
        <v>0.01</v>
      </c>
      <c r="E17" s="125" t="n">
        <v>0.02</v>
      </c>
      <c r="F17" s="125" t="n">
        <v>-0.01</v>
      </c>
      <c r="G17" s="125" t="n">
        <v>0.015</v>
      </c>
      <c r="I17" s="125" t="n">
        <v>-0.01</v>
      </c>
      <c r="J17" s="125" t="n">
        <v>-0.02</v>
      </c>
      <c r="K17" s="127" t="n">
        <v>0.04</v>
      </c>
      <c r="L17" s="125" t="n">
        <v>0</v>
      </c>
      <c r="M17" s="125" t="n">
        <v>0.02</v>
      </c>
      <c r="N17" s="125" t="n">
        <v>-0.005</v>
      </c>
      <c r="O17" s="125" t="n">
        <v>0</v>
      </c>
      <c r="P17" s="125" t="n">
        <v>-0.0275</v>
      </c>
      <c r="Q17" s="127" t="n">
        <v>-0.005</v>
      </c>
      <c r="R17" s="127" t="n">
        <v>0.01</v>
      </c>
      <c r="S17" s="127" t="n">
        <v>0.03</v>
      </c>
      <c r="T17" s="127" t="n">
        <v>0</v>
      </c>
      <c r="U17" s="127" t="n">
        <v>0.01</v>
      </c>
      <c r="V17" s="127" t="n">
        <v>0</v>
      </c>
      <c r="W17" s="127" t="n">
        <v>0.01</v>
      </c>
      <c r="X17" s="127" t="n">
        <v>-0.02</v>
      </c>
      <c r="Y17" s="127" t="n">
        <v>0</v>
      </c>
      <c r="AA17" s="127" t="n">
        <v>0.015</v>
      </c>
      <c r="AB17" s="127" t="n">
        <v>-0.005</v>
      </c>
      <c r="AC17" s="127" t="n">
        <v>0</v>
      </c>
      <c r="AD17" s="125" t="n">
        <v>-0.015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37257</v>
      </c>
      <c r="C18" s="125" t="n">
        <v>-0.005</v>
      </c>
      <c r="D18" s="125" t="n">
        <v>0.01</v>
      </c>
      <c r="E18" s="125" t="n">
        <v>0.02</v>
      </c>
      <c r="F18" s="125" t="n">
        <v>-0.01</v>
      </c>
      <c r="G18" s="125" t="n">
        <v>0.015</v>
      </c>
      <c r="I18" s="125" t="n">
        <v>-0.01</v>
      </c>
      <c r="J18" s="125" t="n">
        <v>-0.02</v>
      </c>
      <c r="K18" s="127" t="n">
        <v>0.04</v>
      </c>
      <c r="L18" s="125" t="n">
        <v>-0.0013368505088005</v>
      </c>
      <c r="M18" s="125" t="n">
        <v>0.02</v>
      </c>
      <c r="N18" s="125" t="n">
        <v>-0.005</v>
      </c>
      <c r="O18" s="125" t="n">
        <v>0</v>
      </c>
      <c r="P18" s="125" t="n">
        <v>-0.0275</v>
      </c>
      <c r="Q18" s="127" t="n">
        <v>-0.005</v>
      </c>
      <c r="R18" s="127" t="n">
        <v>0.01</v>
      </c>
      <c r="S18" s="127" t="n">
        <v>0.03</v>
      </c>
      <c r="T18" s="127" t="n">
        <v>0</v>
      </c>
      <c r="U18" s="127" t="n">
        <v>0.01</v>
      </c>
      <c r="V18" s="127" t="n">
        <v>0</v>
      </c>
      <c r="W18" s="127" t="n">
        <v>0.01</v>
      </c>
      <c r="X18" s="127" t="n">
        <v>-0.02</v>
      </c>
      <c r="Y18" s="127" t="n">
        <v>0</v>
      </c>
      <c r="AA18" s="127" t="n">
        <v>0.015</v>
      </c>
      <c r="AB18" s="127" t="n">
        <v>-0.005</v>
      </c>
      <c r="AC18" s="127" t="n">
        <v>0</v>
      </c>
      <c r="AD18" s="125" t="n">
        <v>-0.015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37288</v>
      </c>
      <c r="C19" s="125" t="n">
        <v>-0.005</v>
      </c>
      <c r="D19" s="125" t="n">
        <v>0.01</v>
      </c>
      <c r="E19" s="125" t="n">
        <v>0.02</v>
      </c>
      <c r="F19" s="125" t="n">
        <v>-0.01</v>
      </c>
      <c r="G19" s="125" t="n">
        <v>0.015</v>
      </c>
      <c r="I19" s="125" t="n">
        <v>-0.01</v>
      </c>
      <c r="J19" s="125" t="n">
        <v>-0.02</v>
      </c>
      <c r="K19" s="127" t="n">
        <v>0.03</v>
      </c>
      <c r="L19" s="125" t="n">
        <v>-0.0013368069170607</v>
      </c>
      <c r="M19" s="125" t="n">
        <v>0.02</v>
      </c>
      <c r="N19" s="125" t="n">
        <v>-0.005</v>
      </c>
      <c r="O19" s="125" t="n">
        <v>0</v>
      </c>
      <c r="P19" s="125" t="n">
        <v>-0.0275</v>
      </c>
      <c r="Q19" s="127" t="n">
        <v>-0.005</v>
      </c>
      <c r="R19" s="127" t="n">
        <v>0.01</v>
      </c>
      <c r="S19" s="127" t="n">
        <v>0.03</v>
      </c>
      <c r="T19" s="127" t="n">
        <v>0</v>
      </c>
      <c r="U19" s="127" t="n">
        <v>0.01</v>
      </c>
      <c r="V19" s="127" t="n">
        <v>0</v>
      </c>
      <c r="W19" s="127" t="n">
        <v>0.01</v>
      </c>
      <c r="X19" s="127" t="n">
        <v>-0.02</v>
      </c>
      <c r="Y19" s="127" t="n">
        <v>0</v>
      </c>
      <c r="AA19" s="127" t="n">
        <v>0.015</v>
      </c>
      <c r="AB19" s="127" t="n">
        <v>-0.005</v>
      </c>
      <c r="AC19" s="127" t="n">
        <v>0</v>
      </c>
      <c r="AD19" s="125" t="n">
        <v>-0.015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37316</v>
      </c>
      <c r="C20" s="125" t="n">
        <v>-0.005</v>
      </c>
      <c r="D20" s="125" t="n">
        <v>0.01</v>
      </c>
      <c r="E20" s="125" t="n">
        <v>0.02</v>
      </c>
      <c r="F20" s="125" t="n">
        <v>-0.01</v>
      </c>
      <c r="G20" s="125" t="n">
        <v>0.015</v>
      </c>
      <c r="I20" s="125" t="n">
        <v>-0.01</v>
      </c>
      <c r="J20" s="125" t="n">
        <v>-0.02</v>
      </c>
      <c r="K20" s="127" t="n">
        <v>0.015</v>
      </c>
      <c r="L20" s="125" t="n">
        <v>-0.0013366905204703</v>
      </c>
      <c r="M20" s="125" t="n">
        <v>0.02</v>
      </c>
      <c r="N20" s="125" t="n">
        <v>-0.005</v>
      </c>
      <c r="O20" s="125" t="n">
        <v>0</v>
      </c>
      <c r="P20" s="125" t="n">
        <v>-0.0275</v>
      </c>
      <c r="Q20" s="127" t="n">
        <v>-0.005</v>
      </c>
      <c r="R20" s="127" t="n">
        <v>0.01</v>
      </c>
      <c r="S20" s="127" t="n">
        <v>0.03</v>
      </c>
      <c r="T20" s="127" t="n">
        <v>0</v>
      </c>
      <c r="U20" s="127" t="n">
        <v>0.01</v>
      </c>
      <c r="V20" s="127" t="n">
        <v>0</v>
      </c>
      <c r="W20" s="127" t="n">
        <v>0.01</v>
      </c>
      <c r="X20" s="127" t="n">
        <v>-0.02</v>
      </c>
      <c r="Y20" s="127" t="n">
        <v>0</v>
      </c>
      <c r="AA20" s="127" t="n">
        <v>0.015</v>
      </c>
      <c r="AB20" s="127" t="n">
        <v>-0.005</v>
      </c>
      <c r="AC20" s="127" t="n">
        <v>0</v>
      </c>
      <c r="AD20" s="125" t="n">
        <v>-0.015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37347</v>
      </c>
      <c r="C21" s="125" t="n">
        <v>-0.0025</v>
      </c>
      <c r="D21" s="125" t="n">
        <v>0.03</v>
      </c>
      <c r="E21" s="125" t="n">
        <v>0.02</v>
      </c>
      <c r="F21" s="125" t="n">
        <v>-0.01</v>
      </c>
      <c r="G21" s="125" t="n">
        <v>0.02</v>
      </c>
      <c r="I21" s="125" t="n">
        <v>0</v>
      </c>
      <c r="J21" s="125" t="n">
        <v>0</v>
      </c>
      <c r="K21" s="127" t="n">
        <v>0.02</v>
      </c>
      <c r="L21" s="125" t="n">
        <v>-0.0013365825538362</v>
      </c>
      <c r="M21" s="125" t="n">
        <v>0.01</v>
      </c>
      <c r="N21" s="125" t="n">
        <v>-0.015</v>
      </c>
      <c r="O21" s="125" t="n">
        <v>0</v>
      </c>
      <c r="P21" s="125" t="n">
        <v>-0.01</v>
      </c>
      <c r="Q21" s="127" t="n">
        <v>-0.0025</v>
      </c>
      <c r="R21" s="127" t="n">
        <v>0.02</v>
      </c>
      <c r="S21" s="127" t="n">
        <v>0.02</v>
      </c>
      <c r="T21" s="127" t="n">
        <v>0.01</v>
      </c>
      <c r="U21" s="127" t="n">
        <v>0.01</v>
      </c>
      <c r="V21" s="127" t="n">
        <v>0</v>
      </c>
      <c r="W21" s="127" t="n">
        <v>0.01</v>
      </c>
      <c r="X21" s="127" t="n">
        <v>0</v>
      </c>
      <c r="Y21" s="127" t="n">
        <v>0</v>
      </c>
      <c r="AA21" s="127" t="n">
        <v>0.015</v>
      </c>
      <c r="AB21" s="127" t="n">
        <v>-0.015</v>
      </c>
      <c r="AC21" s="127" t="n">
        <v>0</v>
      </c>
      <c r="AD21" s="125" t="n">
        <v>0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37377</v>
      </c>
      <c r="C22" s="125" t="n">
        <v>-0.0025</v>
      </c>
      <c r="D22" s="125" t="n">
        <v>0.03</v>
      </c>
      <c r="E22" s="125" t="n">
        <v>0.02</v>
      </c>
      <c r="F22" s="125" t="n">
        <v>-0.01</v>
      </c>
      <c r="G22" s="125" t="n">
        <v>0.02</v>
      </c>
      <c r="I22" s="125" t="n">
        <v>0</v>
      </c>
      <c r="J22" s="125" t="n">
        <v>0</v>
      </c>
      <c r="K22" s="127" t="n">
        <v>0.02</v>
      </c>
      <c r="L22" s="125" t="n">
        <v>-0.001336514030764</v>
      </c>
      <c r="M22" s="125" t="n">
        <v>0.01</v>
      </c>
      <c r="N22" s="125" t="n">
        <v>-0.015</v>
      </c>
      <c r="O22" s="125" t="n">
        <v>0</v>
      </c>
      <c r="P22" s="125" t="n">
        <v>-0.01</v>
      </c>
      <c r="Q22" s="127" t="n">
        <v>-0.0025</v>
      </c>
      <c r="R22" s="127" t="n">
        <v>0.02</v>
      </c>
      <c r="S22" s="127" t="n">
        <v>0.02</v>
      </c>
      <c r="T22" s="127" t="n">
        <v>0.01</v>
      </c>
      <c r="U22" s="127" t="n">
        <v>0.01</v>
      </c>
      <c r="V22" s="127" t="n">
        <v>0</v>
      </c>
      <c r="W22" s="127" t="n">
        <v>0.01</v>
      </c>
      <c r="X22" s="127" t="n">
        <v>0</v>
      </c>
      <c r="Y22" s="127" t="n">
        <v>0</v>
      </c>
      <c r="AA22" s="127" t="n">
        <v>0.015</v>
      </c>
      <c r="AB22" s="127" t="n">
        <v>-0.015</v>
      </c>
      <c r="AC22" s="127" t="n">
        <v>0</v>
      </c>
      <c r="AD22" s="125" t="n">
        <v>0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37408</v>
      </c>
      <c r="C23" s="125" t="n">
        <v>-0.0025</v>
      </c>
      <c r="D23" s="125" t="n">
        <v>0.03</v>
      </c>
      <c r="E23" s="125" t="n">
        <v>0.02</v>
      </c>
      <c r="F23" s="125" t="n">
        <v>-0.01</v>
      </c>
      <c r="G23" s="125" t="n">
        <v>0.02</v>
      </c>
      <c r="I23" s="125" t="n">
        <v>0</v>
      </c>
      <c r="J23" s="125" t="n">
        <v>0</v>
      </c>
      <c r="K23" s="127" t="n">
        <v>0.02</v>
      </c>
      <c r="L23" s="125" t="n">
        <v>-0.0013364755332197</v>
      </c>
      <c r="M23" s="125" t="n">
        <v>0.01</v>
      </c>
      <c r="N23" s="125" t="n">
        <v>-0.015</v>
      </c>
      <c r="O23" s="125" t="n">
        <v>0</v>
      </c>
      <c r="P23" s="125" t="n">
        <v>-0.01</v>
      </c>
      <c r="Q23" s="127" t="n">
        <v>-0.0025</v>
      </c>
      <c r="R23" s="127" t="n">
        <v>0.02</v>
      </c>
      <c r="S23" s="127" t="n">
        <v>0.02</v>
      </c>
      <c r="T23" s="127" t="n">
        <v>0.01</v>
      </c>
      <c r="U23" s="127" t="n">
        <v>0.01</v>
      </c>
      <c r="V23" s="127" t="n">
        <v>0</v>
      </c>
      <c r="W23" s="127" t="n">
        <v>0.01</v>
      </c>
      <c r="X23" s="127" t="n">
        <v>0</v>
      </c>
      <c r="Y23" s="127" t="n">
        <v>0</v>
      </c>
      <c r="AA23" s="127" t="n">
        <v>0.015</v>
      </c>
      <c r="AB23" s="127" t="n">
        <v>-0.015</v>
      </c>
      <c r="AC23" s="127" t="n">
        <v>0</v>
      </c>
      <c r="AD23" s="125" t="n">
        <v>0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37438</v>
      </c>
      <c r="C24" s="125" t="n">
        <v>-0.0025</v>
      </c>
      <c r="D24" s="125" t="n">
        <v>0.03</v>
      </c>
      <c r="E24" s="125" t="n">
        <v>0.02</v>
      </c>
      <c r="F24" s="125" t="n">
        <v>-0.01</v>
      </c>
      <c r="G24" s="125" t="n">
        <v>0.02</v>
      </c>
      <c r="I24" s="125" t="n">
        <v>0</v>
      </c>
      <c r="J24" s="125" t="n">
        <v>0</v>
      </c>
      <c r="K24" s="127" t="n">
        <v>0.02</v>
      </c>
      <c r="L24" s="125" t="n">
        <v>-0.0013364430091672</v>
      </c>
      <c r="M24" s="125" t="n">
        <v>0.01</v>
      </c>
      <c r="N24" s="125" t="n">
        <v>-0.015</v>
      </c>
      <c r="O24" s="125" t="n">
        <v>0</v>
      </c>
      <c r="P24" s="125" t="n">
        <v>-0.01</v>
      </c>
      <c r="Q24" s="127" t="n">
        <v>-0.0025</v>
      </c>
      <c r="R24" s="127" t="n">
        <v>0.03</v>
      </c>
      <c r="S24" s="127" t="n">
        <v>0.03</v>
      </c>
      <c r="T24" s="127" t="n">
        <v>0.03</v>
      </c>
      <c r="U24" s="127" t="n">
        <v>0.01</v>
      </c>
      <c r="V24" s="127" t="n">
        <v>0</v>
      </c>
      <c r="W24" s="127" t="n">
        <v>0.01</v>
      </c>
      <c r="X24" s="127" t="n">
        <v>0</v>
      </c>
      <c r="Y24" s="127" t="n">
        <v>0</v>
      </c>
      <c r="AA24" s="127" t="n">
        <v>0.015</v>
      </c>
      <c r="AB24" s="127" t="n">
        <v>-0.015</v>
      </c>
      <c r="AC24" s="127" t="n">
        <v>0</v>
      </c>
      <c r="AD24" s="125" t="n">
        <v>0.005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37469</v>
      </c>
      <c r="C25" s="125" t="n">
        <v>-0.0025</v>
      </c>
      <c r="D25" s="125" t="n">
        <v>0.03</v>
      </c>
      <c r="E25" s="125" t="n">
        <v>0.02</v>
      </c>
      <c r="F25" s="125" t="n">
        <v>-0.01</v>
      </c>
      <c r="G25" s="125" t="n">
        <v>0.02</v>
      </c>
      <c r="I25" s="125" t="n">
        <v>0</v>
      </c>
      <c r="J25" s="125" t="n">
        <v>0</v>
      </c>
      <c r="K25" s="127" t="n">
        <v>0.02</v>
      </c>
      <c r="L25" s="125" t="n">
        <v>-0.0013364369950024</v>
      </c>
      <c r="M25" s="125" t="n">
        <v>0.01</v>
      </c>
      <c r="N25" s="125" t="n">
        <v>-0.015</v>
      </c>
      <c r="O25" s="125" t="n">
        <v>0</v>
      </c>
      <c r="P25" s="125" t="n">
        <v>-0.01</v>
      </c>
      <c r="Q25" s="127" t="n">
        <v>-0.0025</v>
      </c>
      <c r="R25" s="127" t="n">
        <v>0.03</v>
      </c>
      <c r="S25" s="127" t="n">
        <v>0.03</v>
      </c>
      <c r="T25" s="127" t="n">
        <v>0.03</v>
      </c>
      <c r="U25" s="127" t="n">
        <v>0.01</v>
      </c>
      <c r="V25" s="127" t="n">
        <v>0</v>
      </c>
      <c r="W25" s="127" t="n">
        <v>0.01</v>
      </c>
      <c r="X25" s="127" t="n">
        <v>0</v>
      </c>
      <c r="Y25" s="127" t="n">
        <v>0</v>
      </c>
      <c r="AA25" s="127" t="n">
        <v>0.015</v>
      </c>
      <c r="AB25" s="127" t="n">
        <v>-0.015</v>
      </c>
      <c r="AC25" s="127" t="n">
        <v>0</v>
      </c>
      <c r="AD25" s="125" t="n">
        <v>0.005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37500</v>
      </c>
      <c r="C26" s="134" t="n">
        <v>-0.0025</v>
      </c>
      <c r="D26" s="125" t="n">
        <v>0.03</v>
      </c>
      <c r="E26" s="125" t="n">
        <v>0.02</v>
      </c>
      <c r="F26" s="125" t="n">
        <v>-0.01</v>
      </c>
      <c r="G26" s="125" t="n">
        <v>0</v>
      </c>
      <c r="I26" s="125" t="n">
        <v>0</v>
      </c>
      <c r="J26" s="125" t="n">
        <v>0</v>
      </c>
      <c r="K26" s="127" t="n">
        <v>0.02</v>
      </c>
      <c r="L26" s="125" t="n">
        <v>-0.0013364573076539</v>
      </c>
      <c r="M26" s="125" t="n">
        <v>0.0125</v>
      </c>
      <c r="N26" s="125" t="n">
        <v>-0.015</v>
      </c>
      <c r="O26" s="125" t="n">
        <v>0</v>
      </c>
      <c r="P26" s="125" t="n">
        <v>-0.01</v>
      </c>
      <c r="Q26" s="127" t="n">
        <v>-0.0025</v>
      </c>
      <c r="R26" s="127" t="n">
        <v>0.03</v>
      </c>
      <c r="S26" s="127" t="n">
        <v>0.03</v>
      </c>
      <c r="T26" s="127" t="n">
        <v>0.03</v>
      </c>
      <c r="U26" s="127" t="n">
        <v>0.01</v>
      </c>
      <c r="V26" s="127" t="n">
        <v>0</v>
      </c>
      <c r="W26" s="127" t="n">
        <v>0.01</v>
      </c>
      <c r="X26" s="127" t="n">
        <v>0</v>
      </c>
      <c r="Y26" s="127" t="n">
        <v>0</v>
      </c>
      <c r="AA26" s="127" t="n">
        <v>0.015</v>
      </c>
      <c r="AB26" s="127" t="n">
        <v>-0.015</v>
      </c>
      <c r="AC26" s="127" t="n">
        <v>0</v>
      </c>
      <c r="AD26" s="125" t="n">
        <v>0.005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37530</v>
      </c>
      <c r="C27" s="125" t="n">
        <v>0</v>
      </c>
      <c r="D27" s="125" t="n">
        <v>0.03</v>
      </c>
      <c r="E27" s="125" t="n">
        <v>0.02</v>
      </c>
      <c r="F27" s="125" t="n">
        <v>-0.01</v>
      </c>
      <c r="G27" s="125" t="n">
        <v>0.02</v>
      </c>
      <c r="I27" s="125" t="n">
        <v>0</v>
      </c>
      <c r="J27" s="125" t="n">
        <v>0</v>
      </c>
      <c r="K27" s="127" t="n">
        <v>0.02</v>
      </c>
      <c r="L27" s="125" t="n">
        <v>-0.0013364670218214</v>
      </c>
      <c r="M27" s="125" t="n">
        <v>0.03</v>
      </c>
      <c r="N27" s="125" t="n">
        <v>-0.015</v>
      </c>
      <c r="O27" s="125" t="n">
        <v>0</v>
      </c>
      <c r="P27" s="125" t="n">
        <v>-0.01</v>
      </c>
      <c r="Q27" s="127" t="n">
        <v>0</v>
      </c>
      <c r="R27" s="127" t="n">
        <v>0.02</v>
      </c>
      <c r="S27" s="127" t="n">
        <v>0.02</v>
      </c>
      <c r="T27" s="127" t="n">
        <v>0.01</v>
      </c>
      <c r="U27" s="127" t="n">
        <v>0.01</v>
      </c>
      <c r="V27" s="127" t="n">
        <v>0</v>
      </c>
      <c r="W27" s="127" t="n">
        <v>0.01</v>
      </c>
      <c r="X27" s="127" t="n">
        <v>0</v>
      </c>
      <c r="Y27" s="127" t="n">
        <v>0</v>
      </c>
      <c r="AA27" s="127" t="n">
        <v>0.015</v>
      </c>
      <c r="AB27" s="127" t="n">
        <v>-0.015</v>
      </c>
      <c r="AC27" s="127" t="n">
        <v>0</v>
      </c>
      <c r="AD27" s="125" t="n">
        <v>0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37561</v>
      </c>
      <c r="C28" s="125" t="n">
        <v>0</v>
      </c>
      <c r="D28" s="125" t="n">
        <v>0.04</v>
      </c>
      <c r="E28" s="125" t="n">
        <v>0.04</v>
      </c>
      <c r="F28" s="125" t="n">
        <v>0.02</v>
      </c>
      <c r="G28" s="125" t="n">
        <v>0.0275</v>
      </c>
      <c r="I28" s="125" t="n">
        <v>0</v>
      </c>
      <c r="J28" s="125" t="n">
        <v>0</v>
      </c>
      <c r="K28" s="127" t="n">
        <v>0.06</v>
      </c>
      <c r="L28" s="125" t="n">
        <v>-0.0013364889528166</v>
      </c>
      <c r="M28" s="125" t="n">
        <v>0.03</v>
      </c>
      <c r="N28" s="125" t="n">
        <v>-0.005</v>
      </c>
      <c r="O28" s="125" t="n">
        <v>0.02</v>
      </c>
      <c r="P28" s="125" t="n">
        <v>0</v>
      </c>
      <c r="Q28" s="127" t="n">
        <v>0</v>
      </c>
      <c r="R28" s="127" t="n">
        <v>0.035</v>
      </c>
      <c r="S28" s="127" t="n">
        <v>0.03</v>
      </c>
      <c r="T28" s="127" t="n">
        <v>0.02</v>
      </c>
      <c r="U28" s="127" t="n">
        <v>0.02</v>
      </c>
      <c r="V28" s="127" t="n">
        <v>0</v>
      </c>
      <c r="W28" s="127" t="n">
        <v>0.01</v>
      </c>
      <c r="X28" s="127" t="n">
        <v>0</v>
      </c>
      <c r="Y28" s="127" t="n">
        <v>0</v>
      </c>
      <c r="AA28" s="127" t="n">
        <v>0.015</v>
      </c>
      <c r="AB28" s="127" t="n">
        <v>-0.005</v>
      </c>
      <c r="AC28" s="127" t="n">
        <v>0</v>
      </c>
      <c r="AD28" s="125" t="n">
        <v>0.01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37591</v>
      </c>
      <c r="C29" s="125" t="n">
        <v>0</v>
      </c>
      <c r="D29" s="125" t="n">
        <v>0.04</v>
      </c>
      <c r="E29" s="125" t="n">
        <v>0.04</v>
      </c>
      <c r="F29" s="125" t="n">
        <v>0.02</v>
      </c>
      <c r="G29" s="125" t="n">
        <v>0.0275</v>
      </c>
      <c r="I29" s="125" t="n">
        <v>0</v>
      </c>
      <c r="J29" s="125" t="n">
        <v>0</v>
      </c>
      <c r="K29" s="127" t="n">
        <v>0.06</v>
      </c>
      <c r="L29" s="125" t="n">
        <v>-0.0013365276623387</v>
      </c>
      <c r="M29" s="125" t="n">
        <v>0.03</v>
      </c>
      <c r="N29" s="125" t="n">
        <v>-0.005</v>
      </c>
      <c r="O29" s="125" t="n">
        <v>0.02</v>
      </c>
      <c r="P29" s="125" t="n">
        <v>0</v>
      </c>
      <c r="Q29" s="127" t="n">
        <v>0</v>
      </c>
      <c r="R29" s="127" t="n">
        <v>0.035</v>
      </c>
      <c r="S29" s="127" t="n">
        <v>0.03</v>
      </c>
      <c r="T29" s="127" t="n">
        <v>0.02</v>
      </c>
      <c r="U29" s="127" t="n">
        <v>0.02</v>
      </c>
      <c r="V29" s="127" t="n">
        <v>0</v>
      </c>
      <c r="W29" s="127" t="n">
        <v>0.01</v>
      </c>
      <c r="X29" s="127" t="n">
        <v>0</v>
      </c>
      <c r="Y29" s="127" t="n">
        <v>0</v>
      </c>
      <c r="AA29" s="127" t="n">
        <v>0.015</v>
      </c>
      <c r="AB29" s="127" t="n">
        <v>-0.005</v>
      </c>
      <c r="AC29" s="127" t="n">
        <v>0</v>
      </c>
      <c r="AD29" s="125" t="n">
        <v>0.01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37622</v>
      </c>
      <c r="C30" s="125" t="n">
        <v>0</v>
      </c>
      <c r="D30" s="125" t="n">
        <v>0.04</v>
      </c>
      <c r="E30" s="125" t="n">
        <v>0.04</v>
      </c>
      <c r="F30" s="125" t="n">
        <v>0.02</v>
      </c>
      <c r="G30" s="125" t="n">
        <v>0.0275</v>
      </c>
      <c r="I30" s="125" t="n">
        <v>0</v>
      </c>
      <c r="J30" s="125" t="n">
        <v>0</v>
      </c>
      <c r="K30" s="127" t="n">
        <v>0.06</v>
      </c>
      <c r="L30" s="125" t="n">
        <v>0.0053459794176396</v>
      </c>
      <c r="M30" s="125" t="n">
        <v>0.03</v>
      </c>
      <c r="N30" s="125" t="n">
        <v>-0.005</v>
      </c>
      <c r="O30" s="125" t="n">
        <v>0.02</v>
      </c>
      <c r="P30" s="125" t="n">
        <v>0</v>
      </c>
      <c r="Q30" s="127" t="n">
        <v>0</v>
      </c>
      <c r="R30" s="127" t="n">
        <v>0.035</v>
      </c>
      <c r="S30" s="127" t="n">
        <v>0.03</v>
      </c>
      <c r="T30" s="127" t="n">
        <v>0.02</v>
      </c>
      <c r="U30" s="127" t="n">
        <v>0.02</v>
      </c>
      <c r="V30" s="127" t="n">
        <v>0</v>
      </c>
      <c r="W30" s="127" t="n">
        <v>0.01</v>
      </c>
      <c r="X30" s="127" t="n">
        <v>0</v>
      </c>
      <c r="Y30" s="127" t="n">
        <v>0</v>
      </c>
      <c r="AA30" s="127" t="n">
        <v>0.015</v>
      </c>
      <c r="AB30" s="127" t="n">
        <v>-0.005</v>
      </c>
      <c r="AC30" s="127" t="n">
        <v>0</v>
      </c>
      <c r="AD30" s="125" t="n">
        <v>0.01</v>
      </c>
    </row>
    <row r="31" customFormat="false" ht="12" hidden="false" customHeight="false" outlineLevel="0" collapsed="false">
      <c r="B31" s="126" t="n">
        <f aca="false">EOMONTH(B30,0)+1</f>
        <v>37653</v>
      </c>
      <c r="C31" s="125" t="n">
        <v>0</v>
      </c>
      <c r="D31" s="125" t="n">
        <v>0.04</v>
      </c>
      <c r="E31" s="125" t="n">
        <v>0.04</v>
      </c>
      <c r="F31" s="125" t="n">
        <v>0.02</v>
      </c>
      <c r="G31" s="125" t="n">
        <v>0.0275</v>
      </c>
      <c r="I31" s="125" t="n">
        <v>0</v>
      </c>
      <c r="J31" s="125" t="n">
        <v>0</v>
      </c>
      <c r="K31" s="127" t="n">
        <v>0.06</v>
      </c>
      <c r="L31" s="125" t="n">
        <v>0.0053456389504746</v>
      </c>
      <c r="M31" s="125" t="n">
        <v>0.03</v>
      </c>
      <c r="N31" s="125" t="n">
        <v>-0.005</v>
      </c>
      <c r="O31" s="125" t="n">
        <v>0.02</v>
      </c>
      <c r="P31" s="125" t="n">
        <v>0</v>
      </c>
      <c r="Q31" s="127" t="n">
        <v>0</v>
      </c>
      <c r="R31" s="127" t="n">
        <v>0.035</v>
      </c>
      <c r="S31" s="127" t="n">
        <v>0.03</v>
      </c>
      <c r="T31" s="127" t="n">
        <v>0.02</v>
      </c>
      <c r="U31" s="127" t="n">
        <v>0.02</v>
      </c>
      <c r="V31" s="127" t="n">
        <v>0</v>
      </c>
      <c r="W31" s="127" t="n">
        <v>0.01</v>
      </c>
      <c r="X31" s="127" t="n">
        <v>0</v>
      </c>
      <c r="Y31" s="127" t="n">
        <v>0</v>
      </c>
      <c r="AA31" s="127" t="n">
        <v>0.015</v>
      </c>
      <c r="AB31" s="127" t="n">
        <v>-0.005</v>
      </c>
      <c r="AC31" s="127" t="n">
        <v>0</v>
      </c>
      <c r="AD31" s="125" t="n">
        <v>0.01</v>
      </c>
    </row>
    <row r="32" customFormat="false" ht="12" hidden="false" customHeight="false" outlineLevel="0" collapsed="false">
      <c r="B32" s="126" t="n">
        <f aca="false">EOMONTH(B31,0)+1</f>
        <v>37681</v>
      </c>
      <c r="C32" s="125" t="n">
        <v>0</v>
      </c>
      <c r="D32" s="125" t="n">
        <v>0.04</v>
      </c>
      <c r="E32" s="125" t="n">
        <v>0.04</v>
      </c>
      <c r="F32" s="125" t="n">
        <v>0.02</v>
      </c>
      <c r="G32" s="125" t="n">
        <v>0.0275</v>
      </c>
      <c r="I32" s="125" t="n">
        <v>0</v>
      </c>
      <c r="J32" s="125" t="n">
        <v>0</v>
      </c>
      <c r="K32" s="127" t="n">
        <v>0.06</v>
      </c>
      <c r="L32" s="125" t="n">
        <v>0.0053453227459478</v>
      </c>
      <c r="M32" s="125" t="n">
        <v>0.03</v>
      </c>
      <c r="N32" s="125" t="n">
        <v>-0.005</v>
      </c>
      <c r="O32" s="125" t="n">
        <v>0.02</v>
      </c>
      <c r="P32" s="125" t="n">
        <v>0</v>
      </c>
      <c r="Q32" s="127" t="n">
        <v>0</v>
      </c>
      <c r="R32" s="127" t="n">
        <v>0.035</v>
      </c>
      <c r="S32" s="127" t="n">
        <v>0.03</v>
      </c>
      <c r="T32" s="127" t="n">
        <v>0.02</v>
      </c>
      <c r="U32" s="127" t="n">
        <v>0.02</v>
      </c>
      <c r="V32" s="127" t="n">
        <v>0</v>
      </c>
      <c r="W32" s="127" t="n">
        <v>0.01</v>
      </c>
      <c r="X32" s="127" t="n">
        <v>0</v>
      </c>
      <c r="Y32" s="127" t="n">
        <v>0</v>
      </c>
      <c r="AA32" s="127" t="n">
        <v>0.015</v>
      </c>
      <c r="AB32" s="127" t="n">
        <v>-0.005</v>
      </c>
      <c r="AC32" s="127" t="n">
        <v>0</v>
      </c>
      <c r="AD32" s="125" t="n">
        <v>0.01</v>
      </c>
    </row>
    <row r="33" customFormat="false" ht="12" hidden="false" customHeight="false" outlineLevel="0" collapsed="false">
      <c r="B33" s="126" t="n">
        <f aca="false">EOMONTH(B32,0)+1</f>
        <v>37712</v>
      </c>
      <c r="C33" s="125" t="n">
        <v>0</v>
      </c>
      <c r="D33" s="125" t="n">
        <v>0.02</v>
      </c>
      <c r="E33" s="125" t="n">
        <v>0.03</v>
      </c>
      <c r="F33" s="125" t="n">
        <v>0.02</v>
      </c>
      <c r="G33" s="125" t="n">
        <v>0.02</v>
      </c>
      <c r="I33" s="125" t="n">
        <v>0.0025</v>
      </c>
      <c r="J33" s="125" t="n">
        <v>0</v>
      </c>
      <c r="K33" s="127" t="n">
        <v>0.02</v>
      </c>
      <c r="L33" s="125" t="n">
        <v>0.0016703325418977</v>
      </c>
      <c r="M33" s="125" t="n">
        <v>0.01</v>
      </c>
      <c r="N33" s="125" t="n">
        <v>-0.015</v>
      </c>
      <c r="O33" s="125" t="n">
        <v>0.02</v>
      </c>
      <c r="P33" s="125" t="n">
        <v>0.005</v>
      </c>
      <c r="Q33" s="127" t="n">
        <v>0</v>
      </c>
      <c r="R33" s="127" t="n">
        <v>0.025</v>
      </c>
      <c r="S33" s="127" t="n">
        <v>0.02</v>
      </c>
      <c r="T33" s="127" t="n">
        <v>0.02</v>
      </c>
      <c r="U33" s="127" t="n">
        <v>0.015</v>
      </c>
      <c r="V33" s="127" t="n">
        <v>0</v>
      </c>
      <c r="W33" s="127" t="n">
        <v>0.01</v>
      </c>
      <c r="X33" s="127" t="n">
        <v>0</v>
      </c>
      <c r="Y33" s="127" t="n">
        <v>0</v>
      </c>
      <c r="AA33" s="127" t="n">
        <v>0.015</v>
      </c>
      <c r="AB33" s="127" t="n">
        <v>-0.015</v>
      </c>
      <c r="AC33" s="127" t="n">
        <v>0</v>
      </c>
      <c r="AD33" s="125" t="n">
        <v>0.01</v>
      </c>
    </row>
    <row r="34" customFormat="false" ht="12" hidden="false" customHeight="false" outlineLevel="0" collapsed="false">
      <c r="B34" s="126" t="n">
        <f aca="false">EOMONTH(B33,0)+1</f>
        <v>37742</v>
      </c>
      <c r="C34" s="125" t="n">
        <v>0</v>
      </c>
      <c r="D34" s="125" t="n">
        <v>0.02</v>
      </c>
      <c r="E34" s="125" t="n">
        <v>0.03</v>
      </c>
      <c r="F34" s="125" t="n">
        <v>0.02</v>
      </c>
      <c r="G34" s="125" t="n">
        <v>0.02</v>
      </c>
      <c r="I34" s="125" t="n">
        <v>0.0025</v>
      </c>
      <c r="J34" s="125" t="n">
        <v>0</v>
      </c>
      <c r="K34" s="127" t="n">
        <v>0.02</v>
      </c>
      <c r="L34" s="125" t="n">
        <v>0.0016702746862974</v>
      </c>
      <c r="M34" s="125" t="n">
        <v>0.01</v>
      </c>
      <c r="N34" s="125" t="n">
        <v>-0.015</v>
      </c>
      <c r="O34" s="125" t="n">
        <v>0.02</v>
      </c>
      <c r="P34" s="125" t="n">
        <v>0.005</v>
      </c>
      <c r="Q34" s="127" t="n">
        <v>0</v>
      </c>
      <c r="R34" s="127" t="n">
        <v>0.025</v>
      </c>
      <c r="S34" s="127" t="n">
        <v>0.02</v>
      </c>
      <c r="T34" s="127" t="n">
        <v>0.02</v>
      </c>
      <c r="U34" s="127" t="n">
        <v>0.015</v>
      </c>
      <c r="V34" s="127" t="n">
        <v>0</v>
      </c>
      <c r="W34" s="127" t="n">
        <v>0.01</v>
      </c>
      <c r="X34" s="127" t="n">
        <v>0</v>
      </c>
      <c r="Y34" s="127" t="n">
        <v>0</v>
      </c>
      <c r="AA34" s="127" t="n">
        <v>0.015</v>
      </c>
      <c r="AB34" s="127" t="n">
        <v>-0.015</v>
      </c>
      <c r="AC34" s="127" t="n">
        <v>0</v>
      </c>
      <c r="AD34" s="125" t="n">
        <v>0.01</v>
      </c>
    </row>
    <row r="35" customFormat="false" ht="12" hidden="false" customHeight="false" outlineLevel="0" collapsed="false">
      <c r="B35" s="126" t="n">
        <f aca="false">EOMONTH(B34,0)+1</f>
        <v>37773</v>
      </c>
      <c r="C35" s="125" t="n">
        <v>0</v>
      </c>
      <c r="D35" s="125" t="n">
        <v>0.02</v>
      </c>
      <c r="E35" s="125" t="n">
        <v>0.03</v>
      </c>
      <c r="F35" s="125" t="n">
        <v>0.02</v>
      </c>
      <c r="G35" s="125" t="n">
        <v>0.02</v>
      </c>
      <c r="I35" s="125" t="n">
        <v>0.0025</v>
      </c>
      <c r="J35" s="125" t="n">
        <v>0</v>
      </c>
      <c r="K35" s="127" t="n">
        <v>0.02</v>
      </c>
      <c r="L35" s="125" t="n">
        <v>0.0016702177596136</v>
      </c>
      <c r="M35" s="125" t="n">
        <v>0.01</v>
      </c>
      <c r="N35" s="125" t="n">
        <v>-0.015</v>
      </c>
      <c r="O35" s="125" t="n">
        <v>0.02</v>
      </c>
      <c r="P35" s="125" t="n">
        <v>0.005</v>
      </c>
      <c r="Q35" s="127" t="n">
        <v>0</v>
      </c>
      <c r="R35" s="127" t="n">
        <v>0.025</v>
      </c>
      <c r="S35" s="127" t="n">
        <v>0.02</v>
      </c>
      <c r="T35" s="127" t="n">
        <v>0.02</v>
      </c>
      <c r="U35" s="127" t="n">
        <v>0.015</v>
      </c>
      <c r="V35" s="127" t="n">
        <v>0</v>
      </c>
      <c r="W35" s="127" t="n">
        <v>0.01</v>
      </c>
      <c r="X35" s="127" t="n">
        <v>0</v>
      </c>
      <c r="Y35" s="127" t="n">
        <v>0</v>
      </c>
      <c r="AA35" s="127" t="n">
        <v>0.015</v>
      </c>
      <c r="AB35" s="127" t="n">
        <v>-0.015</v>
      </c>
      <c r="AC35" s="127" t="n">
        <v>0</v>
      </c>
      <c r="AD35" s="125" t="n">
        <v>0.01</v>
      </c>
    </row>
    <row r="36" customFormat="false" ht="12" hidden="false" customHeight="false" outlineLevel="0" collapsed="false">
      <c r="B36" s="126" t="n">
        <f aca="false">EOMONTH(B35,0)+1</f>
        <v>37803</v>
      </c>
      <c r="C36" s="125" t="n">
        <v>0</v>
      </c>
      <c r="D36" s="125" t="n">
        <v>0.02</v>
      </c>
      <c r="E36" s="125" t="n">
        <v>0.03</v>
      </c>
      <c r="F36" s="125" t="n">
        <v>0.02</v>
      </c>
      <c r="G36" s="125" t="n">
        <v>0.02</v>
      </c>
      <c r="I36" s="125" t="n">
        <v>0.0025</v>
      </c>
      <c r="J36" s="125" t="n">
        <v>0</v>
      </c>
      <c r="K36" s="127" t="n">
        <v>0.02</v>
      </c>
      <c r="L36" s="125" t="n">
        <v>0.0016702002591021</v>
      </c>
      <c r="M36" s="125" t="n">
        <v>0.01</v>
      </c>
      <c r="N36" s="125" t="n">
        <v>-0.015</v>
      </c>
      <c r="O36" s="125" t="n">
        <v>0.02</v>
      </c>
      <c r="P36" s="125" t="n">
        <v>0.005</v>
      </c>
      <c r="Q36" s="127" t="n">
        <v>0</v>
      </c>
      <c r="R36" s="127" t="n">
        <v>0.025</v>
      </c>
      <c r="S36" s="127" t="n">
        <v>0.02</v>
      </c>
      <c r="T36" s="127" t="n">
        <v>0.02</v>
      </c>
      <c r="U36" s="127" t="n">
        <v>0.015</v>
      </c>
      <c r="V36" s="127" t="n">
        <v>0</v>
      </c>
      <c r="W36" s="127" t="n">
        <v>0.01</v>
      </c>
      <c r="X36" s="127" t="n">
        <v>0</v>
      </c>
      <c r="Y36" s="127" t="n">
        <v>0</v>
      </c>
      <c r="AA36" s="127" t="n">
        <v>0.015</v>
      </c>
      <c r="AB36" s="127" t="n">
        <v>-0.015</v>
      </c>
      <c r="AC36" s="127" t="n">
        <v>0</v>
      </c>
      <c r="AD36" s="125" t="n">
        <v>0.01</v>
      </c>
    </row>
    <row r="37" customFormat="false" ht="12" hidden="false" customHeight="false" outlineLevel="0" collapsed="false">
      <c r="B37" s="126" t="n">
        <f aca="false">EOMONTH(B36,0)+1</f>
        <v>37834</v>
      </c>
      <c r="C37" s="125" t="n">
        <v>0</v>
      </c>
      <c r="D37" s="125" t="n">
        <v>0.02</v>
      </c>
      <c r="E37" s="125" t="n">
        <v>0.03</v>
      </c>
      <c r="F37" s="125" t="n">
        <v>0.02</v>
      </c>
      <c r="G37" s="125" t="n">
        <v>0.02</v>
      </c>
      <c r="I37" s="125" t="n">
        <v>0.0025</v>
      </c>
      <c r="J37" s="125" t="n">
        <v>0</v>
      </c>
      <c r="K37" s="127" t="n">
        <v>0.02</v>
      </c>
      <c r="L37" s="125" t="n">
        <v>0.0016702410062621</v>
      </c>
      <c r="M37" s="125" t="n">
        <v>0.01</v>
      </c>
      <c r="N37" s="125" t="n">
        <v>-0.015</v>
      </c>
      <c r="O37" s="125" t="n">
        <v>0.02</v>
      </c>
      <c r="P37" s="125" t="n">
        <v>0.005</v>
      </c>
      <c r="Q37" s="127" t="n">
        <v>0</v>
      </c>
      <c r="R37" s="127" t="n">
        <v>0.025</v>
      </c>
      <c r="S37" s="127" t="n">
        <v>0.02</v>
      </c>
      <c r="T37" s="127" t="n">
        <v>0.02</v>
      </c>
      <c r="U37" s="127" t="n">
        <v>0.015</v>
      </c>
      <c r="V37" s="127" t="n">
        <v>0</v>
      </c>
      <c r="W37" s="127" t="n">
        <v>0.01</v>
      </c>
      <c r="X37" s="127" t="n">
        <v>0</v>
      </c>
      <c r="Y37" s="127" t="n">
        <v>0</v>
      </c>
      <c r="AA37" s="127" t="n">
        <v>0.015</v>
      </c>
      <c r="AB37" s="127" t="n">
        <v>-0.015</v>
      </c>
      <c r="AC37" s="127" t="n">
        <v>0</v>
      </c>
      <c r="AD37" s="125" t="n">
        <v>0.01</v>
      </c>
    </row>
    <row r="38" customFormat="false" ht="12" hidden="false" customHeight="false" outlineLevel="0" collapsed="false">
      <c r="B38" s="126" t="n">
        <f aca="false">EOMONTH(B37,0)+1</f>
        <v>37865</v>
      </c>
      <c r="C38" s="125" t="n">
        <v>0</v>
      </c>
      <c r="D38" s="125" t="n">
        <v>0.02</v>
      </c>
      <c r="E38" s="125" t="n">
        <v>0.03</v>
      </c>
      <c r="F38" s="125" t="n">
        <v>0.02</v>
      </c>
      <c r="G38" s="125" t="n">
        <v>0.02</v>
      </c>
      <c r="I38" s="125" t="n">
        <v>0.0025</v>
      </c>
      <c r="J38" s="125" t="n">
        <v>0</v>
      </c>
      <c r="K38" s="127" t="n">
        <v>0.02</v>
      </c>
      <c r="L38" s="125" t="n">
        <v>0.0016702933328893</v>
      </c>
      <c r="M38" s="125" t="n">
        <v>0.0125</v>
      </c>
      <c r="N38" s="125" t="n">
        <v>-0.015</v>
      </c>
      <c r="O38" s="125" t="n">
        <v>0.02</v>
      </c>
      <c r="P38" s="125" t="n">
        <v>0.005</v>
      </c>
      <c r="Q38" s="127" t="n">
        <v>0</v>
      </c>
      <c r="R38" s="127" t="n">
        <v>0.025</v>
      </c>
      <c r="S38" s="127" t="n">
        <v>0.02</v>
      </c>
      <c r="T38" s="127" t="n">
        <v>0.02</v>
      </c>
      <c r="U38" s="127" t="n">
        <v>0.015</v>
      </c>
      <c r="V38" s="127" t="n">
        <v>0</v>
      </c>
      <c r="W38" s="127" t="n">
        <v>0.01</v>
      </c>
      <c r="X38" s="127" t="n">
        <v>0</v>
      </c>
      <c r="Y38" s="127" t="n">
        <v>0</v>
      </c>
      <c r="AA38" s="127" t="n">
        <v>0.015</v>
      </c>
      <c r="AB38" s="127" t="n">
        <v>-0.015</v>
      </c>
      <c r="AC38" s="127" t="n">
        <v>0</v>
      </c>
      <c r="AD38" s="125" t="n">
        <v>0.01</v>
      </c>
    </row>
    <row r="39" customFormat="false" ht="12" hidden="false" customHeight="false" outlineLevel="0" collapsed="false">
      <c r="B39" s="126" t="n">
        <f aca="false">EOMONTH(B38,0)+1</f>
        <v>37895</v>
      </c>
      <c r="C39" s="125" t="n">
        <v>0</v>
      </c>
      <c r="D39" s="125" t="n">
        <v>0.02</v>
      </c>
      <c r="E39" s="125" t="n">
        <v>0.03</v>
      </c>
      <c r="F39" s="125" t="n">
        <v>0.02</v>
      </c>
      <c r="G39" s="125" t="n">
        <v>0.02</v>
      </c>
      <c r="I39" s="125" t="n">
        <v>0.0025</v>
      </c>
      <c r="J39" s="125" t="n">
        <v>0</v>
      </c>
      <c r="K39" s="127" t="n">
        <v>0.02</v>
      </c>
      <c r="L39" s="125" t="n">
        <v>0.0016703466860301</v>
      </c>
      <c r="M39" s="125" t="n">
        <v>0.03</v>
      </c>
      <c r="N39" s="125" t="n">
        <v>-0.015</v>
      </c>
      <c r="O39" s="125" t="n">
        <v>0.02</v>
      </c>
      <c r="P39" s="125" t="n">
        <v>0.005</v>
      </c>
      <c r="Q39" s="127" t="n">
        <v>0</v>
      </c>
      <c r="R39" s="127" t="n">
        <v>0.025</v>
      </c>
      <c r="S39" s="127" t="n">
        <v>0.02</v>
      </c>
      <c r="T39" s="127" t="n">
        <v>0.02</v>
      </c>
      <c r="U39" s="127" t="n">
        <v>0.015</v>
      </c>
      <c r="V39" s="127" t="n">
        <v>0</v>
      </c>
      <c r="W39" s="127" t="n">
        <v>0.01</v>
      </c>
      <c r="X39" s="127" t="n">
        <v>0</v>
      </c>
      <c r="Y39" s="127" t="n">
        <v>0</v>
      </c>
      <c r="AA39" s="127" t="n">
        <v>0.015</v>
      </c>
      <c r="AB39" s="127" t="n">
        <v>-0.015</v>
      </c>
      <c r="AC39" s="127" t="n">
        <v>0</v>
      </c>
      <c r="AD39" s="125" t="n">
        <v>0.01</v>
      </c>
    </row>
    <row r="40" customFormat="false" ht="12" hidden="false" customHeight="false" outlineLevel="0" collapsed="false">
      <c r="B40" s="126" t="n">
        <f aca="false">EOMONTH(B39,0)+1</f>
        <v>37926</v>
      </c>
      <c r="C40" s="125" t="n">
        <v>0</v>
      </c>
      <c r="D40" s="125" t="n">
        <v>0.03</v>
      </c>
      <c r="E40" s="125" t="n">
        <v>0.04</v>
      </c>
      <c r="F40" s="125" t="n">
        <v>0.03</v>
      </c>
      <c r="G40" s="125" t="n">
        <v>0.03</v>
      </c>
      <c r="I40" s="125" t="n">
        <v>0.005</v>
      </c>
      <c r="J40" s="125" t="n">
        <v>0</v>
      </c>
      <c r="K40" s="127" t="n">
        <v>0.06</v>
      </c>
      <c r="L40" s="125" t="n">
        <v>0.005345318503401</v>
      </c>
      <c r="M40" s="125" t="n">
        <v>0.03</v>
      </c>
      <c r="N40" s="125" t="n">
        <v>-0.005</v>
      </c>
      <c r="O40" s="125" t="n">
        <v>0.03</v>
      </c>
      <c r="P40" s="125" t="n">
        <v>0.005</v>
      </c>
      <c r="Q40" s="127" t="n">
        <v>0</v>
      </c>
      <c r="R40" s="127" t="n">
        <v>0.025</v>
      </c>
      <c r="S40" s="127" t="n">
        <v>0.02</v>
      </c>
      <c r="T40" s="127" t="n">
        <v>0.02</v>
      </c>
      <c r="U40" s="127" t="n">
        <v>0.015</v>
      </c>
      <c r="V40" s="127" t="n">
        <v>0</v>
      </c>
      <c r="W40" s="127" t="n">
        <v>0.01</v>
      </c>
      <c r="X40" s="127" t="n">
        <v>0</v>
      </c>
      <c r="Y40" s="127" t="n">
        <v>0</v>
      </c>
      <c r="AA40" s="127" t="n">
        <v>0.015</v>
      </c>
      <c r="AB40" s="127" t="n">
        <v>-0.005</v>
      </c>
      <c r="AC40" s="127" t="n">
        <v>0</v>
      </c>
      <c r="AD40" s="125" t="n">
        <v>0.01</v>
      </c>
    </row>
    <row r="41" customFormat="false" ht="12" hidden="false" customHeight="false" outlineLevel="0" collapsed="false">
      <c r="B41" s="126" t="n">
        <f aca="false">EOMONTH(B40,0)+1</f>
        <v>37956</v>
      </c>
      <c r="C41" s="125" t="n">
        <v>0</v>
      </c>
      <c r="D41" s="125" t="n">
        <v>0.03</v>
      </c>
      <c r="E41" s="125" t="n">
        <v>0.04</v>
      </c>
      <c r="F41" s="125" t="n">
        <v>0.03</v>
      </c>
      <c r="G41" s="125" t="n">
        <v>0.03</v>
      </c>
      <c r="I41" s="125" t="n">
        <v>0.005</v>
      </c>
      <c r="J41" s="125" t="n">
        <v>0</v>
      </c>
      <c r="K41" s="127" t="n">
        <v>0.06</v>
      </c>
      <c r="L41" s="125" t="n">
        <v>0.0053460408087448</v>
      </c>
      <c r="M41" s="125" t="n">
        <v>0.03</v>
      </c>
      <c r="N41" s="125" t="n">
        <v>-0.005</v>
      </c>
      <c r="O41" s="125" t="n">
        <v>0.03</v>
      </c>
      <c r="P41" s="125" t="n">
        <v>0.005</v>
      </c>
      <c r="Q41" s="127" t="n">
        <v>0</v>
      </c>
      <c r="R41" s="127" t="n">
        <v>0.025</v>
      </c>
      <c r="S41" s="127" t="n">
        <v>0.02</v>
      </c>
      <c r="T41" s="127" t="n">
        <v>0.02</v>
      </c>
      <c r="U41" s="127" t="n">
        <v>0.015</v>
      </c>
      <c r="V41" s="127" t="n">
        <v>0</v>
      </c>
      <c r="W41" s="127" t="n">
        <v>0.01</v>
      </c>
      <c r="X41" s="127" t="n">
        <v>0</v>
      </c>
      <c r="Y41" s="127" t="n">
        <v>0</v>
      </c>
      <c r="AA41" s="127" t="n">
        <v>0.015</v>
      </c>
      <c r="AB41" s="127" t="n">
        <v>-0.005</v>
      </c>
      <c r="AC41" s="127" t="n">
        <v>0</v>
      </c>
      <c r="AD41" s="125" t="n">
        <v>0.01</v>
      </c>
    </row>
    <row r="42" customFormat="false" ht="12" hidden="false" customHeight="false" outlineLevel="0" collapsed="false">
      <c r="B42" s="126" t="n">
        <f aca="false">EOMONTH(B41,0)+1</f>
        <v>37987</v>
      </c>
      <c r="C42" s="125" t="n">
        <v>0</v>
      </c>
      <c r="D42" s="125" t="n">
        <v>0.03</v>
      </c>
      <c r="E42" s="125" t="n">
        <v>0.04</v>
      </c>
      <c r="F42" s="125" t="n">
        <v>0.03</v>
      </c>
      <c r="G42" s="125" t="n">
        <v>0.03</v>
      </c>
      <c r="I42" s="125" t="n">
        <v>0.005</v>
      </c>
      <c r="J42" s="125" t="n">
        <v>0</v>
      </c>
      <c r="K42" s="127" t="n">
        <v>0.06</v>
      </c>
      <c r="L42" s="125" t="n">
        <v>0.0053468756383337</v>
      </c>
      <c r="M42" s="125" t="n">
        <v>0.03</v>
      </c>
      <c r="N42" s="125" t="n">
        <v>-0.005</v>
      </c>
      <c r="O42" s="125" t="n">
        <v>0.03</v>
      </c>
      <c r="P42" s="125" t="n">
        <v>0.005</v>
      </c>
      <c r="Q42" s="127" t="n">
        <v>0</v>
      </c>
      <c r="R42" s="127" t="n">
        <v>0.025</v>
      </c>
      <c r="S42" s="127" t="n">
        <v>0.02</v>
      </c>
      <c r="T42" s="127" t="n">
        <v>0.02</v>
      </c>
      <c r="U42" s="127" t="n">
        <v>0.015</v>
      </c>
      <c r="V42" s="127" t="n">
        <v>0</v>
      </c>
      <c r="W42" s="127" t="n">
        <v>0.01</v>
      </c>
      <c r="X42" s="127" t="n">
        <v>0</v>
      </c>
      <c r="Y42" s="127" t="n">
        <v>0</v>
      </c>
      <c r="AA42" s="127" t="n">
        <v>0.015</v>
      </c>
      <c r="AB42" s="127" t="n">
        <v>-0.005</v>
      </c>
      <c r="AC42" s="127" t="n">
        <v>0</v>
      </c>
      <c r="AD42" s="125" t="n">
        <v>0.01</v>
      </c>
    </row>
    <row r="43" customFormat="false" ht="12" hidden="false" customHeight="false" outlineLevel="0" collapsed="false">
      <c r="B43" s="126" t="n">
        <f aca="false">EOMONTH(B42,0)+1</f>
        <v>38018</v>
      </c>
      <c r="C43" s="125" t="n">
        <v>0</v>
      </c>
      <c r="D43" s="125" t="n">
        <v>0.03</v>
      </c>
      <c r="E43" s="125" t="n">
        <v>0.04</v>
      </c>
      <c r="F43" s="125" t="n">
        <v>0.03</v>
      </c>
      <c r="G43" s="125" t="n">
        <v>0.03</v>
      </c>
      <c r="I43" s="125" t="n">
        <v>0.005</v>
      </c>
      <c r="J43" s="125" t="n">
        <v>0</v>
      </c>
      <c r="K43" s="127" t="n">
        <v>0.06</v>
      </c>
      <c r="L43" s="125" t="n">
        <v>0.0053478027912351</v>
      </c>
      <c r="M43" s="125" t="n">
        <v>0.03</v>
      </c>
      <c r="N43" s="125" t="n">
        <v>-0.005</v>
      </c>
      <c r="O43" s="125" t="n">
        <v>0.03</v>
      </c>
      <c r="P43" s="125" t="n">
        <v>0.005</v>
      </c>
      <c r="Q43" s="127" t="n">
        <v>0</v>
      </c>
      <c r="R43" s="127" t="n">
        <v>0.025</v>
      </c>
      <c r="S43" s="127" t="n">
        <v>0.02</v>
      </c>
      <c r="T43" s="127" t="n">
        <v>0.02</v>
      </c>
      <c r="U43" s="127" t="n">
        <v>0.015</v>
      </c>
      <c r="V43" s="127" t="n">
        <v>0</v>
      </c>
      <c r="W43" s="127" t="n">
        <v>0.01</v>
      </c>
      <c r="X43" s="127" t="n">
        <v>0</v>
      </c>
      <c r="Y43" s="127" t="n">
        <v>0</v>
      </c>
      <c r="AA43" s="127" t="n">
        <v>0.015</v>
      </c>
      <c r="AB43" s="127" t="n">
        <v>-0.005</v>
      </c>
      <c r="AC43" s="127" t="n">
        <v>0</v>
      </c>
      <c r="AD43" s="125" t="n">
        <v>0.01</v>
      </c>
    </row>
    <row r="44" customFormat="false" ht="12" hidden="false" customHeight="false" outlineLevel="0" collapsed="false">
      <c r="B44" s="126" t="n">
        <f aca="false">EOMONTH(B43,0)+1</f>
        <v>38047</v>
      </c>
      <c r="C44" s="125" t="n">
        <v>0</v>
      </c>
      <c r="D44" s="125" t="n">
        <v>0.03</v>
      </c>
      <c r="E44" s="125" t="n">
        <v>0.04</v>
      </c>
      <c r="F44" s="125" t="n">
        <v>0.03</v>
      </c>
      <c r="G44" s="125" t="n">
        <v>0.03</v>
      </c>
      <c r="I44" s="125" t="n">
        <v>0.005</v>
      </c>
      <c r="J44" s="125" t="n">
        <v>0</v>
      </c>
      <c r="K44" s="127" t="n">
        <v>0.06</v>
      </c>
      <c r="L44" s="125" t="n">
        <v>0.0053487402805779</v>
      </c>
      <c r="M44" s="125" t="n">
        <v>0.03</v>
      </c>
      <c r="N44" s="125" t="n">
        <v>-0.005</v>
      </c>
      <c r="O44" s="125" t="n">
        <v>0.03</v>
      </c>
      <c r="P44" s="125" t="n">
        <v>0.005</v>
      </c>
      <c r="Q44" s="127" t="n">
        <v>0</v>
      </c>
      <c r="R44" s="127" t="n">
        <v>0.025</v>
      </c>
      <c r="S44" s="127" t="n">
        <v>0.02</v>
      </c>
      <c r="T44" s="127" t="n">
        <v>0.02</v>
      </c>
      <c r="U44" s="127" t="n">
        <v>0.015</v>
      </c>
      <c r="V44" s="127" t="n">
        <v>0</v>
      </c>
      <c r="W44" s="127" t="n">
        <v>0.01</v>
      </c>
      <c r="X44" s="127" t="n">
        <v>0</v>
      </c>
      <c r="Y44" s="127" t="n">
        <v>0</v>
      </c>
      <c r="AA44" s="127" t="n">
        <v>0.015</v>
      </c>
      <c r="AB44" s="127" t="n">
        <v>-0.005</v>
      </c>
      <c r="AC44" s="127" t="n">
        <v>0</v>
      </c>
      <c r="AD44" s="125" t="n">
        <v>0.01</v>
      </c>
    </row>
    <row r="45" customFormat="false" ht="12" hidden="false" customHeight="false" outlineLevel="0" collapsed="false">
      <c r="B45" s="126" t="n">
        <f aca="false">EOMONTH(B44,0)+1</f>
        <v>38078</v>
      </c>
      <c r="C45" s="125" t="n">
        <v>0</v>
      </c>
      <c r="D45" s="125" t="n">
        <v>0.03</v>
      </c>
      <c r="E45" s="125" t="n">
        <v>0.03</v>
      </c>
      <c r="F45" s="125" t="n">
        <v>0.03</v>
      </c>
      <c r="G45" s="125" t="n">
        <v>0.02</v>
      </c>
      <c r="I45" s="125" t="n">
        <v>0.0025</v>
      </c>
      <c r="J45" s="125" t="n">
        <v>0</v>
      </c>
      <c r="K45" s="127" t="n">
        <v>0.02</v>
      </c>
      <c r="L45" s="125" t="n">
        <v>0.0016717021727306</v>
      </c>
      <c r="M45" s="125" t="n">
        <v>0.01</v>
      </c>
      <c r="N45" s="125" t="n">
        <v>-0.015</v>
      </c>
      <c r="O45" s="125" t="n">
        <v>0.03</v>
      </c>
      <c r="P45" s="125" t="n">
        <v>0.005</v>
      </c>
      <c r="Q45" s="127" t="n">
        <v>0</v>
      </c>
      <c r="R45" s="127" t="n">
        <v>0.025</v>
      </c>
      <c r="S45" s="127" t="n">
        <v>0.02</v>
      </c>
      <c r="T45" s="127" t="n">
        <v>0.02</v>
      </c>
      <c r="U45" s="127" t="n">
        <v>0.015</v>
      </c>
      <c r="V45" s="127" t="n">
        <v>0</v>
      </c>
      <c r="W45" s="127" t="n">
        <v>0.01</v>
      </c>
      <c r="X45" s="127" t="n">
        <v>0</v>
      </c>
      <c r="Y45" s="127" t="n">
        <v>0</v>
      </c>
      <c r="AA45" s="127" t="n">
        <v>0.015</v>
      </c>
      <c r="AB45" s="127" t="n">
        <v>-0.015</v>
      </c>
      <c r="AC45" s="127" t="n">
        <v>0</v>
      </c>
      <c r="AD45" s="125" t="n">
        <v>0.01</v>
      </c>
    </row>
    <row r="46" customFormat="false" ht="12" hidden="false" customHeight="false" outlineLevel="0" collapsed="false">
      <c r="B46" s="126" t="n">
        <f aca="false">EOMONTH(B45,0)+1</f>
        <v>38108</v>
      </c>
      <c r="C46" s="125" t="n">
        <v>0</v>
      </c>
      <c r="D46" s="125" t="n">
        <v>0.03</v>
      </c>
      <c r="E46" s="125" t="n">
        <v>0.03</v>
      </c>
      <c r="F46" s="125" t="n">
        <v>0.03</v>
      </c>
      <c r="G46" s="125" t="n">
        <v>0.02</v>
      </c>
      <c r="I46" s="125" t="n">
        <v>0.0025</v>
      </c>
      <c r="J46" s="125" t="n">
        <v>0</v>
      </c>
      <c r="K46" s="127" t="n">
        <v>0.02</v>
      </c>
      <c r="L46" s="125" t="n">
        <v>0.0016718076948379</v>
      </c>
      <c r="M46" s="125" t="n">
        <v>0.01</v>
      </c>
      <c r="N46" s="125" t="n">
        <v>-0.015</v>
      </c>
      <c r="O46" s="125" t="n">
        <v>0.03</v>
      </c>
      <c r="P46" s="125" t="n">
        <v>0.005</v>
      </c>
      <c r="Q46" s="127" t="n">
        <v>0</v>
      </c>
      <c r="R46" s="127" t="n">
        <v>0.025</v>
      </c>
      <c r="S46" s="127" t="n">
        <v>0.02</v>
      </c>
      <c r="T46" s="127" t="n">
        <v>0.02</v>
      </c>
      <c r="U46" s="127" t="n">
        <v>0.015</v>
      </c>
      <c r="V46" s="127" t="n">
        <v>0</v>
      </c>
      <c r="W46" s="127" t="n">
        <v>0.01</v>
      </c>
      <c r="X46" s="127" t="n">
        <v>0</v>
      </c>
      <c r="Y46" s="127" t="n">
        <v>0</v>
      </c>
      <c r="AA46" s="127" t="n">
        <v>0.015</v>
      </c>
      <c r="AB46" s="127" t="n">
        <v>-0.015</v>
      </c>
      <c r="AC46" s="127" t="n">
        <v>0</v>
      </c>
      <c r="AD46" s="125" t="n">
        <v>0.01</v>
      </c>
    </row>
    <row r="47" customFormat="false" ht="12" hidden="false" customHeight="false" outlineLevel="0" collapsed="false">
      <c r="B47" s="126" t="n">
        <f aca="false">EOMONTH(B46,0)+1</f>
        <v>38139</v>
      </c>
      <c r="C47" s="125" t="n">
        <v>0</v>
      </c>
      <c r="D47" s="125" t="n">
        <v>0.03</v>
      </c>
      <c r="E47" s="125" t="n">
        <v>0.03</v>
      </c>
      <c r="F47" s="125" t="n">
        <v>0.03</v>
      </c>
      <c r="G47" s="125" t="n">
        <v>0.02</v>
      </c>
      <c r="I47" s="125" t="n">
        <v>0.0025</v>
      </c>
      <c r="J47" s="125" t="n">
        <v>0</v>
      </c>
      <c r="K47" s="127" t="n">
        <v>0.02</v>
      </c>
      <c r="L47" s="125" t="n">
        <v>0.0016719241033226</v>
      </c>
      <c r="M47" s="125" t="n">
        <v>0.01</v>
      </c>
      <c r="N47" s="125" t="n">
        <v>-0.015</v>
      </c>
      <c r="O47" s="125" t="n">
        <v>0.03</v>
      </c>
      <c r="P47" s="125" t="n">
        <v>0.005</v>
      </c>
      <c r="Q47" s="127" t="n">
        <v>0</v>
      </c>
      <c r="R47" s="127" t="n">
        <v>0.025</v>
      </c>
      <c r="S47" s="127" t="n">
        <v>0.02</v>
      </c>
      <c r="T47" s="127" t="n">
        <v>0.02</v>
      </c>
      <c r="U47" s="127" t="n">
        <v>0.015</v>
      </c>
      <c r="V47" s="127" t="n">
        <v>0</v>
      </c>
      <c r="W47" s="127" t="n">
        <v>0.01</v>
      </c>
      <c r="X47" s="127" t="n">
        <v>0</v>
      </c>
      <c r="Y47" s="127" t="n">
        <v>0</v>
      </c>
      <c r="AA47" s="127" t="n">
        <v>0.015</v>
      </c>
      <c r="AB47" s="127" t="n">
        <v>-0.015</v>
      </c>
      <c r="AC47" s="127" t="n">
        <v>0</v>
      </c>
      <c r="AD47" s="125" t="n">
        <v>0.01</v>
      </c>
    </row>
    <row r="48" customFormat="false" ht="12" hidden="false" customHeight="false" outlineLevel="0" collapsed="false">
      <c r="B48" s="126" t="n">
        <f aca="false">EOMONTH(B47,0)+1</f>
        <v>38169</v>
      </c>
      <c r="C48" s="125" t="n">
        <v>0</v>
      </c>
      <c r="D48" s="125" t="n">
        <v>0.03</v>
      </c>
      <c r="E48" s="125" t="n">
        <v>0.03</v>
      </c>
      <c r="F48" s="125" t="n">
        <v>0.03</v>
      </c>
      <c r="G48" s="125" t="n">
        <v>0.02</v>
      </c>
      <c r="I48" s="125" t="n">
        <v>0.0025</v>
      </c>
      <c r="J48" s="125" t="n">
        <v>0</v>
      </c>
      <c r="K48" s="127" t="n">
        <v>0.02</v>
      </c>
      <c r="L48" s="125" t="n">
        <v>0.0016719682429598</v>
      </c>
      <c r="M48" s="125" t="n">
        <v>0.01</v>
      </c>
      <c r="N48" s="125" t="n">
        <v>-0.015</v>
      </c>
      <c r="O48" s="125" t="n">
        <v>0.03</v>
      </c>
      <c r="P48" s="125" t="n">
        <v>0.005</v>
      </c>
      <c r="Q48" s="127" t="n">
        <v>0</v>
      </c>
      <c r="R48" s="127" t="n">
        <v>0.025</v>
      </c>
      <c r="S48" s="127" t="n">
        <v>0.02</v>
      </c>
      <c r="T48" s="127" t="n">
        <v>0.02</v>
      </c>
      <c r="U48" s="127" t="n">
        <v>0.015</v>
      </c>
      <c r="V48" s="127" t="n">
        <v>0</v>
      </c>
      <c r="W48" s="127" t="n">
        <v>0.01</v>
      </c>
      <c r="X48" s="127" t="n">
        <v>0</v>
      </c>
      <c r="Y48" s="127" t="n">
        <v>0</v>
      </c>
      <c r="AA48" s="127" t="n">
        <v>0.015</v>
      </c>
      <c r="AB48" s="127" t="n">
        <v>-0.015</v>
      </c>
      <c r="AC48" s="127" t="n">
        <v>0</v>
      </c>
      <c r="AD48" s="125" t="n">
        <v>0.01</v>
      </c>
    </row>
    <row r="49" customFormat="false" ht="12" hidden="false" customHeight="false" outlineLevel="0" collapsed="false">
      <c r="B49" s="126" t="n">
        <f aca="false">EOMONTH(B48,0)+1</f>
        <v>38200</v>
      </c>
      <c r="C49" s="125" t="n">
        <v>0</v>
      </c>
      <c r="D49" s="125" t="n">
        <v>0.03</v>
      </c>
      <c r="E49" s="125" t="n">
        <v>0.03</v>
      </c>
      <c r="F49" s="125" t="n">
        <v>0.03</v>
      </c>
      <c r="G49" s="125" t="n">
        <v>0.02</v>
      </c>
      <c r="I49" s="125" t="n">
        <v>0.0025</v>
      </c>
      <c r="J49" s="125" t="n">
        <v>0</v>
      </c>
      <c r="K49" s="127" t="n">
        <v>0.02</v>
      </c>
      <c r="L49" s="125" t="n">
        <v>0.0016719307539555</v>
      </c>
      <c r="M49" s="125" t="n">
        <v>0.01</v>
      </c>
      <c r="N49" s="125" t="n">
        <v>-0.015</v>
      </c>
      <c r="O49" s="125" t="n">
        <v>0.03</v>
      </c>
      <c r="P49" s="125" t="n">
        <v>0.005</v>
      </c>
      <c r="Q49" s="127" t="n">
        <v>0</v>
      </c>
      <c r="R49" s="127" t="n">
        <v>0.025</v>
      </c>
      <c r="S49" s="127" t="n">
        <v>0.02</v>
      </c>
      <c r="T49" s="127" t="n">
        <v>0.02</v>
      </c>
      <c r="U49" s="127" t="n">
        <v>0.015</v>
      </c>
      <c r="V49" s="127" t="n">
        <v>0</v>
      </c>
      <c r="W49" s="127" t="n">
        <v>0.01</v>
      </c>
      <c r="X49" s="127" t="n">
        <v>0</v>
      </c>
      <c r="Y49" s="127" t="n">
        <v>0</v>
      </c>
      <c r="AA49" s="127" t="n">
        <v>0.015</v>
      </c>
      <c r="AB49" s="127" t="n">
        <v>-0.015</v>
      </c>
      <c r="AC49" s="127" t="n">
        <v>0</v>
      </c>
      <c r="AD49" s="125" t="n">
        <v>0.01</v>
      </c>
    </row>
    <row r="50" customFormat="false" ht="12" hidden="false" customHeight="false" outlineLevel="0" collapsed="false">
      <c r="B50" s="126" t="n">
        <f aca="false">EOMONTH(B49,0)+1</f>
        <v>38231</v>
      </c>
      <c r="C50" s="125" t="n">
        <v>0</v>
      </c>
      <c r="D50" s="125" t="n">
        <v>0.03</v>
      </c>
      <c r="E50" s="125" t="n">
        <v>0.03</v>
      </c>
      <c r="F50" s="125" t="n">
        <v>0.03</v>
      </c>
      <c r="G50" s="125" t="n">
        <v>0.02</v>
      </c>
      <c r="I50" s="125" t="n">
        <v>0.0025</v>
      </c>
      <c r="J50" s="125" t="n">
        <v>0</v>
      </c>
      <c r="K50" s="127" t="n">
        <v>0.02</v>
      </c>
      <c r="L50" s="125" t="n">
        <v>0.0016718905759447</v>
      </c>
      <c r="M50" s="125" t="n">
        <v>0.0125</v>
      </c>
      <c r="N50" s="125" t="n">
        <v>-0.015</v>
      </c>
      <c r="O50" s="125" t="n">
        <v>0.03</v>
      </c>
      <c r="P50" s="125" t="n">
        <v>0.005</v>
      </c>
      <c r="Q50" s="127" t="n">
        <v>0</v>
      </c>
      <c r="R50" s="127" t="n">
        <v>0.025</v>
      </c>
      <c r="S50" s="127" t="n">
        <v>0.02</v>
      </c>
      <c r="T50" s="127" t="n">
        <v>0.02</v>
      </c>
      <c r="U50" s="127" t="n">
        <v>0.015</v>
      </c>
      <c r="V50" s="127" t="n">
        <v>0</v>
      </c>
      <c r="W50" s="127" t="n">
        <v>0.01</v>
      </c>
      <c r="X50" s="127" t="n">
        <v>0</v>
      </c>
      <c r="Y50" s="127" t="n">
        <v>0</v>
      </c>
      <c r="AA50" s="127" t="n">
        <v>0.015</v>
      </c>
      <c r="AB50" s="127" t="n">
        <v>-0.015</v>
      </c>
      <c r="AC50" s="127" t="n">
        <v>0</v>
      </c>
      <c r="AD50" s="125" t="n">
        <v>0.01</v>
      </c>
    </row>
    <row r="51" customFormat="false" ht="12" hidden="false" customHeight="false" outlineLevel="0" collapsed="false">
      <c r="B51" s="126" t="n">
        <f aca="false">EOMONTH(B50,0)+1</f>
        <v>38261</v>
      </c>
      <c r="C51" s="125" t="n">
        <v>0</v>
      </c>
      <c r="D51" s="125" t="n">
        <v>0.03</v>
      </c>
      <c r="E51" s="125" t="n">
        <v>0.03</v>
      </c>
      <c r="F51" s="125" t="n">
        <v>0.03</v>
      </c>
      <c r="G51" s="125" t="n">
        <v>0.02</v>
      </c>
      <c r="I51" s="125" t="n">
        <v>0.0025</v>
      </c>
      <c r="J51" s="125" t="n">
        <v>0</v>
      </c>
      <c r="K51" s="127" t="n">
        <v>0.02</v>
      </c>
      <c r="L51" s="125" t="n">
        <v>0.0016717656926977</v>
      </c>
      <c r="M51" s="125" t="n">
        <v>0.03</v>
      </c>
      <c r="N51" s="125" t="n">
        <v>-0.015</v>
      </c>
      <c r="O51" s="125" t="n">
        <v>0.03</v>
      </c>
      <c r="P51" s="125" t="n">
        <v>0.005</v>
      </c>
      <c r="Q51" s="127" t="n">
        <v>0</v>
      </c>
      <c r="R51" s="127" t="n">
        <v>0.025</v>
      </c>
      <c r="S51" s="127" t="n">
        <v>0.02</v>
      </c>
      <c r="T51" s="127" t="n">
        <v>0.02</v>
      </c>
      <c r="U51" s="127" t="n">
        <v>0.015</v>
      </c>
      <c r="V51" s="127" t="n">
        <v>0</v>
      </c>
      <c r="W51" s="127" t="n">
        <v>0.01</v>
      </c>
      <c r="X51" s="127" t="n">
        <v>0</v>
      </c>
      <c r="Y51" s="127" t="n">
        <v>0</v>
      </c>
      <c r="AA51" s="127" t="n">
        <v>0.015</v>
      </c>
      <c r="AB51" s="127" t="n">
        <v>-0.015</v>
      </c>
      <c r="AC51" s="127" t="n">
        <v>0</v>
      </c>
      <c r="AD51" s="125" t="n">
        <v>0.01</v>
      </c>
    </row>
    <row r="52" customFormat="false" ht="12" hidden="false" customHeight="false" outlineLevel="0" collapsed="false">
      <c r="B52" s="126" t="n">
        <f aca="false">EOMONTH(B51,0)+1</f>
        <v>38292</v>
      </c>
      <c r="C52" s="125" t="n">
        <v>0</v>
      </c>
      <c r="D52" s="125" t="n">
        <v>0.03</v>
      </c>
      <c r="E52" s="125" t="n">
        <v>0.04</v>
      </c>
      <c r="F52" s="125" t="n">
        <v>0.03</v>
      </c>
      <c r="G52" s="125" t="n">
        <v>0.035</v>
      </c>
      <c r="I52" s="125" t="n">
        <v>0.005</v>
      </c>
      <c r="J52" s="125" t="n">
        <v>0</v>
      </c>
      <c r="K52" s="127" t="n">
        <v>0.06</v>
      </c>
      <c r="L52" s="125" t="n">
        <v>0.0053491889138348</v>
      </c>
      <c r="M52" s="125" t="n">
        <v>0.03</v>
      </c>
      <c r="N52" s="125" t="n">
        <v>-0.005</v>
      </c>
      <c r="O52" s="125" t="n">
        <v>0.03</v>
      </c>
      <c r="P52" s="125" t="n">
        <v>0.005</v>
      </c>
      <c r="Q52" s="127" t="n">
        <v>0</v>
      </c>
      <c r="R52" s="127" t="n">
        <v>0.025</v>
      </c>
      <c r="S52" s="127" t="n">
        <v>0.02</v>
      </c>
      <c r="T52" s="127" t="n">
        <v>0.02</v>
      </c>
      <c r="U52" s="127" t="n">
        <v>0.015</v>
      </c>
      <c r="V52" s="127" t="n">
        <v>0</v>
      </c>
      <c r="W52" s="127" t="n">
        <v>0.01</v>
      </c>
      <c r="X52" s="127" t="n">
        <v>0</v>
      </c>
      <c r="Y52" s="127" t="n">
        <v>0</v>
      </c>
      <c r="AA52" s="127" t="n">
        <v>0.015</v>
      </c>
      <c r="AB52" s="127" t="n">
        <v>-0.005</v>
      </c>
      <c r="AC52" s="127" t="n">
        <v>0</v>
      </c>
      <c r="AD52" s="125" t="n">
        <v>0.01</v>
      </c>
    </row>
    <row r="53" customFormat="false" ht="12" hidden="false" customHeight="false" outlineLevel="0" collapsed="false">
      <c r="B53" s="126" t="n">
        <f aca="false">EOMONTH(B52,0)+1</f>
        <v>38322</v>
      </c>
      <c r="C53" s="125" t="n">
        <v>0</v>
      </c>
      <c r="D53" s="125" t="n">
        <v>0.03</v>
      </c>
      <c r="E53" s="125" t="n">
        <v>0.04</v>
      </c>
      <c r="F53" s="125" t="n">
        <v>0.03</v>
      </c>
      <c r="G53" s="125" t="n">
        <v>0.035</v>
      </c>
      <c r="I53" s="125" t="n">
        <v>0.005</v>
      </c>
      <c r="J53" s="125" t="n">
        <v>0</v>
      </c>
      <c r="K53" s="127" t="n">
        <v>0.06</v>
      </c>
      <c r="L53" s="125" t="n">
        <v>0.0053509420120938</v>
      </c>
      <c r="M53" s="125" t="n">
        <v>0.03</v>
      </c>
      <c r="N53" s="125" t="n">
        <v>-0.005</v>
      </c>
      <c r="O53" s="125" t="n">
        <v>0.03</v>
      </c>
      <c r="P53" s="125" t="n">
        <v>0.005</v>
      </c>
      <c r="Q53" s="127" t="n">
        <v>0</v>
      </c>
      <c r="R53" s="127" t="n">
        <v>0.025</v>
      </c>
      <c r="S53" s="127" t="n">
        <v>0.02</v>
      </c>
      <c r="T53" s="127" t="n">
        <v>0.02</v>
      </c>
      <c r="U53" s="127" t="n">
        <v>0.015</v>
      </c>
      <c r="V53" s="127" t="n">
        <v>0</v>
      </c>
      <c r="W53" s="127" t="n">
        <v>0.01</v>
      </c>
      <c r="X53" s="127" t="n">
        <v>0</v>
      </c>
      <c r="Y53" s="127" t="n">
        <v>0</v>
      </c>
      <c r="AA53" s="127" t="n">
        <v>0.015</v>
      </c>
      <c r="AB53" s="127" t="n">
        <v>-0.005</v>
      </c>
      <c r="AC53" s="127" t="n">
        <v>0</v>
      </c>
      <c r="AD53" s="125" t="n">
        <v>0.01</v>
      </c>
    </row>
    <row r="54" customFormat="false" ht="12" hidden="false" customHeight="false" outlineLevel="0" collapsed="false">
      <c r="B54" s="126" t="n">
        <f aca="false">EOMONTH(B53,0)+1</f>
        <v>38353</v>
      </c>
      <c r="C54" s="125" t="n">
        <v>0</v>
      </c>
      <c r="D54" s="125" t="n">
        <v>0.03</v>
      </c>
      <c r="E54" s="125" t="n">
        <v>0.04</v>
      </c>
      <c r="F54" s="125" t="n">
        <v>0.03</v>
      </c>
      <c r="G54" s="125" t="n">
        <v>0.035</v>
      </c>
      <c r="I54" s="125" t="n">
        <v>0.005</v>
      </c>
      <c r="J54" s="125" t="n">
        <v>0</v>
      </c>
      <c r="K54" s="127" t="n">
        <v>0.06</v>
      </c>
      <c r="L54" s="125" t="n">
        <v>0.0053526783755368</v>
      </c>
      <c r="M54" s="125" t="n">
        <v>0.03</v>
      </c>
      <c r="N54" s="125" t="n">
        <v>-0.005</v>
      </c>
      <c r="O54" s="125" t="n">
        <v>0.03</v>
      </c>
      <c r="P54" s="125" t="n">
        <v>0.005</v>
      </c>
      <c r="Q54" s="127" t="n">
        <v>0</v>
      </c>
      <c r="R54" s="127" t="n">
        <v>0.025</v>
      </c>
      <c r="S54" s="127" t="n">
        <v>0.02</v>
      </c>
      <c r="T54" s="127" t="n">
        <v>0.02</v>
      </c>
      <c r="U54" s="127" t="n">
        <v>0.015</v>
      </c>
      <c r="V54" s="127" t="n">
        <v>0</v>
      </c>
      <c r="W54" s="127" t="n">
        <v>0.01</v>
      </c>
      <c r="X54" s="127" t="n">
        <v>0</v>
      </c>
      <c r="Y54" s="127" t="n">
        <v>0</v>
      </c>
      <c r="AA54" s="127" t="n">
        <v>0.015</v>
      </c>
      <c r="AB54" s="127" t="n">
        <v>-0.005</v>
      </c>
      <c r="AC54" s="127" t="n">
        <v>0</v>
      </c>
      <c r="AD54" s="125" t="n">
        <v>0.01</v>
      </c>
    </row>
    <row r="55" customFormat="false" ht="12" hidden="false" customHeight="false" outlineLevel="0" collapsed="false">
      <c r="B55" s="126" t="n">
        <f aca="false">EOMONTH(B54,0)+1</f>
        <v>38384</v>
      </c>
      <c r="C55" s="125" t="n">
        <v>0</v>
      </c>
      <c r="D55" s="125" t="n">
        <v>0.03</v>
      </c>
      <c r="E55" s="125" t="n">
        <v>0.04</v>
      </c>
      <c r="F55" s="125" t="n">
        <v>0.03</v>
      </c>
      <c r="G55" s="125" t="n">
        <v>0.035</v>
      </c>
      <c r="I55" s="125" t="n">
        <v>0.005</v>
      </c>
      <c r="J55" s="125" t="n">
        <v>0</v>
      </c>
      <c r="K55" s="127" t="n">
        <v>0.06</v>
      </c>
      <c r="L55" s="125" t="n">
        <v>0.0053543587074855</v>
      </c>
      <c r="M55" s="125" t="n">
        <v>0.03</v>
      </c>
      <c r="N55" s="125" t="n">
        <v>-0.005</v>
      </c>
      <c r="O55" s="125" t="n">
        <v>0.03</v>
      </c>
      <c r="P55" s="125" t="n">
        <v>0.005</v>
      </c>
      <c r="Q55" s="127" t="n">
        <v>0</v>
      </c>
      <c r="R55" s="127" t="n">
        <v>0.025</v>
      </c>
      <c r="S55" s="127" t="n">
        <v>0.02</v>
      </c>
      <c r="T55" s="127" t="n">
        <v>0.02</v>
      </c>
      <c r="U55" s="127" t="n">
        <v>0.015</v>
      </c>
      <c r="V55" s="127" t="n">
        <v>0</v>
      </c>
      <c r="W55" s="127" t="n">
        <v>0.01</v>
      </c>
      <c r="X55" s="127" t="n">
        <v>0</v>
      </c>
      <c r="Y55" s="127" t="n">
        <v>0</v>
      </c>
      <c r="AA55" s="127" t="n">
        <v>0.015</v>
      </c>
      <c r="AB55" s="127" t="n">
        <v>-0.005</v>
      </c>
      <c r="AC55" s="127" t="n">
        <v>0</v>
      </c>
      <c r="AD55" s="125" t="n">
        <v>0.01</v>
      </c>
    </row>
    <row r="56" customFormat="false" ht="12" hidden="false" customHeight="false" outlineLevel="0" collapsed="false">
      <c r="B56" s="126" t="n">
        <f aca="false">EOMONTH(B55,0)+1</f>
        <v>38412</v>
      </c>
      <c r="C56" s="125" t="n">
        <v>0</v>
      </c>
      <c r="D56" s="125" t="n">
        <v>0.03</v>
      </c>
      <c r="E56" s="125" t="n">
        <v>0.04</v>
      </c>
      <c r="F56" s="125" t="n">
        <v>0.03</v>
      </c>
      <c r="G56" s="125" t="n">
        <v>0.035</v>
      </c>
      <c r="I56" s="125" t="n">
        <v>0.005</v>
      </c>
      <c r="J56" s="125" t="n">
        <v>0</v>
      </c>
      <c r="K56" s="127" t="n">
        <v>0.06</v>
      </c>
      <c r="L56" s="125" t="n">
        <v>0.0053559479658415</v>
      </c>
      <c r="M56" s="125" t="n">
        <v>0.03</v>
      </c>
      <c r="N56" s="125" t="n">
        <v>-0.005</v>
      </c>
      <c r="O56" s="125" t="n">
        <v>0.03</v>
      </c>
      <c r="P56" s="125" t="n">
        <v>0.005</v>
      </c>
      <c r="Q56" s="127" t="n">
        <v>0</v>
      </c>
      <c r="R56" s="127" t="n">
        <v>0.025</v>
      </c>
      <c r="S56" s="127" t="n">
        <v>0.02</v>
      </c>
      <c r="T56" s="127" t="n">
        <v>0.02</v>
      </c>
      <c r="U56" s="127" t="n">
        <v>0.015</v>
      </c>
      <c r="V56" s="127" t="n">
        <v>0</v>
      </c>
      <c r="W56" s="127" t="n">
        <v>0.01</v>
      </c>
      <c r="X56" s="127" t="n">
        <v>0</v>
      </c>
      <c r="Y56" s="127" t="n">
        <v>0</v>
      </c>
      <c r="AA56" s="127" t="n">
        <v>0.015</v>
      </c>
      <c r="AB56" s="127" t="n">
        <v>-0.005</v>
      </c>
      <c r="AC56" s="127" t="n">
        <v>0</v>
      </c>
      <c r="AD56" s="125" t="n">
        <v>0.01</v>
      </c>
    </row>
    <row r="57" customFormat="false" ht="12" hidden="false" customHeight="false" outlineLevel="0" collapsed="false">
      <c r="B57" s="126" t="n">
        <f aca="false">EOMONTH(B56,0)+1</f>
        <v>38443</v>
      </c>
      <c r="C57" s="125" t="n">
        <v>0</v>
      </c>
      <c r="D57" s="125" t="n">
        <v>0.03</v>
      </c>
      <c r="E57" s="125" t="n">
        <v>0.03</v>
      </c>
      <c r="F57" s="125" t="n">
        <v>0.03</v>
      </c>
      <c r="G57" s="125" t="n">
        <v>0.02</v>
      </c>
      <c r="I57" s="125" t="n">
        <v>0.0025</v>
      </c>
      <c r="J57" s="125" t="n">
        <v>0</v>
      </c>
      <c r="K57" s="127" t="n">
        <v>0.02</v>
      </c>
      <c r="L57" s="125" t="n">
        <v>0.0016741466744259</v>
      </c>
      <c r="M57" s="125" t="n">
        <v>0.01</v>
      </c>
      <c r="N57" s="125" t="n">
        <v>-0.015</v>
      </c>
      <c r="O57" s="125" t="n">
        <v>0.03</v>
      </c>
      <c r="P57" s="125" t="n">
        <v>0.005</v>
      </c>
      <c r="Q57" s="127" t="n">
        <v>0</v>
      </c>
      <c r="R57" s="127" t="n">
        <v>0.025</v>
      </c>
      <c r="S57" s="127" t="n">
        <v>0.02</v>
      </c>
      <c r="T57" s="127" t="n">
        <v>0.02</v>
      </c>
      <c r="U57" s="127" t="n">
        <v>0.015</v>
      </c>
      <c r="V57" s="127" t="n">
        <v>0</v>
      </c>
      <c r="W57" s="127" t="n">
        <v>0.01</v>
      </c>
      <c r="X57" s="127" t="n">
        <v>0</v>
      </c>
      <c r="Y57" s="127" t="n">
        <v>0</v>
      </c>
      <c r="AA57" s="127" t="n">
        <v>0.015</v>
      </c>
      <c r="AB57" s="127" t="n">
        <v>-0.015</v>
      </c>
      <c r="AC57" s="127" t="n">
        <v>0</v>
      </c>
      <c r="AD57" s="125" t="n">
        <v>0.01</v>
      </c>
    </row>
    <row r="58" customFormat="false" ht="12" hidden="false" customHeight="false" outlineLevel="0" collapsed="false">
      <c r="B58" s="126" t="n">
        <f aca="false">EOMONTH(B57,0)+1</f>
        <v>38473</v>
      </c>
      <c r="C58" s="125" t="n">
        <v>0</v>
      </c>
      <c r="D58" s="125" t="n">
        <v>0.03</v>
      </c>
      <c r="E58" s="125" t="n">
        <v>0.03</v>
      </c>
      <c r="F58" s="125" t="n">
        <v>0.03</v>
      </c>
      <c r="G58" s="125" t="n">
        <v>0.02</v>
      </c>
      <c r="I58" s="125" t="n">
        <v>0.0025</v>
      </c>
      <c r="J58" s="125" t="n">
        <v>0</v>
      </c>
      <c r="K58" s="127" t="n">
        <v>0.02</v>
      </c>
      <c r="L58" s="125" t="n">
        <v>0.0016744188303624</v>
      </c>
      <c r="M58" s="125" t="n">
        <v>0.01</v>
      </c>
      <c r="N58" s="125" t="n">
        <v>-0.015</v>
      </c>
      <c r="O58" s="125" t="n">
        <v>0.03</v>
      </c>
      <c r="P58" s="125" t="n">
        <v>0.005</v>
      </c>
      <c r="Q58" s="127" t="n">
        <v>0</v>
      </c>
      <c r="R58" s="127" t="n">
        <v>0.025</v>
      </c>
      <c r="S58" s="127" t="n">
        <v>0.02</v>
      </c>
      <c r="T58" s="127" t="n">
        <v>0.02</v>
      </c>
      <c r="U58" s="127" t="n">
        <v>0.015</v>
      </c>
      <c r="V58" s="127" t="n">
        <v>0</v>
      </c>
      <c r="W58" s="127" t="n">
        <v>0.01</v>
      </c>
      <c r="X58" s="127" t="n">
        <v>0</v>
      </c>
      <c r="Y58" s="127" t="n">
        <v>0</v>
      </c>
      <c r="AA58" s="127" t="n">
        <v>0.015</v>
      </c>
      <c r="AB58" s="127" t="n">
        <v>-0.015</v>
      </c>
      <c r="AC58" s="127" t="n">
        <v>0</v>
      </c>
      <c r="AD58" s="125" t="n">
        <v>0.01</v>
      </c>
    </row>
    <row r="59" customFormat="false" ht="12" hidden="false" customHeight="false" outlineLevel="0" collapsed="false">
      <c r="B59" s="126" t="n">
        <f aca="false">EOMONTH(B58,0)+1</f>
        <v>38504</v>
      </c>
      <c r="C59" s="125" t="n">
        <v>0</v>
      </c>
      <c r="D59" s="125" t="n">
        <v>0.03</v>
      </c>
      <c r="E59" s="125" t="n">
        <v>0.03</v>
      </c>
      <c r="F59" s="125" t="n">
        <v>0.03</v>
      </c>
      <c r="G59" s="125" t="n">
        <v>0.02</v>
      </c>
      <c r="I59" s="125" t="n">
        <v>0.0025</v>
      </c>
      <c r="J59" s="125" t="n">
        <v>0</v>
      </c>
      <c r="K59" s="127" t="n">
        <v>0.02</v>
      </c>
      <c r="L59" s="125" t="n">
        <v>0.001674710613906</v>
      </c>
      <c r="M59" s="125" t="n">
        <v>0.01</v>
      </c>
      <c r="N59" s="125" t="n">
        <v>-0.015</v>
      </c>
      <c r="O59" s="125" t="n">
        <v>0.03</v>
      </c>
      <c r="P59" s="125" t="n">
        <v>0.005</v>
      </c>
      <c r="Q59" s="127" t="n">
        <v>0</v>
      </c>
      <c r="R59" s="127" t="n">
        <v>0.025</v>
      </c>
      <c r="S59" s="127" t="n">
        <v>0.02</v>
      </c>
      <c r="T59" s="127" t="n">
        <v>0.02</v>
      </c>
      <c r="U59" s="127" t="n">
        <v>0.015</v>
      </c>
      <c r="V59" s="127" t="n">
        <v>0</v>
      </c>
      <c r="W59" s="127" t="n">
        <v>0.01</v>
      </c>
      <c r="X59" s="127" t="n">
        <v>0</v>
      </c>
      <c r="Y59" s="127" t="n">
        <v>0</v>
      </c>
      <c r="AA59" s="127" t="n">
        <v>0.015</v>
      </c>
      <c r="AB59" s="127" t="n">
        <v>-0.015</v>
      </c>
      <c r="AC59" s="127" t="n">
        <v>0</v>
      </c>
      <c r="AD59" s="125" t="n">
        <v>0.01</v>
      </c>
    </row>
    <row r="60" customFormat="false" ht="12" hidden="false" customHeight="false" outlineLevel="0" collapsed="false">
      <c r="B60" s="126" t="n">
        <f aca="false">EOMONTH(B59,0)+1</f>
        <v>38534</v>
      </c>
      <c r="C60" s="125" t="n">
        <v>0</v>
      </c>
      <c r="D60" s="125" t="n">
        <v>0.03</v>
      </c>
      <c r="E60" s="125" t="n">
        <v>0.03</v>
      </c>
      <c r="F60" s="125" t="n">
        <v>0.03</v>
      </c>
      <c r="G60" s="125" t="n">
        <v>0.02</v>
      </c>
      <c r="I60" s="125" t="n">
        <v>0.0025</v>
      </c>
      <c r="J60" s="125" t="n">
        <v>0</v>
      </c>
      <c r="K60" s="127" t="n">
        <v>0.02</v>
      </c>
      <c r="L60" s="125" t="n">
        <v>0.0016749144996754</v>
      </c>
      <c r="M60" s="125" t="n">
        <v>0.01</v>
      </c>
      <c r="N60" s="125" t="n">
        <v>-0.015</v>
      </c>
      <c r="O60" s="125" t="n">
        <v>0.03</v>
      </c>
      <c r="P60" s="125" t="n">
        <v>0.005</v>
      </c>
      <c r="Q60" s="127" t="n">
        <v>0</v>
      </c>
      <c r="R60" s="127" t="n">
        <v>0.025</v>
      </c>
      <c r="S60" s="127" t="n">
        <v>0.02</v>
      </c>
      <c r="T60" s="127" t="n">
        <v>0.02</v>
      </c>
      <c r="U60" s="127" t="n">
        <v>0.015</v>
      </c>
      <c r="V60" s="127" t="n">
        <v>0</v>
      </c>
      <c r="W60" s="127" t="n">
        <v>0.01</v>
      </c>
      <c r="X60" s="127" t="n">
        <v>0</v>
      </c>
      <c r="Y60" s="127" t="n">
        <v>0</v>
      </c>
      <c r="AA60" s="127" t="n">
        <v>0.015</v>
      </c>
      <c r="AB60" s="127" t="n">
        <v>-0.015</v>
      </c>
      <c r="AC60" s="127" t="n">
        <v>0</v>
      </c>
      <c r="AD60" s="125" t="n">
        <v>0.01</v>
      </c>
    </row>
    <row r="61" customFormat="false" ht="12" hidden="false" customHeight="false" outlineLevel="0" collapsed="false">
      <c r="B61" s="126" t="n">
        <f aca="false">EOMONTH(B60,0)+1</f>
        <v>38565</v>
      </c>
      <c r="C61" s="125" t="n">
        <v>0</v>
      </c>
      <c r="D61" s="125" t="n">
        <v>0.03</v>
      </c>
      <c r="E61" s="125" t="n">
        <v>0.03</v>
      </c>
      <c r="F61" s="125" t="n">
        <v>0.03</v>
      </c>
      <c r="G61" s="125" t="n">
        <v>0.02</v>
      </c>
      <c r="I61" s="125" t="n">
        <v>0.0025</v>
      </c>
      <c r="J61" s="125" t="n">
        <v>0</v>
      </c>
      <c r="K61" s="127" t="n">
        <v>0.02</v>
      </c>
      <c r="L61" s="125" t="n">
        <v>0.0016750442551586</v>
      </c>
      <c r="M61" s="125" t="n">
        <v>0.01</v>
      </c>
      <c r="N61" s="125" t="n">
        <v>-0.015</v>
      </c>
      <c r="O61" s="125" t="n">
        <v>0.03</v>
      </c>
      <c r="P61" s="125" t="n">
        <v>0.005</v>
      </c>
      <c r="Q61" s="127" t="n">
        <v>0</v>
      </c>
      <c r="R61" s="127" t="n">
        <v>0.025</v>
      </c>
      <c r="S61" s="127" t="n">
        <v>0.02</v>
      </c>
      <c r="T61" s="127" t="n">
        <v>0.02</v>
      </c>
      <c r="U61" s="127" t="n">
        <v>0.015</v>
      </c>
      <c r="V61" s="127" t="n">
        <v>0</v>
      </c>
      <c r="W61" s="127" t="n">
        <v>0.01</v>
      </c>
      <c r="X61" s="127" t="n">
        <v>0</v>
      </c>
      <c r="Y61" s="127" t="n">
        <v>0</v>
      </c>
      <c r="AA61" s="127" t="n">
        <v>0.015</v>
      </c>
      <c r="AB61" s="127" t="n">
        <v>-0.015</v>
      </c>
      <c r="AC61" s="127" t="n">
        <v>0</v>
      </c>
      <c r="AD61" s="125" t="n">
        <v>0.01</v>
      </c>
    </row>
    <row r="62" customFormat="false" ht="12" hidden="false" customHeight="false" outlineLevel="0" collapsed="false">
      <c r="B62" s="126" t="n">
        <f aca="false">EOMONTH(B61,0)+1</f>
        <v>38596</v>
      </c>
      <c r="C62" s="125" t="n">
        <v>0</v>
      </c>
      <c r="D62" s="125" t="n">
        <v>0.03</v>
      </c>
      <c r="E62" s="125" t="n">
        <v>0.03</v>
      </c>
      <c r="F62" s="125" t="n">
        <v>0.03</v>
      </c>
      <c r="G62" s="125" t="n">
        <v>0.02</v>
      </c>
      <c r="I62" s="125" t="n">
        <v>0.0025</v>
      </c>
      <c r="J62" s="125" t="n">
        <v>0</v>
      </c>
      <c r="K62" s="127" t="n">
        <v>0.02</v>
      </c>
      <c r="L62" s="125" t="n">
        <v>0.001675176568092</v>
      </c>
      <c r="M62" s="125" t="n">
        <v>0.0125</v>
      </c>
      <c r="N62" s="125" t="n">
        <v>-0.015</v>
      </c>
      <c r="O62" s="125" t="n">
        <v>0.03</v>
      </c>
      <c r="P62" s="125" t="n">
        <v>0.005</v>
      </c>
      <c r="Q62" s="127" t="n">
        <v>0</v>
      </c>
      <c r="R62" s="127" t="n">
        <v>0.025</v>
      </c>
      <c r="S62" s="127" t="n">
        <v>0.02</v>
      </c>
      <c r="T62" s="127" t="n">
        <v>0.02</v>
      </c>
      <c r="U62" s="127" t="n">
        <v>0.015</v>
      </c>
      <c r="V62" s="127" t="n">
        <v>0</v>
      </c>
      <c r="W62" s="127" t="n">
        <v>0.01</v>
      </c>
      <c r="X62" s="127" t="n">
        <v>0</v>
      </c>
      <c r="Y62" s="127" t="n">
        <v>0</v>
      </c>
      <c r="AA62" s="127" t="n">
        <v>0.015</v>
      </c>
      <c r="AB62" s="127" t="n">
        <v>-0.015</v>
      </c>
      <c r="AC62" s="127" t="n">
        <v>0</v>
      </c>
      <c r="AD62" s="125" t="n">
        <v>0.01</v>
      </c>
    </row>
    <row r="63" customFormat="false" ht="12" hidden="false" customHeight="false" outlineLevel="0" collapsed="false">
      <c r="B63" s="126" t="n">
        <f aca="false">EOMONTH(B62,0)+1</f>
        <v>38626</v>
      </c>
      <c r="C63" s="125" t="n">
        <v>0</v>
      </c>
      <c r="D63" s="125" t="n">
        <v>0.03</v>
      </c>
      <c r="E63" s="125" t="n">
        <v>0.03</v>
      </c>
      <c r="F63" s="125" t="n">
        <v>0.03</v>
      </c>
      <c r="G63" s="125" t="n">
        <v>0.02</v>
      </c>
      <c r="I63" s="125" t="n">
        <v>0.0025</v>
      </c>
      <c r="J63" s="125" t="n">
        <v>0</v>
      </c>
      <c r="K63" s="127" t="n">
        <v>0.02</v>
      </c>
      <c r="L63" s="125" t="n">
        <v>0.0016752540095659</v>
      </c>
      <c r="M63" s="125" t="n">
        <v>0.03</v>
      </c>
      <c r="N63" s="125" t="n">
        <v>-0.015</v>
      </c>
      <c r="O63" s="125" t="n">
        <v>0.03</v>
      </c>
      <c r="P63" s="125" t="n">
        <v>0.005</v>
      </c>
      <c r="Q63" s="127" t="n">
        <v>0</v>
      </c>
      <c r="R63" s="127" t="n">
        <v>0.025</v>
      </c>
      <c r="S63" s="127" t="n">
        <v>0.02</v>
      </c>
      <c r="T63" s="127" t="n">
        <v>0.02</v>
      </c>
      <c r="U63" s="127" t="n">
        <v>0.015</v>
      </c>
      <c r="V63" s="127" t="n">
        <v>0</v>
      </c>
      <c r="W63" s="127" t="n">
        <v>0.01</v>
      </c>
      <c r="X63" s="127" t="n">
        <v>0</v>
      </c>
      <c r="Y63" s="127" t="n">
        <v>0</v>
      </c>
      <c r="AA63" s="127" t="n">
        <v>0.015</v>
      </c>
      <c r="AB63" s="127" t="n">
        <v>-0.015</v>
      </c>
      <c r="AC63" s="127" t="n">
        <v>0</v>
      </c>
      <c r="AD63" s="125" t="n">
        <v>0.01</v>
      </c>
    </row>
    <row r="64" customFormat="false" ht="12" hidden="false" customHeight="false" outlineLevel="0" collapsed="false">
      <c r="B64" s="126" t="n">
        <f aca="false">EOMONTH(B63,0)+1</f>
        <v>38657</v>
      </c>
      <c r="C64" s="125" t="n">
        <v>0</v>
      </c>
      <c r="D64" s="125" t="n">
        <v>0.032</v>
      </c>
      <c r="E64" s="125" t="n">
        <v>0.03</v>
      </c>
      <c r="F64" s="125" t="n">
        <v>0.032</v>
      </c>
      <c r="G64" s="125" t="n">
        <v>0.035</v>
      </c>
      <c r="I64" s="125" t="n">
        <v>0.005</v>
      </c>
      <c r="J64" s="125" t="n">
        <v>0</v>
      </c>
      <c r="K64" s="127" t="n">
        <v>0.06</v>
      </c>
      <c r="L64" s="125" t="n">
        <v>0.00536066697666</v>
      </c>
      <c r="M64" s="125" t="n">
        <v>0.03</v>
      </c>
      <c r="N64" s="125" t="n">
        <v>-0.005</v>
      </c>
      <c r="O64" s="125" t="n">
        <v>0.032</v>
      </c>
      <c r="P64" s="125" t="n">
        <v>0.005</v>
      </c>
      <c r="Q64" s="127" t="n">
        <v>0</v>
      </c>
      <c r="R64" s="127" t="n">
        <v>0.025</v>
      </c>
      <c r="S64" s="127" t="n">
        <v>0.02</v>
      </c>
      <c r="T64" s="127" t="n">
        <v>0.02</v>
      </c>
      <c r="U64" s="127" t="n">
        <v>0.015</v>
      </c>
      <c r="V64" s="127" t="n">
        <v>0</v>
      </c>
      <c r="W64" s="127" t="n">
        <v>0.01</v>
      </c>
      <c r="X64" s="127" t="n">
        <v>0</v>
      </c>
      <c r="Y64" s="127" t="n">
        <v>0</v>
      </c>
      <c r="AA64" s="127" t="n">
        <v>0.015</v>
      </c>
      <c r="AB64" s="127" t="n">
        <v>-0.005</v>
      </c>
      <c r="AC64" s="127" t="n">
        <v>0</v>
      </c>
      <c r="AD64" s="125" t="n">
        <v>0.01</v>
      </c>
    </row>
    <row r="65" customFormat="false" ht="12" hidden="false" customHeight="false" outlineLevel="0" collapsed="false">
      <c r="B65" s="126" t="n">
        <f aca="false">EOMONTH(B64,0)+1</f>
        <v>38687</v>
      </c>
      <c r="C65" s="125" t="n">
        <v>0</v>
      </c>
      <c r="D65" s="125" t="n">
        <v>0.032</v>
      </c>
      <c r="E65" s="125" t="n">
        <v>0.03</v>
      </c>
      <c r="F65" s="125" t="n">
        <v>0.032</v>
      </c>
      <c r="G65" s="125" t="n">
        <v>0.035</v>
      </c>
      <c r="I65" s="125" t="n">
        <v>0.005</v>
      </c>
      <c r="J65" s="125" t="n">
        <v>0</v>
      </c>
      <c r="K65" s="127" t="n">
        <v>0.06</v>
      </c>
      <c r="L65" s="125" t="n">
        <v>0.0053605103068177</v>
      </c>
      <c r="M65" s="125" t="n">
        <v>0.03</v>
      </c>
      <c r="N65" s="125" t="n">
        <v>-0.005</v>
      </c>
      <c r="O65" s="125" t="n">
        <v>0.032</v>
      </c>
      <c r="P65" s="125" t="n">
        <v>0.005</v>
      </c>
      <c r="Q65" s="127" t="n">
        <v>0</v>
      </c>
      <c r="R65" s="127" t="n">
        <v>0.025</v>
      </c>
      <c r="S65" s="127" t="n">
        <v>0.02</v>
      </c>
      <c r="T65" s="127" t="n">
        <v>0.02</v>
      </c>
      <c r="U65" s="127" t="n">
        <v>0.015</v>
      </c>
      <c r="V65" s="127" t="n">
        <v>0</v>
      </c>
      <c r="W65" s="127" t="n">
        <v>0.01</v>
      </c>
      <c r="X65" s="127" t="n">
        <v>0</v>
      </c>
      <c r="Y65" s="127" t="n">
        <v>0</v>
      </c>
      <c r="AA65" s="127" t="n">
        <v>0.015</v>
      </c>
      <c r="AB65" s="127" t="n">
        <v>-0.005</v>
      </c>
      <c r="AC65" s="127" t="n">
        <v>0</v>
      </c>
      <c r="AD65" s="125" t="n">
        <v>0.01</v>
      </c>
    </row>
    <row r="66" customFormat="false" ht="12" hidden="false" customHeight="false" outlineLevel="0" collapsed="false">
      <c r="B66" s="126" t="n">
        <f aca="false">EOMONTH(B65,0)+1</f>
        <v>38718</v>
      </c>
      <c r="C66" s="125" t="n">
        <v>0</v>
      </c>
      <c r="D66" s="125" t="n">
        <v>0.032</v>
      </c>
      <c r="E66" s="125" t="n">
        <v>0.03</v>
      </c>
      <c r="F66" s="125" t="n">
        <v>0.032</v>
      </c>
      <c r="G66" s="125" t="n">
        <v>0.035</v>
      </c>
      <c r="I66" s="125" t="n">
        <v>0.005</v>
      </c>
      <c r="J66" s="125" t="n">
        <v>0</v>
      </c>
      <c r="K66" s="127" t="n">
        <v>0.06</v>
      </c>
      <c r="L66" s="125" t="n">
        <v>0.0053599281761217</v>
      </c>
      <c r="M66" s="125" t="n">
        <v>0.03</v>
      </c>
      <c r="N66" s="125" t="n">
        <v>-0.005</v>
      </c>
      <c r="O66" s="125" t="n">
        <v>0.032</v>
      </c>
      <c r="P66" s="125" t="n">
        <v>0.005</v>
      </c>
      <c r="Q66" s="127" t="n">
        <v>0</v>
      </c>
      <c r="R66" s="127" t="n">
        <v>0.025</v>
      </c>
      <c r="S66" s="127" t="n">
        <v>0.02</v>
      </c>
      <c r="T66" s="127" t="n">
        <v>0.02</v>
      </c>
      <c r="U66" s="127" t="n">
        <v>0.015</v>
      </c>
      <c r="V66" s="127" t="n">
        <v>0</v>
      </c>
      <c r="W66" s="127" t="n">
        <v>0.01</v>
      </c>
      <c r="X66" s="127" t="n">
        <v>0</v>
      </c>
      <c r="Y66" s="127" t="n">
        <v>0</v>
      </c>
      <c r="AA66" s="127" t="n">
        <v>0.015</v>
      </c>
      <c r="AB66" s="127" t="n">
        <v>-0.005</v>
      </c>
      <c r="AC66" s="127" t="n">
        <v>0</v>
      </c>
      <c r="AD66" s="125" t="n">
        <v>0.01</v>
      </c>
    </row>
    <row r="67" customFormat="false" ht="12" hidden="false" customHeight="false" outlineLevel="0" collapsed="false">
      <c r="B67" s="126" t="n">
        <f aca="false">EOMONTH(B66,0)+1</f>
        <v>38749</v>
      </c>
      <c r="C67" s="125" t="n">
        <v>0</v>
      </c>
      <c r="D67" s="125" t="n">
        <v>0.032</v>
      </c>
      <c r="E67" s="125" t="n">
        <v>0.03</v>
      </c>
      <c r="F67" s="125" t="n">
        <v>0.032</v>
      </c>
      <c r="G67" s="125" t="n">
        <v>0.035</v>
      </c>
      <c r="I67" s="125" t="n">
        <v>0.005</v>
      </c>
      <c r="J67" s="125" t="n">
        <v>0</v>
      </c>
      <c r="K67" s="127" t="n">
        <v>0.06</v>
      </c>
      <c r="L67" s="125" t="n">
        <v>0.005358563912253</v>
      </c>
      <c r="M67" s="125" t="n">
        <v>0.03</v>
      </c>
      <c r="N67" s="125" t="n">
        <v>-0.005</v>
      </c>
      <c r="O67" s="125" t="n">
        <v>0.032</v>
      </c>
      <c r="P67" s="125" t="n">
        <v>0.005</v>
      </c>
      <c r="Q67" s="127" t="n">
        <v>0</v>
      </c>
      <c r="R67" s="127" t="n">
        <v>0.025</v>
      </c>
      <c r="S67" s="127" t="n">
        <v>0.02</v>
      </c>
      <c r="T67" s="127" t="n">
        <v>0.02</v>
      </c>
      <c r="U67" s="127" t="n">
        <v>0.015</v>
      </c>
      <c r="V67" s="127" t="n">
        <v>0</v>
      </c>
      <c r="W67" s="127" t="n">
        <v>0.01</v>
      </c>
      <c r="X67" s="127" t="n">
        <v>0</v>
      </c>
      <c r="Y67" s="127" t="n">
        <v>0</v>
      </c>
      <c r="AA67" s="127" t="n">
        <v>0.015</v>
      </c>
      <c r="AB67" s="127" t="n">
        <v>-0.005</v>
      </c>
      <c r="AC67" s="127" t="n">
        <v>0</v>
      </c>
      <c r="AD67" s="125" t="n">
        <v>0.01</v>
      </c>
    </row>
    <row r="68" customFormat="false" ht="12" hidden="false" customHeight="false" outlineLevel="0" collapsed="false">
      <c r="B68" s="126" t="n">
        <f aca="false">EOMONTH(B67,0)+1</f>
        <v>38777</v>
      </c>
      <c r="C68" s="125" t="n">
        <v>0</v>
      </c>
      <c r="D68" s="125" t="n">
        <v>0.032</v>
      </c>
      <c r="E68" s="125" t="n">
        <v>0.03</v>
      </c>
      <c r="F68" s="125" t="n">
        <v>0.032</v>
      </c>
      <c r="G68" s="125" t="n">
        <v>0.035</v>
      </c>
      <c r="I68" s="125" t="n">
        <v>0.005</v>
      </c>
      <c r="J68" s="125" t="n">
        <v>0</v>
      </c>
      <c r="K68" s="127" t="n">
        <v>0.06</v>
      </c>
      <c r="L68" s="125" t="n">
        <v>0.0053572784935648</v>
      </c>
      <c r="M68" s="125" t="n">
        <v>0.03</v>
      </c>
      <c r="N68" s="125" t="n">
        <v>-0.005</v>
      </c>
      <c r="O68" s="125" t="n">
        <v>0.032</v>
      </c>
      <c r="P68" s="125" t="n">
        <v>0.005</v>
      </c>
      <c r="Q68" s="127" t="n">
        <v>0</v>
      </c>
      <c r="R68" s="127" t="n">
        <v>0.025</v>
      </c>
      <c r="S68" s="127" t="n">
        <v>0.02</v>
      </c>
      <c r="T68" s="127" t="n">
        <v>0.02</v>
      </c>
      <c r="U68" s="127" t="n">
        <v>0.015</v>
      </c>
      <c r="V68" s="127" t="n">
        <v>0</v>
      </c>
      <c r="W68" s="127" t="n">
        <v>0.01</v>
      </c>
      <c r="X68" s="127" t="n">
        <v>0</v>
      </c>
      <c r="Y68" s="127" t="n">
        <v>0</v>
      </c>
      <c r="AA68" s="127" t="n">
        <v>0.015</v>
      </c>
      <c r="AB68" s="127" t="n">
        <v>-0.005</v>
      </c>
      <c r="AC68" s="127" t="n">
        <v>0</v>
      </c>
      <c r="AD68" s="125" t="n">
        <v>0.01</v>
      </c>
    </row>
    <row r="69" customFormat="false" ht="12" hidden="false" customHeight="false" outlineLevel="0" collapsed="false">
      <c r="B69" s="126" t="n">
        <f aca="false">EOMONTH(B68,0)+1</f>
        <v>38808</v>
      </c>
      <c r="C69" s="125" t="n">
        <v>0</v>
      </c>
      <c r="D69" s="125" t="n">
        <v>0.032</v>
      </c>
      <c r="E69" s="125" t="n">
        <v>0.03</v>
      </c>
      <c r="F69" s="125" t="n">
        <v>0.032</v>
      </c>
      <c r="G69" s="125" t="n">
        <v>0.02</v>
      </c>
      <c r="I69" s="125" t="n">
        <v>0.0025</v>
      </c>
      <c r="J69" s="125" t="n">
        <v>0</v>
      </c>
      <c r="K69" s="127" t="n">
        <v>0.02</v>
      </c>
      <c r="L69" s="125" t="n">
        <v>0.0016736864205405</v>
      </c>
      <c r="M69" s="125" t="n">
        <v>0.01</v>
      </c>
      <c r="N69" s="125" t="n">
        <v>-0.015</v>
      </c>
      <c r="O69" s="125" t="n">
        <v>0.032</v>
      </c>
      <c r="P69" s="125" t="n">
        <v>0.005</v>
      </c>
      <c r="Q69" s="127" t="n">
        <v>0</v>
      </c>
      <c r="R69" s="127" t="n">
        <v>0.025</v>
      </c>
      <c r="S69" s="127" t="n">
        <v>0.02</v>
      </c>
      <c r="T69" s="127" t="n">
        <v>0.02</v>
      </c>
      <c r="U69" s="127" t="n">
        <v>0.015</v>
      </c>
      <c r="V69" s="127" t="n">
        <v>0</v>
      </c>
      <c r="W69" s="127" t="n">
        <v>0.01</v>
      </c>
      <c r="X69" s="127" t="n">
        <v>0</v>
      </c>
      <c r="Y69" s="127" t="n">
        <v>0</v>
      </c>
      <c r="AA69" s="127" t="n">
        <v>0.015</v>
      </c>
      <c r="AB69" s="127" t="n">
        <v>-0.015</v>
      </c>
      <c r="AC69" s="127" t="n">
        <v>0</v>
      </c>
      <c r="AD69" s="125" t="n">
        <v>0.01</v>
      </c>
    </row>
    <row r="70" customFormat="false" ht="12" hidden="false" customHeight="false" outlineLevel="0" collapsed="false">
      <c r="B70" s="126" t="n">
        <f aca="false">EOMONTH(B69,0)+1</f>
        <v>38838</v>
      </c>
      <c r="C70" s="125" t="n">
        <v>0</v>
      </c>
      <c r="D70" s="125" t="n">
        <v>0.032</v>
      </c>
      <c r="E70" s="125" t="n">
        <v>0.03</v>
      </c>
      <c r="F70" s="125" t="n">
        <v>0.032</v>
      </c>
      <c r="G70" s="125" t="n">
        <v>0.02</v>
      </c>
      <c r="I70" s="125" t="n">
        <v>0.0025</v>
      </c>
      <c r="J70" s="125" t="n">
        <v>0</v>
      </c>
      <c r="K70" s="127" t="n">
        <v>0.02</v>
      </c>
      <c r="L70" s="125" t="n">
        <v>0.0016732198870011</v>
      </c>
      <c r="M70" s="125" t="n">
        <v>0.01</v>
      </c>
      <c r="N70" s="125" t="n">
        <v>-0.015</v>
      </c>
      <c r="O70" s="125" t="n">
        <v>0.032</v>
      </c>
      <c r="P70" s="125" t="n">
        <v>0.005</v>
      </c>
      <c r="Q70" s="127" t="n">
        <v>0</v>
      </c>
      <c r="R70" s="127" t="n">
        <v>0.025</v>
      </c>
      <c r="S70" s="127" t="n">
        <v>0.02</v>
      </c>
      <c r="T70" s="127" t="n">
        <v>0.02</v>
      </c>
      <c r="U70" s="127" t="n">
        <v>0.015</v>
      </c>
      <c r="V70" s="127" t="n">
        <v>0</v>
      </c>
      <c r="W70" s="127" t="n">
        <v>0.01</v>
      </c>
      <c r="X70" s="127" t="n">
        <v>0</v>
      </c>
      <c r="Y70" s="127" t="n">
        <v>0</v>
      </c>
      <c r="AA70" s="127" t="n">
        <v>0.015</v>
      </c>
      <c r="AB70" s="127" t="n">
        <v>-0.015</v>
      </c>
      <c r="AC70" s="127" t="n">
        <v>0</v>
      </c>
      <c r="AD70" s="125" t="n">
        <v>0.01</v>
      </c>
    </row>
    <row r="71" customFormat="false" ht="12" hidden="false" customHeight="false" outlineLevel="0" collapsed="false">
      <c r="B71" s="126" t="n">
        <f aca="false">EOMONTH(B70,0)+1</f>
        <v>38869</v>
      </c>
      <c r="C71" s="125" t="n">
        <v>0</v>
      </c>
      <c r="D71" s="125" t="n">
        <v>0.032</v>
      </c>
      <c r="E71" s="125" t="n">
        <v>0.03</v>
      </c>
      <c r="F71" s="125" t="n">
        <v>0.032</v>
      </c>
      <c r="G71" s="125" t="n">
        <v>0.02</v>
      </c>
      <c r="I71" s="125" t="n">
        <v>0.0025</v>
      </c>
      <c r="J71" s="125" t="n">
        <v>0</v>
      </c>
      <c r="K71" s="127" t="n">
        <v>0.02</v>
      </c>
      <c r="L71" s="125" t="n">
        <v>0.0016727188515685</v>
      </c>
      <c r="M71" s="125" t="n">
        <v>0.01</v>
      </c>
      <c r="N71" s="125" t="n">
        <v>-0.015</v>
      </c>
      <c r="O71" s="125" t="n">
        <v>0.032</v>
      </c>
      <c r="P71" s="125" t="n">
        <v>0.005</v>
      </c>
      <c r="Q71" s="127" t="n">
        <v>0</v>
      </c>
      <c r="R71" s="127" t="n">
        <v>0.025</v>
      </c>
      <c r="S71" s="127" t="n">
        <v>0.02</v>
      </c>
      <c r="T71" s="127" t="n">
        <v>0.02</v>
      </c>
      <c r="U71" s="127" t="n">
        <v>0.015</v>
      </c>
      <c r="V71" s="127" t="n">
        <v>0</v>
      </c>
      <c r="W71" s="127" t="n">
        <v>0.01</v>
      </c>
      <c r="X71" s="127" t="n">
        <v>0</v>
      </c>
      <c r="Y71" s="127" t="n">
        <v>0</v>
      </c>
      <c r="AA71" s="127" t="n">
        <v>0.015</v>
      </c>
      <c r="AB71" s="127" t="n">
        <v>-0.015</v>
      </c>
      <c r="AC71" s="127" t="n">
        <v>0</v>
      </c>
      <c r="AD71" s="125" t="n">
        <v>0.01</v>
      </c>
    </row>
    <row r="72" customFormat="false" ht="12" hidden="false" customHeight="false" outlineLevel="0" collapsed="false">
      <c r="B72" s="126" t="n">
        <f aca="false">EOMONTH(B71,0)+1</f>
        <v>38899</v>
      </c>
      <c r="C72" s="125" t="n">
        <v>0</v>
      </c>
      <c r="D72" s="125" t="n">
        <v>0.032</v>
      </c>
      <c r="E72" s="125" t="n">
        <v>0.03</v>
      </c>
      <c r="F72" s="125" t="n">
        <v>0.032</v>
      </c>
      <c r="G72" s="125" t="n">
        <v>0.02</v>
      </c>
      <c r="I72" s="125" t="n">
        <v>0.0025</v>
      </c>
      <c r="J72" s="125" t="n">
        <v>0</v>
      </c>
      <c r="K72" s="127" t="n">
        <v>0.02</v>
      </c>
      <c r="L72" s="125" t="n">
        <v>0.00167221566381</v>
      </c>
      <c r="M72" s="125" t="n">
        <v>0.01</v>
      </c>
      <c r="N72" s="125" t="n">
        <v>-0.015</v>
      </c>
      <c r="O72" s="125" t="n">
        <v>0.032</v>
      </c>
      <c r="P72" s="125" t="n">
        <v>0.005</v>
      </c>
      <c r="Q72" s="127" t="n">
        <v>0</v>
      </c>
      <c r="R72" s="127" t="n">
        <v>0.025</v>
      </c>
      <c r="S72" s="127" t="n">
        <v>0.02</v>
      </c>
      <c r="T72" s="127" t="n">
        <v>0.02</v>
      </c>
      <c r="U72" s="127" t="n">
        <v>0.015</v>
      </c>
      <c r="V72" s="127" t="n">
        <v>0</v>
      </c>
      <c r="W72" s="127" t="n">
        <v>0.01</v>
      </c>
      <c r="X72" s="127" t="n">
        <v>0</v>
      </c>
      <c r="Y72" s="127" t="n">
        <v>0</v>
      </c>
      <c r="AA72" s="127" t="n">
        <v>0.015</v>
      </c>
      <c r="AB72" s="127" t="n">
        <v>-0.015</v>
      </c>
      <c r="AC72" s="127" t="n">
        <v>0</v>
      </c>
      <c r="AD72" s="125" t="n">
        <v>0.01</v>
      </c>
    </row>
    <row r="73" customFormat="false" ht="12" hidden="false" customHeight="false" outlineLevel="0" collapsed="false">
      <c r="B73" s="126" t="n">
        <f aca="false">EOMONTH(B72,0)+1</f>
        <v>38930</v>
      </c>
      <c r="C73" s="125" t="n">
        <v>0</v>
      </c>
      <c r="D73" s="125" t="n">
        <v>0.032</v>
      </c>
      <c r="E73" s="125" t="n">
        <v>0.03</v>
      </c>
      <c r="F73" s="125" t="n">
        <v>0.032</v>
      </c>
      <c r="G73" s="125" t="n">
        <v>0.02</v>
      </c>
      <c r="I73" s="125" t="n">
        <v>0.0025</v>
      </c>
      <c r="J73" s="125" t="n">
        <v>0</v>
      </c>
      <c r="K73" s="127" t="n">
        <v>0.02</v>
      </c>
      <c r="L73" s="125" t="n">
        <v>0.001671676804299</v>
      </c>
      <c r="M73" s="125" t="n">
        <v>0.01</v>
      </c>
      <c r="N73" s="125" t="n">
        <v>-0.015</v>
      </c>
      <c r="O73" s="125" t="n">
        <v>0.032</v>
      </c>
      <c r="P73" s="125" t="n">
        <v>0.005</v>
      </c>
      <c r="Q73" s="127" t="n">
        <v>0</v>
      </c>
      <c r="R73" s="127" t="n">
        <v>0.025</v>
      </c>
      <c r="S73" s="127" t="n">
        <v>0.02</v>
      </c>
      <c r="T73" s="127" t="n">
        <v>0.02</v>
      </c>
      <c r="U73" s="127" t="n">
        <v>0.015</v>
      </c>
      <c r="V73" s="127" t="n">
        <v>0</v>
      </c>
      <c r="W73" s="127" t="n">
        <v>0.01</v>
      </c>
      <c r="X73" s="127" t="n">
        <v>0</v>
      </c>
      <c r="Y73" s="127" t="n">
        <v>0</v>
      </c>
      <c r="AA73" s="127" t="n">
        <v>0.015</v>
      </c>
      <c r="AB73" s="127" t="n">
        <v>-0.015</v>
      </c>
      <c r="AC73" s="127" t="n">
        <v>0</v>
      </c>
      <c r="AD73" s="125" t="n">
        <v>0.01</v>
      </c>
    </row>
    <row r="74" customFormat="false" ht="12" hidden="false" customHeight="false" outlineLevel="0" collapsed="false">
      <c r="B74" s="126" t="n">
        <f aca="false">EOMONTH(B73,0)+1</f>
        <v>38961</v>
      </c>
      <c r="C74" s="125" t="n">
        <v>0</v>
      </c>
      <c r="D74" s="125" t="n">
        <v>0.032</v>
      </c>
      <c r="E74" s="125" t="n">
        <v>0.03</v>
      </c>
      <c r="F74" s="125" t="n">
        <v>0.032</v>
      </c>
      <c r="G74" s="125" t="n">
        <v>0.02</v>
      </c>
      <c r="I74" s="125" t="n">
        <v>0.0025</v>
      </c>
      <c r="J74" s="125" t="n">
        <v>0</v>
      </c>
      <c r="K74" s="127" t="n">
        <v>0.02</v>
      </c>
      <c r="L74" s="125" t="n">
        <v>0.0016711187636335</v>
      </c>
      <c r="M74" s="125" t="n">
        <v>0.0125</v>
      </c>
      <c r="N74" s="125" t="n">
        <v>-0.015</v>
      </c>
      <c r="O74" s="125" t="n">
        <v>0.032</v>
      </c>
      <c r="P74" s="125" t="n">
        <v>0.005</v>
      </c>
      <c r="Q74" s="127" t="n">
        <v>0</v>
      </c>
      <c r="R74" s="127" t="n">
        <v>0.025</v>
      </c>
      <c r="S74" s="127" t="n">
        <v>0.02</v>
      </c>
      <c r="T74" s="127" t="n">
        <v>0.02</v>
      </c>
      <c r="U74" s="127" t="n">
        <v>0.015</v>
      </c>
      <c r="V74" s="127" t="n">
        <v>0</v>
      </c>
      <c r="W74" s="127" t="n">
        <v>0.01</v>
      </c>
      <c r="X74" s="127" t="n">
        <v>0</v>
      </c>
      <c r="Y74" s="127" t="n">
        <v>0</v>
      </c>
      <c r="AA74" s="127" t="n">
        <v>0.015</v>
      </c>
      <c r="AB74" s="127" t="n">
        <v>-0.015</v>
      </c>
      <c r="AC74" s="127" t="n">
        <v>0</v>
      </c>
      <c r="AD74" s="125" t="n">
        <v>0.01</v>
      </c>
    </row>
    <row r="75" customFormat="false" ht="12" hidden="false" customHeight="false" outlineLevel="0" collapsed="false">
      <c r="B75" s="126" t="n">
        <f aca="false">EOMONTH(B74,0)+1</f>
        <v>38991</v>
      </c>
      <c r="C75" s="125" t="n">
        <v>0</v>
      </c>
      <c r="D75" s="125" t="n">
        <v>0.032</v>
      </c>
      <c r="E75" s="125" t="n">
        <v>0.03</v>
      </c>
      <c r="F75" s="125" t="n">
        <v>0.032</v>
      </c>
      <c r="G75" s="125" t="n">
        <v>0.02</v>
      </c>
      <c r="I75" s="125" t="n">
        <v>0.0025</v>
      </c>
      <c r="J75" s="125" t="n">
        <v>0</v>
      </c>
      <c r="K75" s="127" t="n">
        <v>0.02</v>
      </c>
      <c r="L75" s="125" t="n">
        <v>0.0016705604880351</v>
      </c>
      <c r="M75" s="125" t="n">
        <v>0.03</v>
      </c>
      <c r="N75" s="125" t="n">
        <v>-0.015</v>
      </c>
      <c r="O75" s="125" t="n">
        <v>0.032</v>
      </c>
      <c r="P75" s="125" t="n">
        <v>0.005</v>
      </c>
      <c r="Q75" s="127" t="n">
        <v>0</v>
      </c>
      <c r="R75" s="127" t="n">
        <v>0.025</v>
      </c>
      <c r="S75" s="127" t="n">
        <v>0.02</v>
      </c>
      <c r="T75" s="127" t="n">
        <v>0.02</v>
      </c>
      <c r="U75" s="127" t="n">
        <v>0.015</v>
      </c>
      <c r="V75" s="127" t="n">
        <v>0</v>
      </c>
      <c r="W75" s="127" t="n">
        <v>0.01</v>
      </c>
      <c r="X75" s="127" t="n">
        <v>0</v>
      </c>
      <c r="Y75" s="127" t="n">
        <v>0</v>
      </c>
      <c r="AA75" s="127" t="n">
        <v>0.015</v>
      </c>
      <c r="AB75" s="127" t="n">
        <v>-0.015</v>
      </c>
      <c r="AC75" s="127" t="n">
        <v>0</v>
      </c>
      <c r="AD75" s="125" t="n">
        <v>0.01</v>
      </c>
    </row>
    <row r="76" customFormat="false" ht="12" hidden="false" customHeight="false" outlineLevel="0" collapsed="false">
      <c r="B76" s="126" t="n">
        <f aca="false">EOMONTH(B75,0)+1</f>
        <v>39022</v>
      </c>
      <c r="C76" s="125" t="n">
        <v>0</v>
      </c>
      <c r="D76" s="125" t="n">
        <v>0.034</v>
      </c>
      <c r="E76" s="125" t="n">
        <v>0.03</v>
      </c>
      <c r="F76" s="125" t="n">
        <v>0.034</v>
      </c>
      <c r="G76" s="125" t="n">
        <v>0.035</v>
      </c>
      <c r="I76" s="125" t="n">
        <v>0.005</v>
      </c>
      <c r="J76" s="125" t="n">
        <v>0</v>
      </c>
      <c r="K76" s="127" t="n">
        <v>0.06</v>
      </c>
      <c r="L76" s="125" t="n">
        <v>0.0053441863534219</v>
      </c>
      <c r="M76" s="125" t="n">
        <v>0.03</v>
      </c>
      <c r="N76" s="125" t="n">
        <v>-0.005</v>
      </c>
      <c r="O76" s="125" t="n">
        <v>0.034</v>
      </c>
      <c r="P76" s="125" t="n">
        <v>0.005</v>
      </c>
      <c r="Q76" s="127" t="n">
        <v>0</v>
      </c>
      <c r="R76" s="127" t="n">
        <v>0.025</v>
      </c>
      <c r="S76" s="127" t="n">
        <v>0.02</v>
      </c>
      <c r="T76" s="127" t="n">
        <v>0.02</v>
      </c>
      <c r="U76" s="127" t="n">
        <v>0.015</v>
      </c>
      <c r="V76" s="127" t="n">
        <v>0</v>
      </c>
      <c r="W76" s="127" t="n">
        <v>0.01</v>
      </c>
      <c r="X76" s="127" t="n">
        <v>0</v>
      </c>
      <c r="Y76" s="127" t="n">
        <v>0</v>
      </c>
      <c r="AA76" s="127" t="n">
        <v>0.015</v>
      </c>
      <c r="AB76" s="127" t="n">
        <v>-0.005</v>
      </c>
      <c r="AC76" s="127" t="n">
        <v>0</v>
      </c>
      <c r="AD76" s="125" t="n">
        <v>0.01</v>
      </c>
    </row>
    <row r="77" customFormat="false" ht="12" hidden="false" customHeight="false" outlineLevel="0" collapsed="false">
      <c r="B77" s="126" t="n">
        <f aca="false">EOMONTH(B76,0)+1</f>
        <v>39052</v>
      </c>
      <c r="C77" s="125" t="n">
        <v>0</v>
      </c>
      <c r="D77" s="125" t="n">
        <v>0.034</v>
      </c>
      <c r="E77" s="125" t="n">
        <v>0.03</v>
      </c>
      <c r="F77" s="125" t="n">
        <v>0.034</v>
      </c>
      <c r="G77" s="125" t="n">
        <v>0.035</v>
      </c>
      <c r="I77" s="125" t="n">
        <v>0.005</v>
      </c>
      <c r="J77" s="125" t="n">
        <v>0</v>
      </c>
      <c r="K77" s="127" t="n">
        <v>0.06</v>
      </c>
      <c r="L77" s="125" t="n">
        <v>0.0053444378287713</v>
      </c>
      <c r="M77" s="125" t="n">
        <v>0.03</v>
      </c>
      <c r="N77" s="125" t="n">
        <v>-0.005</v>
      </c>
      <c r="O77" s="125" t="n">
        <v>0.034</v>
      </c>
      <c r="P77" s="125" t="n">
        <v>0.005</v>
      </c>
      <c r="Q77" s="127" t="n">
        <v>0</v>
      </c>
      <c r="R77" s="127" t="n">
        <v>0.025</v>
      </c>
      <c r="S77" s="127" t="n">
        <v>0.02</v>
      </c>
      <c r="T77" s="127" t="n">
        <v>0.02</v>
      </c>
      <c r="U77" s="127" t="n">
        <v>0.015</v>
      </c>
      <c r="V77" s="127" t="n">
        <v>0</v>
      </c>
      <c r="W77" s="127" t="n">
        <v>0.01</v>
      </c>
      <c r="X77" s="127" t="n">
        <v>0</v>
      </c>
      <c r="Y77" s="127" t="n">
        <v>0</v>
      </c>
      <c r="AA77" s="127" t="n">
        <v>0.015</v>
      </c>
      <c r="AB77" s="127" t="n">
        <v>-0.005</v>
      </c>
      <c r="AC77" s="127" t="n">
        <v>0</v>
      </c>
      <c r="AD77" s="125" t="n">
        <v>0.01</v>
      </c>
    </row>
    <row r="78" customFormat="false" ht="12" hidden="false" customHeight="false" outlineLevel="0" collapsed="false">
      <c r="B78" s="126" t="n">
        <f aca="false">EOMONTH(B77,0)+1</f>
        <v>39083</v>
      </c>
      <c r="C78" s="125" t="n">
        <v>0.0025</v>
      </c>
      <c r="D78" s="125" t="n">
        <v>0.034</v>
      </c>
      <c r="E78" s="125" t="n">
        <v>0.03</v>
      </c>
      <c r="F78" s="125" t="n">
        <v>0.034</v>
      </c>
      <c r="G78" s="125" t="n">
        <v>0.035</v>
      </c>
      <c r="I78" s="125" t="n">
        <v>0.005</v>
      </c>
      <c r="J78" s="125" t="n">
        <v>0</v>
      </c>
      <c r="K78" s="127" t="n">
        <v>0.06</v>
      </c>
      <c r="L78" s="125" t="n">
        <v>0.0053447092033551</v>
      </c>
      <c r="M78" s="125" t="n">
        <v>0.03</v>
      </c>
      <c r="N78" s="125" t="n">
        <v>-0.005</v>
      </c>
      <c r="O78" s="125" t="n">
        <v>0.034</v>
      </c>
      <c r="P78" s="125" t="n">
        <v>0.005</v>
      </c>
      <c r="Q78" s="127" t="n">
        <v>0.0025</v>
      </c>
      <c r="R78" s="127" t="n">
        <v>0.025</v>
      </c>
      <c r="S78" s="127" t="n">
        <v>0.02</v>
      </c>
      <c r="T78" s="127" t="n">
        <v>0.02</v>
      </c>
      <c r="U78" s="127" t="n">
        <v>0.015</v>
      </c>
      <c r="V78" s="127" t="n">
        <v>0</v>
      </c>
      <c r="W78" s="127" t="n">
        <v>0.01</v>
      </c>
      <c r="X78" s="127" t="n">
        <v>0</v>
      </c>
      <c r="Y78" s="127" t="n">
        <v>0</v>
      </c>
      <c r="AA78" s="127" t="n">
        <v>0.015</v>
      </c>
      <c r="AB78" s="127" t="n">
        <v>-0.005</v>
      </c>
      <c r="AC78" s="127" t="n">
        <v>0</v>
      </c>
      <c r="AD78" s="125" t="n">
        <v>0.01</v>
      </c>
    </row>
    <row r="79" customFormat="false" ht="12" hidden="false" customHeight="false" outlineLevel="0" collapsed="false">
      <c r="B79" s="126" t="n">
        <f aca="false">EOMONTH(B78,0)+1</f>
        <v>39114</v>
      </c>
      <c r="C79" s="125" t="n">
        <v>0.0025</v>
      </c>
      <c r="D79" s="125" t="n">
        <v>0.034</v>
      </c>
      <c r="E79" s="125" t="n">
        <v>0.03</v>
      </c>
      <c r="F79" s="125" t="n">
        <v>0.034</v>
      </c>
      <c r="G79" s="125" t="n">
        <v>0.035</v>
      </c>
      <c r="I79" s="125" t="n">
        <v>0.005</v>
      </c>
      <c r="J79" s="125" t="n">
        <v>0</v>
      </c>
      <c r="K79" s="127" t="n">
        <v>0.06</v>
      </c>
      <c r="L79" s="125" t="n">
        <v>0.0053449922820817</v>
      </c>
      <c r="M79" s="125" t="n">
        <v>0.03</v>
      </c>
      <c r="N79" s="125" t="n">
        <v>-0.005</v>
      </c>
      <c r="O79" s="125" t="n">
        <v>0.034</v>
      </c>
      <c r="P79" s="125" t="n">
        <v>0.005</v>
      </c>
      <c r="Q79" s="127" t="n">
        <v>0.0025</v>
      </c>
      <c r="R79" s="127" t="n">
        <v>0.025</v>
      </c>
      <c r="S79" s="127" t="n">
        <v>0.02</v>
      </c>
      <c r="T79" s="127" t="n">
        <v>0.02</v>
      </c>
      <c r="U79" s="127" t="n">
        <v>0.015</v>
      </c>
      <c r="V79" s="127" t="n">
        <v>0</v>
      </c>
      <c r="W79" s="127" t="n">
        <v>0.01</v>
      </c>
      <c r="X79" s="127" t="n">
        <v>0</v>
      </c>
      <c r="Y79" s="127" t="n">
        <v>0</v>
      </c>
      <c r="AA79" s="127" t="n">
        <v>0.015</v>
      </c>
      <c r="AB79" s="127" t="n">
        <v>-0.005</v>
      </c>
      <c r="AC79" s="127" t="n">
        <v>0</v>
      </c>
      <c r="AD79" s="125" t="n">
        <v>0.01</v>
      </c>
    </row>
    <row r="80" customFormat="false" ht="12" hidden="false" customHeight="false" outlineLevel="0" collapsed="false">
      <c r="B80" s="126" t="n">
        <f aca="false">EOMONTH(B79,0)+1</f>
        <v>39142</v>
      </c>
      <c r="C80" s="125" t="n">
        <v>0.0025</v>
      </c>
      <c r="D80" s="125" t="n">
        <v>0.034</v>
      </c>
      <c r="E80" s="125" t="n">
        <v>0.03</v>
      </c>
      <c r="F80" s="125" t="n">
        <v>0.034</v>
      </c>
      <c r="G80" s="125" t="n">
        <v>0.035</v>
      </c>
      <c r="I80" s="125" t="n">
        <v>0.005</v>
      </c>
      <c r="J80" s="125" t="n">
        <v>0</v>
      </c>
      <c r="K80" s="127" t="n">
        <v>0.06</v>
      </c>
      <c r="L80" s="125" t="n">
        <v>0.0053452580249562</v>
      </c>
      <c r="M80" s="125" t="n">
        <v>0.03</v>
      </c>
      <c r="N80" s="125" t="n">
        <v>-0.005</v>
      </c>
      <c r="O80" s="125" t="n">
        <v>0.034</v>
      </c>
      <c r="P80" s="125" t="n">
        <v>0.005</v>
      </c>
      <c r="Q80" s="127" t="n">
        <v>0.0025</v>
      </c>
      <c r="R80" s="127" t="n">
        <v>0.025</v>
      </c>
      <c r="S80" s="127" t="n">
        <v>0.02</v>
      </c>
      <c r="T80" s="127" t="n">
        <v>0.02</v>
      </c>
      <c r="U80" s="127" t="n">
        <v>0.015</v>
      </c>
      <c r="V80" s="127" t="n">
        <v>0</v>
      </c>
      <c r="W80" s="127" t="n">
        <v>0.01</v>
      </c>
      <c r="X80" s="127" t="n">
        <v>0</v>
      </c>
      <c r="Y80" s="127" t="n">
        <v>0</v>
      </c>
      <c r="AA80" s="127" t="n">
        <v>0.015</v>
      </c>
      <c r="AB80" s="127" t="n">
        <v>-0.005</v>
      </c>
      <c r="AC80" s="127" t="n">
        <v>0</v>
      </c>
      <c r="AD80" s="125" t="n">
        <v>0.01</v>
      </c>
    </row>
    <row r="81" customFormat="false" ht="12" hidden="false" customHeight="false" outlineLevel="0" collapsed="false">
      <c r="B81" s="126" t="n">
        <f aca="false">EOMONTH(B80,0)+1</f>
        <v>39173</v>
      </c>
      <c r="C81" s="125" t="n">
        <v>0.0025</v>
      </c>
      <c r="D81" s="125" t="n">
        <v>0.034</v>
      </c>
      <c r="E81" s="125" t="n">
        <v>0.03</v>
      </c>
      <c r="F81" s="125" t="n">
        <v>0.034</v>
      </c>
      <c r="G81" s="125" t="n">
        <v>0.02</v>
      </c>
      <c r="I81" s="125" t="n">
        <v>0.0025</v>
      </c>
      <c r="J81" s="125" t="n">
        <v>0</v>
      </c>
      <c r="K81" s="127" t="n">
        <v>0.02</v>
      </c>
      <c r="L81" s="125" t="n">
        <v>0.0016704885549172</v>
      </c>
      <c r="M81" s="125" t="n">
        <v>0.01</v>
      </c>
      <c r="N81" s="125" t="n">
        <v>-0.015</v>
      </c>
      <c r="O81" s="125" t="n">
        <v>0.034</v>
      </c>
      <c r="P81" s="125" t="n">
        <v>0.005</v>
      </c>
      <c r="Q81" s="127" t="n">
        <v>0.0025</v>
      </c>
      <c r="R81" s="127" t="n">
        <v>0.025</v>
      </c>
      <c r="S81" s="127" t="n">
        <v>0.02</v>
      </c>
      <c r="T81" s="127" t="n">
        <v>0.02</v>
      </c>
      <c r="U81" s="127" t="n">
        <v>0.015</v>
      </c>
      <c r="V81" s="127" t="n">
        <v>0</v>
      </c>
      <c r="W81" s="127" t="n">
        <v>0.01</v>
      </c>
      <c r="X81" s="127" t="n">
        <v>0</v>
      </c>
      <c r="Y81" s="127" t="n">
        <v>0</v>
      </c>
      <c r="AA81" s="127" t="n">
        <v>0.015</v>
      </c>
      <c r="AB81" s="127" t="n">
        <v>-0.015</v>
      </c>
      <c r="AC81" s="127" t="n">
        <v>0</v>
      </c>
      <c r="AD81" s="125" t="n">
        <v>0.01</v>
      </c>
    </row>
    <row r="82" customFormat="false" ht="12" hidden="false" customHeight="false" outlineLevel="0" collapsed="false">
      <c r="B82" s="126" t="n">
        <f aca="false">EOMONTH(B81,0)+1</f>
        <v>39203</v>
      </c>
      <c r="C82" s="125" t="n">
        <v>0.0025</v>
      </c>
      <c r="D82" s="125" t="n">
        <v>0.034</v>
      </c>
      <c r="E82" s="125" t="n">
        <v>0.03</v>
      </c>
      <c r="F82" s="125" t="n">
        <v>0.034</v>
      </c>
      <c r="G82" s="125" t="n">
        <v>0.02</v>
      </c>
      <c r="I82" s="125" t="n">
        <v>0.0025</v>
      </c>
      <c r="J82" s="125" t="n">
        <v>0</v>
      </c>
      <c r="K82" s="127" t="n">
        <v>0.02</v>
      </c>
      <c r="L82" s="125" t="n">
        <v>0.0016705843803019</v>
      </c>
      <c r="M82" s="125" t="n">
        <v>0.01</v>
      </c>
      <c r="N82" s="125" t="n">
        <v>-0.015</v>
      </c>
      <c r="O82" s="125" t="n">
        <v>0.034</v>
      </c>
      <c r="P82" s="125" t="n">
        <v>0.005</v>
      </c>
      <c r="Q82" s="127" t="n">
        <v>0.0025</v>
      </c>
      <c r="R82" s="127" t="n">
        <v>0.025</v>
      </c>
      <c r="S82" s="127" t="n">
        <v>0.02</v>
      </c>
      <c r="T82" s="127" t="n">
        <v>0.02</v>
      </c>
      <c r="U82" s="127" t="n">
        <v>0.015</v>
      </c>
      <c r="V82" s="127" t="n">
        <v>0</v>
      </c>
      <c r="W82" s="127" t="n">
        <v>0.01</v>
      </c>
      <c r="X82" s="127" t="n">
        <v>0</v>
      </c>
      <c r="Y82" s="127" t="n">
        <v>0</v>
      </c>
      <c r="AA82" s="127" t="n">
        <v>0.015</v>
      </c>
      <c r="AB82" s="127" t="n">
        <v>-0.015</v>
      </c>
      <c r="AC82" s="127" t="n">
        <v>0</v>
      </c>
      <c r="AD82" s="125" t="n">
        <v>0.01</v>
      </c>
    </row>
    <row r="83" customFormat="false" ht="12" hidden="false" customHeight="false" outlineLevel="0" collapsed="false">
      <c r="B83" s="126" t="n">
        <f aca="false">EOMONTH(B82,0)+1</f>
        <v>39234</v>
      </c>
      <c r="C83" s="125" t="n">
        <v>0.0025</v>
      </c>
      <c r="D83" s="125" t="n">
        <v>0.034</v>
      </c>
      <c r="E83" s="125" t="n">
        <v>0.03</v>
      </c>
      <c r="F83" s="125" t="n">
        <v>0.034</v>
      </c>
      <c r="G83" s="125" t="n">
        <v>0.02</v>
      </c>
      <c r="I83" s="125" t="n">
        <v>0.0025</v>
      </c>
      <c r="J83" s="125" t="n">
        <v>0</v>
      </c>
      <c r="K83" s="127" t="n">
        <v>0.02</v>
      </c>
      <c r="L83" s="125" t="n">
        <v>0.001670686996979</v>
      </c>
      <c r="M83" s="125" t="n">
        <v>0.01</v>
      </c>
      <c r="N83" s="125" t="n">
        <v>-0.015</v>
      </c>
      <c r="O83" s="125" t="n">
        <v>0.034</v>
      </c>
      <c r="P83" s="125" t="n">
        <v>0.005</v>
      </c>
      <c r="Q83" s="127" t="n">
        <v>0.0025</v>
      </c>
      <c r="R83" s="127" t="n">
        <v>0.025</v>
      </c>
      <c r="S83" s="127" t="n">
        <v>0.02</v>
      </c>
      <c r="T83" s="127" t="n">
        <v>0.02</v>
      </c>
      <c r="U83" s="127" t="n">
        <v>0.015</v>
      </c>
      <c r="V83" s="127" t="n">
        <v>0</v>
      </c>
      <c r="W83" s="127" t="n">
        <v>0.01</v>
      </c>
      <c r="X83" s="127" t="n">
        <v>0</v>
      </c>
      <c r="Y83" s="127" t="n">
        <v>0</v>
      </c>
      <c r="AA83" s="127" t="n">
        <v>0.015</v>
      </c>
      <c r="AB83" s="127" t="n">
        <v>-0.015</v>
      </c>
      <c r="AC83" s="127" t="n">
        <v>0</v>
      </c>
      <c r="AD83" s="125" t="n">
        <v>0.01</v>
      </c>
    </row>
    <row r="84" customFormat="false" ht="12" hidden="false" customHeight="false" outlineLevel="0" collapsed="false">
      <c r="B84" s="126" t="n">
        <f aca="false">EOMONTH(B83,0)+1</f>
        <v>39264</v>
      </c>
      <c r="C84" s="125" t="n">
        <v>0.0025</v>
      </c>
      <c r="D84" s="125" t="n">
        <v>0.034</v>
      </c>
      <c r="E84" s="125" t="n">
        <v>0.03</v>
      </c>
      <c r="F84" s="125" t="n">
        <v>0.034</v>
      </c>
      <c r="G84" s="125" t="n">
        <v>0.02</v>
      </c>
      <c r="I84" s="125" t="n">
        <v>0.0025</v>
      </c>
      <c r="J84" s="125" t="n">
        <v>0</v>
      </c>
      <c r="K84" s="127" t="n">
        <v>0.02</v>
      </c>
      <c r="L84" s="125" t="n">
        <v>0.0016707897842215</v>
      </c>
      <c r="M84" s="125" t="n">
        <v>0.01</v>
      </c>
      <c r="N84" s="125" t="n">
        <v>-0.015</v>
      </c>
      <c r="O84" s="125" t="n">
        <v>0.034</v>
      </c>
      <c r="P84" s="125" t="n">
        <v>0.005</v>
      </c>
      <c r="Q84" s="127" t="n">
        <v>0.0025</v>
      </c>
      <c r="R84" s="127" t="n">
        <v>0.025</v>
      </c>
      <c r="S84" s="127" t="n">
        <v>0.02</v>
      </c>
      <c r="T84" s="127" t="n">
        <v>0.02</v>
      </c>
      <c r="U84" s="127" t="n">
        <v>0.015</v>
      </c>
      <c r="V84" s="127" t="n">
        <v>0</v>
      </c>
      <c r="W84" s="127" t="n">
        <v>0.01</v>
      </c>
      <c r="X84" s="127" t="n">
        <v>0</v>
      </c>
      <c r="Y84" s="127" t="n">
        <v>0</v>
      </c>
      <c r="AA84" s="127" t="n">
        <v>0.015</v>
      </c>
      <c r="AB84" s="127" t="n">
        <v>-0.015</v>
      </c>
      <c r="AC84" s="127" t="n">
        <v>0</v>
      </c>
      <c r="AD84" s="125" t="n">
        <v>0.01</v>
      </c>
    </row>
    <row r="85" customFormat="false" ht="12" hidden="false" customHeight="false" outlineLevel="0" collapsed="false">
      <c r="B85" s="126" t="n">
        <f aca="false">EOMONTH(B84,0)+1</f>
        <v>39295</v>
      </c>
      <c r="C85" s="125" t="n">
        <v>0.0025</v>
      </c>
      <c r="D85" s="125" t="n">
        <v>0.034</v>
      </c>
      <c r="E85" s="125" t="n">
        <v>0.03</v>
      </c>
      <c r="F85" s="125" t="n">
        <v>0.034</v>
      </c>
      <c r="G85" s="125" t="n">
        <v>0.02</v>
      </c>
      <c r="I85" s="125" t="n">
        <v>0.0025</v>
      </c>
      <c r="J85" s="125" t="n">
        <v>0</v>
      </c>
      <c r="K85" s="127" t="n">
        <v>0.02</v>
      </c>
      <c r="L85" s="125" t="n">
        <v>0.0016708995942258</v>
      </c>
      <c r="M85" s="125" t="n">
        <v>0.01</v>
      </c>
      <c r="N85" s="125" t="n">
        <v>-0.015</v>
      </c>
      <c r="O85" s="125" t="n">
        <v>0.034</v>
      </c>
      <c r="P85" s="125" t="n">
        <v>0.005</v>
      </c>
      <c r="Q85" s="127" t="n">
        <v>0.0025</v>
      </c>
      <c r="R85" s="127" t="n">
        <v>0.025</v>
      </c>
      <c r="S85" s="127" t="n">
        <v>0.02</v>
      </c>
      <c r="T85" s="127" t="n">
        <v>0.02</v>
      </c>
      <c r="U85" s="127" t="n">
        <v>0.015</v>
      </c>
      <c r="V85" s="127" t="n">
        <v>0</v>
      </c>
      <c r="W85" s="127" t="n">
        <v>0.01</v>
      </c>
      <c r="X85" s="127" t="n">
        <v>0</v>
      </c>
      <c r="Y85" s="127" t="n">
        <v>0</v>
      </c>
      <c r="AA85" s="127" t="n">
        <v>0.015</v>
      </c>
      <c r="AB85" s="127" t="n">
        <v>-0.015</v>
      </c>
      <c r="AC85" s="127" t="n">
        <v>0</v>
      </c>
      <c r="AD85" s="125" t="n">
        <v>0.01</v>
      </c>
    </row>
    <row r="86" customFormat="false" ht="12" hidden="false" customHeight="false" outlineLevel="0" collapsed="false">
      <c r="B86" s="126" t="n">
        <f aca="false">EOMONTH(B85,0)+1</f>
        <v>39326</v>
      </c>
      <c r="C86" s="125" t="n">
        <v>0.0025</v>
      </c>
      <c r="D86" s="125" t="n">
        <v>0.034</v>
      </c>
      <c r="E86" s="125" t="n">
        <v>0.03</v>
      </c>
      <c r="F86" s="125" t="n">
        <v>0.034</v>
      </c>
      <c r="G86" s="125" t="n">
        <v>0.02</v>
      </c>
      <c r="I86" s="125" t="n">
        <v>0.0025</v>
      </c>
      <c r="J86" s="125" t="n">
        <v>0</v>
      </c>
      <c r="K86" s="127" t="n">
        <v>0.02</v>
      </c>
      <c r="L86" s="125" t="n">
        <v>0.001671013059442</v>
      </c>
      <c r="M86" s="125" t="n">
        <v>0.0125</v>
      </c>
      <c r="N86" s="125" t="n">
        <v>-0.015</v>
      </c>
      <c r="O86" s="125" t="n">
        <v>0.034</v>
      </c>
      <c r="P86" s="125" t="n">
        <v>0.005</v>
      </c>
      <c r="Q86" s="127" t="n">
        <v>0.0025</v>
      </c>
      <c r="R86" s="127" t="n">
        <v>0.025</v>
      </c>
      <c r="S86" s="127" t="n">
        <v>0.02</v>
      </c>
      <c r="T86" s="127" t="n">
        <v>0.02</v>
      </c>
      <c r="U86" s="127" t="n">
        <v>0.015</v>
      </c>
      <c r="V86" s="127" t="n">
        <v>0</v>
      </c>
      <c r="W86" s="127" t="n">
        <v>0.01</v>
      </c>
      <c r="X86" s="127" t="n">
        <v>0</v>
      </c>
      <c r="Y86" s="127" t="n">
        <v>0</v>
      </c>
      <c r="AA86" s="127" t="n">
        <v>0.015</v>
      </c>
      <c r="AB86" s="127" t="n">
        <v>-0.015</v>
      </c>
      <c r="AC86" s="127" t="n">
        <v>0</v>
      </c>
      <c r="AD86" s="125" t="n">
        <v>0.01</v>
      </c>
    </row>
    <row r="87" customFormat="false" ht="12" hidden="false" customHeight="false" outlineLevel="0" collapsed="false">
      <c r="B87" s="126" t="n">
        <f aca="false">EOMONTH(B86,0)+1</f>
        <v>39356</v>
      </c>
      <c r="C87" s="125" t="n">
        <v>0.0025</v>
      </c>
      <c r="D87" s="125" t="n">
        <v>0.034</v>
      </c>
      <c r="E87" s="125" t="n">
        <v>0.03</v>
      </c>
      <c r="F87" s="125" t="n">
        <v>0.034</v>
      </c>
      <c r="G87" s="125" t="n">
        <v>0.02</v>
      </c>
      <c r="I87" s="125" t="n">
        <v>0.0025</v>
      </c>
      <c r="J87" s="125" t="n">
        <v>0</v>
      </c>
      <c r="K87" s="127" t="n">
        <v>0.02</v>
      </c>
      <c r="L87" s="125" t="n">
        <v>0.0016711263445063</v>
      </c>
      <c r="M87" s="125" t="n">
        <v>0.03</v>
      </c>
      <c r="N87" s="125" t="n">
        <v>-0.015</v>
      </c>
      <c r="O87" s="125" t="n">
        <v>0.034</v>
      </c>
      <c r="P87" s="125" t="n">
        <v>0.005</v>
      </c>
      <c r="Q87" s="127" t="n">
        <v>0.0025</v>
      </c>
      <c r="R87" s="127" t="n">
        <v>0.025</v>
      </c>
      <c r="S87" s="127" t="n">
        <v>0.02</v>
      </c>
      <c r="T87" s="127" t="n">
        <v>0.02</v>
      </c>
      <c r="U87" s="127" t="n">
        <v>0.015</v>
      </c>
      <c r="V87" s="127" t="n">
        <v>0</v>
      </c>
      <c r="W87" s="127" t="n">
        <v>0.01</v>
      </c>
      <c r="X87" s="127" t="n">
        <v>0</v>
      </c>
      <c r="Y87" s="127" t="n">
        <v>0</v>
      </c>
      <c r="AA87" s="127" t="n">
        <v>0.015</v>
      </c>
      <c r="AB87" s="127" t="n">
        <v>-0.015</v>
      </c>
      <c r="AC87" s="127" t="n">
        <v>0</v>
      </c>
      <c r="AD87" s="125" t="n">
        <v>0.01</v>
      </c>
    </row>
    <row r="88" customFormat="false" ht="12" hidden="false" customHeight="false" outlineLevel="0" collapsed="false">
      <c r="B88" s="126" t="n">
        <f aca="false">EOMONTH(B87,0)+1</f>
        <v>39387</v>
      </c>
      <c r="C88" s="125" t="n">
        <v>0.0025</v>
      </c>
      <c r="D88" s="125" t="n">
        <v>0.036</v>
      </c>
      <c r="E88" s="125" t="n">
        <v>0.03</v>
      </c>
      <c r="F88" s="125" t="n">
        <v>0.036</v>
      </c>
      <c r="G88" s="125" t="n">
        <v>0</v>
      </c>
      <c r="I88" s="125" t="n">
        <v>0.005</v>
      </c>
      <c r="J88" s="125" t="n">
        <v>0</v>
      </c>
      <c r="K88" s="127" t="n">
        <v>0.06</v>
      </c>
      <c r="L88" s="125" t="n">
        <v>0.0053479904049257</v>
      </c>
      <c r="M88" s="125" t="n">
        <v>0</v>
      </c>
      <c r="N88" s="125" t="n">
        <v>-0.005</v>
      </c>
      <c r="O88" s="125" t="n">
        <v>0.036</v>
      </c>
      <c r="P88" s="125" t="n">
        <v>0.005</v>
      </c>
      <c r="Q88" s="127" t="n">
        <v>0.0025</v>
      </c>
      <c r="R88" s="127" t="n">
        <v>0.025</v>
      </c>
      <c r="S88" s="127" t="n">
        <v>0.02</v>
      </c>
      <c r="T88" s="127" t="n">
        <v>0.02</v>
      </c>
      <c r="U88" s="127" t="n">
        <v>0.015</v>
      </c>
      <c r="V88" s="127" t="n">
        <v>0</v>
      </c>
      <c r="W88" s="127" t="n">
        <v>0.01</v>
      </c>
      <c r="X88" s="127" t="n">
        <v>0</v>
      </c>
      <c r="Y88" s="127" t="n">
        <v>0</v>
      </c>
      <c r="AA88" s="127" t="n">
        <v>0.015</v>
      </c>
      <c r="AB88" s="127" t="n">
        <v>-0.005</v>
      </c>
      <c r="AC88" s="127" t="n">
        <v>0</v>
      </c>
      <c r="AD88" s="125" t="n">
        <v>0.01</v>
      </c>
    </row>
    <row r="89" customFormat="false" ht="12" hidden="false" customHeight="false" outlineLevel="0" collapsed="false">
      <c r="B89" s="126" t="n">
        <f aca="false">EOMONTH(B88,0)+1</f>
        <v>39417</v>
      </c>
      <c r="C89" s="125" t="n">
        <v>0.0025</v>
      </c>
      <c r="D89" s="125" t="n">
        <v>0.036</v>
      </c>
      <c r="E89" s="125" t="n">
        <v>0.03</v>
      </c>
      <c r="F89" s="125" t="n">
        <v>0.036</v>
      </c>
      <c r="G89" s="125" t="n">
        <v>0</v>
      </c>
      <c r="I89" s="125" t="n">
        <v>0.005</v>
      </c>
      <c r="J89" s="125" t="n">
        <v>0</v>
      </c>
      <c r="K89" s="127" t="n">
        <v>0.06</v>
      </c>
      <c r="L89" s="125" t="n">
        <v>0.0053483751872979</v>
      </c>
      <c r="M89" s="125" t="n">
        <v>0</v>
      </c>
      <c r="N89" s="125" t="n">
        <v>-0.005</v>
      </c>
      <c r="O89" s="125" t="n">
        <v>0.036</v>
      </c>
      <c r="P89" s="125" t="n">
        <v>0.005</v>
      </c>
      <c r="Q89" s="127" t="n">
        <v>0.0025</v>
      </c>
      <c r="R89" s="127" t="n">
        <v>0.025</v>
      </c>
      <c r="S89" s="127" t="n">
        <v>0.02</v>
      </c>
      <c r="T89" s="127" t="n">
        <v>0.02</v>
      </c>
      <c r="U89" s="127" t="n">
        <v>0.015</v>
      </c>
      <c r="V89" s="127" t="n">
        <v>0</v>
      </c>
      <c r="W89" s="127" t="n">
        <v>0.01</v>
      </c>
      <c r="X89" s="127" t="n">
        <v>0</v>
      </c>
      <c r="Y89" s="127" t="n">
        <v>0</v>
      </c>
      <c r="AA89" s="127" t="n">
        <v>0.015</v>
      </c>
      <c r="AB89" s="127" t="n">
        <v>-0.005</v>
      </c>
      <c r="AC89" s="127" t="n">
        <v>0</v>
      </c>
      <c r="AD89" s="125" t="n">
        <v>0.01</v>
      </c>
    </row>
    <row r="90" customFormat="false" ht="12" hidden="false" customHeight="false" outlineLevel="0" collapsed="false">
      <c r="B90" s="126" t="n">
        <f aca="false">EOMONTH(B89,0)+1</f>
        <v>39448</v>
      </c>
      <c r="C90" s="125" t="n">
        <v>0.0025</v>
      </c>
      <c r="D90" s="125" t="n">
        <v>0.036</v>
      </c>
      <c r="E90" s="125" t="n">
        <v>0.03</v>
      </c>
      <c r="F90" s="125" t="n">
        <v>0.036</v>
      </c>
      <c r="G90" s="125" t="n">
        <v>0</v>
      </c>
      <c r="I90" s="125" t="n">
        <v>0.005</v>
      </c>
      <c r="J90" s="125" t="n">
        <v>0</v>
      </c>
      <c r="K90" s="127" t="n">
        <v>0.06</v>
      </c>
      <c r="L90" s="125" t="n">
        <v>0.005348784301148</v>
      </c>
      <c r="M90" s="125" t="n">
        <v>0</v>
      </c>
      <c r="N90" s="125" t="n">
        <v>-0.005</v>
      </c>
      <c r="O90" s="125" t="n">
        <v>0.036</v>
      </c>
      <c r="P90" s="125" t="n">
        <v>0.005</v>
      </c>
      <c r="Q90" s="127" t="n">
        <v>0.0025</v>
      </c>
      <c r="R90" s="127" t="n">
        <v>0.025</v>
      </c>
      <c r="S90" s="127" t="n">
        <v>0.02</v>
      </c>
      <c r="T90" s="127" t="n">
        <v>0.02</v>
      </c>
      <c r="U90" s="127" t="n">
        <v>0.015</v>
      </c>
      <c r="V90" s="127" t="n">
        <v>0</v>
      </c>
      <c r="W90" s="127" t="n">
        <v>0.01</v>
      </c>
      <c r="X90" s="127" t="n">
        <v>0</v>
      </c>
      <c r="Y90" s="127" t="n">
        <v>0</v>
      </c>
      <c r="AA90" s="127" t="n">
        <v>0.015</v>
      </c>
      <c r="AB90" s="127" t="n">
        <v>-0.005</v>
      </c>
      <c r="AC90" s="127" t="n">
        <v>0</v>
      </c>
      <c r="AD90" s="125" t="n">
        <v>0.01</v>
      </c>
    </row>
    <row r="91" customFormat="false" ht="12" hidden="false" customHeight="false" outlineLevel="0" collapsed="false">
      <c r="B91" s="126" t="n">
        <f aca="false">EOMONTH(B90,0)+1</f>
        <v>39479</v>
      </c>
      <c r="C91" s="125" t="n">
        <v>0.0025</v>
      </c>
      <c r="D91" s="125" t="n">
        <v>0.036</v>
      </c>
      <c r="E91" s="125" t="n">
        <v>0.03</v>
      </c>
      <c r="F91" s="125" t="n">
        <v>0.036</v>
      </c>
      <c r="G91" s="125" t="n">
        <v>0</v>
      </c>
      <c r="I91" s="125" t="n">
        <v>0.005</v>
      </c>
      <c r="J91" s="125" t="n">
        <v>0</v>
      </c>
      <c r="K91" s="127" t="n">
        <v>0.06</v>
      </c>
      <c r="L91" s="125" t="n">
        <v>0.0053492051085298</v>
      </c>
      <c r="M91" s="125" t="n">
        <v>0</v>
      </c>
      <c r="N91" s="125" t="n">
        <v>-0.005</v>
      </c>
      <c r="O91" s="125" t="n">
        <v>0.036</v>
      </c>
      <c r="P91" s="125" t="n">
        <v>0.005</v>
      </c>
      <c r="Q91" s="127" t="n">
        <v>0.0025</v>
      </c>
      <c r="R91" s="127" t="n">
        <v>0.025</v>
      </c>
      <c r="S91" s="127" t="n">
        <v>0.02</v>
      </c>
      <c r="T91" s="127" t="n">
        <v>0.02</v>
      </c>
      <c r="U91" s="127" t="n">
        <v>0.015</v>
      </c>
      <c r="V91" s="127" t="n">
        <v>0</v>
      </c>
      <c r="W91" s="127" t="n">
        <v>0.01</v>
      </c>
      <c r="X91" s="127" t="n">
        <v>0</v>
      </c>
      <c r="Y91" s="127" t="n">
        <v>0</v>
      </c>
      <c r="AA91" s="127" t="n">
        <v>0.015</v>
      </c>
      <c r="AB91" s="127" t="n">
        <v>-0.005</v>
      </c>
      <c r="AC91" s="127" t="n">
        <v>0</v>
      </c>
      <c r="AD91" s="125" t="n">
        <v>0.01</v>
      </c>
    </row>
    <row r="92" customFormat="false" ht="12" hidden="false" customHeight="false" outlineLevel="0" collapsed="false">
      <c r="B92" s="126" t="n">
        <f aca="false">EOMONTH(B91,0)+1</f>
        <v>39508</v>
      </c>
      <c r="C92" s="125" t="n">
        <v>0.0025</v>
      </c>
      <c r="D92" s="125" t="n">
        <v>0.036</v>
      </c>
      <c r="E92" s="125" t="n">
        <v>0.03</v>
      </c>
      <c r="F92" s="125" t="n">
        <v>0.036</v>
      </c>
      <c r="G92" s="125" t="n">
        <v>0</v>
      </c>
      <c r="I92" s="125" t="n">
        <v>0.005</v>
      </c>
      <c r="J92" s="125" t="n">
        <v>0</v>
      </c>
      <c r="K92" s="127" t="n">
        <v>0.06</v>
      </c>
      <c r="L92" s="125" t="n">
        <v>0.0053496093529202</v>
      </c>
      <c r="M92" s="125" t="n">
        <v>0</v>
      </c>
      <c r="N92" s="125" t="n">
        <v>-0.005</v>
      </c>
      <c r="O92" s="125" t="n">
        <v>0.036</v>
      </c>
      <c r="P92" s="125" t="n">
        <v>0.005</v>
      </c>
      <c r="Q92" s="127" t="n">
        <v>0.0025</v>
      </c>
      <c r="R92" s="127" t="n">
        <v>0.025</v>
      </c>
      <c r="S92" s="127" t="n">
        <v>0.02</v>
      </c>
      <c r="T92" s="127" t="n">
        <v>0.02</v>
      </c>
      <c r="U92" s="127" t="n">
        <v>0.015</v>
      </c>
      <c r="V92" s="127" t="n">
        <v>0</v>
      </c>
      <c r="W92" s="127" t="n">
        <v>0.01</v>
      </c>
      <c r="X92" s="127" t="n">
        <v>0</v>
      </c>
      <c r="Y92" s="127" t="n">
        <v>0</v>
      </c>
      <c r="AA92" s="127" t="n">
        <v>0.015</v>
      </c>
      <c r="AB92" s="127" t="n">
        <v>-0.005</v>
      </c>
      <c r="AC92" s="127" t="n">
        <v>0</v>
      </c>
      <c r="AD92" s="125" t="n">
        <v>0.01</v>
      </c>
    </row>
    <row r="93" customFormat="false" ht="12" hidden="false" customHeight="false" outlineLevel="0" collapsed="false">
      <c r="B93" s="126" t="n">
        <f aca="false">EOMONTH(B92,0)+1</f>
        <v>39539</v>
      </c>
      <c r="C93" s="125" t="n">
        <v>0.0025</v>
      </c>
      <c r="D93" s="125" t="n">
        <v>0.036</v>
      </c>
      <c r="E93" s="125" t="n">
        <v>0.03</v>
      </c>
      <c r="F93" s="125" t="n">
        <v>0.036</v>
      </c>
      <c r="G93" s="125" t="n">
        <v>0</v>
      </c>
      <c r="I93" s="125" t="n">
        <v>0.0025</v>
      </c>
      <c r="J93" s="125" t="n">
        <v>0</v>
      </c>
      <c r="K93" s="127" t="n">
        <v>0.02</v>
      </c>
      <c r="L93" s="125" t="n">
        <v>0.0016718914974528</v>
      </c>
      <c r="M93" s="125" t="n">
        <v>0</v>
      </c>
      <c r="N93" s="125" t="n">
        <v>-0.015</v>
      </c>
      <c r="O93" s="125" t="n">
        <v>0.036</v>
      </c>
      <c r="P93" s="125" t="n">
        <v>0.005</v>
      </c>
      <c r="Q93" s="127" t="n">
        <v>0.0025</v>
      </c>
      <c r="R93" s="127" t="n">
        <v>0.025</v>
      </c>
      <c r="S93" s="127" t="n">
        <v>0.02</v>
      </c>
      <c r="T93" s="127" t="n">
        <v>0.02</v>
      </c>
      <c r="U93" s="127" t="n">
        <v>0.015</v>
      </c>
      <c r="V93" s="127" t="n">
        <v>0</v>
      </c>
      <c r="W93" s="127" t="n">
        <v>0.01</v>
      </c>
      <c r="X93" s="127" t="n">
        <v>0</v>
      </c>
      <c r="Y93" s="127" t="n">
        <v>0</v>
      </c>
      <c r="AA93" s="127" t="n">
        <v>0.015</v>
      </c>
      <c r="AB93" s="127" t="n">
        <v>-0.015</v>
      </c>
      <c r="AC93" s="127" t="n">
        <v>0</v>
      </c>
      <c r="AD93" s="125" t="n">
        <v>0.01</v>
      </c>
    </row>
    <row r="94" customFormat="false" ht="12" hidden="false" customHeight="false" outlineLevel="0" collapsed="false">
      <c r="B94" s="126" t="n">
        <f aca="false">EOMONTH(B93,0)+1</f>
        <v>39569</v>
      </c>
      <c r="C94" s="125" t="n">
        <v>0.0025</v>
      </c>
      <c r="D94" s="125" t="n">
        <v>0.036</v>
      </c>
      <c r="E94" s="125" t="n">
        <v>0.03</v>
      </c>
      <c r="F94" s="125" t="n">
        <v>0.036</v>
      </c>
      <c r="G94" s="125" t="n">
        <v>0</v>
      </c>
      <c r="I94" s="125" t="n">
        <v>0.0025</v>
      </c>
      <c r="J94" s="125" t="n">
        <v>0</v>
      </c>
      <c r="K94" s="127" t="n">
        <v>0.02</v>
      </c>
      <c r="L94" s="125" t="n">
        <v>0.0016720290809879</v>
      </c>
      <c r="M94" s="125" t="n">
        <v>0</v>
      </c>
      <c r="N94" s="125" t="n">
        <v>-0.015</v>
      </c>
      <c r="O94" s="125" t="n">
        <v>0.036</v>
      </c>
      <c r="P94" s="125" t="n">
        <v>0.005</v>
      </c>
      <c r="Q94" s="127" t="n">
        <v>0.0025</v>
      </c>
      <c r="R94" s="127" t="n">
        <v>0.025</v>
      </c>
      <c r="S94" s="127" t="n">
        <v>0.02</v>
      </c>
      <c r="T94" s="127" t="n">
        <v>0.02</v>
      </c>
      <c r="U94" s="127" t="n">
        <v>0.015</v>
      </c>
      <c r="V94" s="127" t="n">
        <v>0</v>
      </c>
      <c r="W94" s="127" t="n">
        <v>0.01</v>
      </c>
      <c r="X94" s="127" t="n">
        <v>0</v>
      </c>
      <c r="Y94" s="127" t="n">
        <v>0</v>
      </c>
      <c r="AA94" s="127" t="n">
        <v>0.015</v>
      </c>
      <c r="AB94" s="127" t="n">
        <v>-0.015</v>
      </c>
      <c r="AC94" s="127" t="n">
        <v>0</v>
      </c>
      <c r="AD94" s="125" t="n">
        <v>0.01</v>
      </c>
    </row>
    <row r="95" customFormat="false" ht="12" hidden="false" customHeight="false" outlineLevel="0" collapsed="false">
      <c r="B95" s="126" t="n">
        <f aca="false">EOMONTH(B94,0)+1</f>
        <v>39600</v>
      </c>
      <c r="C95" s="125" t="n">
        <v>0.0025</v>
      </c>
      <c r="D95" s="125" t="n">
        <v>0.036</v>
      </c>
      <c r="E95" s="125" t="n">
        <v>0.03</v>
      </c>
      <c r="F95" s="125" t="n">
        <v>0.036</v>
      </c>
      <c r="G95" s="125" t="n">
        <v>0</v>
      </c>
      <c r="I95" s="125" t="n">
        <v>0.0025</v>
      </c>
      <c r="J95" s="125" t="n">
        <v>0</v>
      </c>
      <c r="K95" s="127" t="n">
        <v>0.02</v>
      </c>
      <c r="L95" s="125" t="n">
        <v>0.0016721748455724</v>
      </c>
      <c r="M95" s="125" t="n">
        <v>0</v>
      </c>
      <c r="N95" s="125" t="n">
        <v>-0.015</v>
      </c>
      <c r="O95" s="125" t="n">
        <v>0.036</v>
      </c>
      <c r="P95" s="125" t="n">
        <v>0.005</v>
      </c>
      <c r="Q95" s="127" t="n">
        <v>0.0025</v>
      </c>
      <c r="R95" s="127" t="n">
        <v>0.025</v>
      </c>
      <c r="S95" s="127" t="n">
        <v>0.02</v>
      </c>
      <c r="T95" s="127" t="n">
        <v>0.02</v>
      </c>
      <c r="U95" s="127" t="n">
        <v>0.015</v>
      </c>
      <c r="V95" s="127" t="n">
        <v>0</v>
      </c>
      <c r="W95" s="127" t="n">
        <v>0.01</v>
      </c>
      <c r="X95" s="127" t="n">
        <v>0</v>
      </c>
      <c r="Y95" s="127" t="n">
        <v>0</v>
      </c>
      <c r="AA95" s="127" t="n">
        <v>0.015</v>
      </c>
      <c r="AB95" s="127" t="n">
        <v>-0.015</v>
      </c>
      <c r="AC95" s="127" t="n">
        <v>0</v>
      </c>
      <c r="AD95" s="125" t="n">
        <v>0.01</v>
      </c>
    </row>
    <row r="96" customFormat="false" ht="12" hidden="false" customHeight="false" outlineLevel="0" collapsed="false">
      <c r="B96" s="126" t="n">
        <f aca="false">EOMONTH(B95,0)+1</f>
        <v>39630</v>
      </c>
      <c r="C96" s="125" t="n">
        <v>0.0025</v>
      </c>
      <c r="D96" s="125" t="n">
        <v>0.036</v>
      </c>
      <c r="E96" s="125" t="n">
        <v>0.03</v>
      </c>
      <c r="F96" s="125" t="n">
        <v>0.036</v>
      </c>
      <c r="G96" s="125" t="n">
        <v>0</v>
      </c>
      <c r="I96" s="125" t="n">
        <v>0.0025</v>
      </c>
      <c r="J96" s="125" t="n">
        <v>0</v>
      </c>
      <c r="K96" s="127" t="n">
        <v>0.02</v>
      </c>
      <c r="L96" s="125" t="n">
        <v>0.0016723193870074</v>
      </c>
      <c r="M96" s="125" t="n">
        <v>0</v>
      </c>
      <c r="N96" s="125" t="n">
        <v>-0.015</v>
      </c>
      <c r="O96" s="125" t="n">
        <v>0.036</v>
      </c>
      <c r="P96" s="125" t="n">
        <v>0.005</v>
      </c>
      <c r="Q96" s="127" t="n">
        <v>0.0025</v>
      </c>
      <c r="R96" s="127" t="n">
        <v>0.025</v>
      </c>
      <c r="S96" s="127" t="n">
        <v>0.02</v>
      </c>
      <c r="T96" s="127" t="n">
        <v>0.02</v>
      </c>
      <c r="U96" s="127" t="n">
        <v>0.015</v>
      </c>
      <c r="V96" s="127" t="n">
        <v>0</v>
      </c>
      <c r="W96" s="127" t="n">
        <v>0.01</v>
      </c>
      <c r="X96" s="127" t="n">
        <v>0</v>
      </c>
      <c r="Y96" s="127" t="n">
        <v>0</v>
      </c>
      <c r="AA96" s="127" t="n">
        <v>0.015</v>
      </c>
      <c r="AB96" s="127" t="n">
        <v>-0.015</v>
      </c>
      <c r="AC96" s="127" t="n">
        <v>0</v>
      </c>
      <c r="AD96" s="125" t="n">
        <v>0.01</v>
      </c>
    </row>
    <row r="97" customFormat="false" ht="12" hidden="false" customHeight="false" outlineLevel="0" collapsed="false">
      <c r="B97" s="126" t="n">
        <f aca="false">EOMONTH(B96,0)+1</f>
        <v>39661</v>
      </c>
      <c r="C97" s="125" t="n">
        <v>0.0025</v>
      </c>
      <c r="D97" s="125" t="n">
        <v>0.036</v>
      </c>
      <c r="E97" s="125" t="n">
        <v>0.03</v>
      </c>
      <c r="F97" s="125" t="n">
        <v>0.036</v>
      </c>
      <c r="G97" s="125" t="n">
        <v>0</v>
      </c>
      <c r="I97" s="125" t="n">
        <v>0.0025</v>
      </c>
      <c r="J97" s="125" t="n">
        <v>0</v>
      </c>
      <c r="K97" s="127" t="n">
        <v>0.02</v>
      </c>
      <c r="L97" s="125" t="n">
        <v>0.0016724723413781</v>
      </c>
      <c r="M97" s="125" t="n">
        <v>0</v>
      </c>
      <c r="N97" s="125" t="n">
        <v>-0.015</v>
      </c>
      <c r="O97" s="125" t="n">
        <v>0.036</v>
      </c>
      <c r="P97" s="125" t="n">
        <v>0.005</v>
      </c>
      <c r="Q97" s="127" t="n">
        <v>0.0025</v>
      </c>
      <c r="R97" s="127" t="n">
        <v>0.025</v>
      </c>
      <c r="S97" s="127" t="n">
        <v>0.02</v>
      </c>
      <c r="T97" s="127" t="n">
        <v>0.02</v>
      </c>
      <c r="U97" s="127" t="n">
        <v>0.015</v>
      </c>
      <c r="V97" s="127" t="n">
        <v>0</v>
      </c>
      <c r="W97" s="127" t="n">
        <v>0.01</v>
      </c>
      <c r="X97" s="127" t="n">
        <v>0</v>
      </c>
      <c r="Y97" s="127" t="n">
        <v>0</v>
      </c>
      <c r="AA97" s="127" t="n">
        <v>0.015</v>
      </c>
      <c r="AB97" s="127" t="n">
        <v>-0.015</v>
      </c>
      <c r="AC97" s="127" t="n">
        <v>0</v>
      </c>
      <c r="AD97" s="125" t="n">
        <v>0.01</v>
      </c>
    </row>
    <row r="98" customFormat="false" ht="12" hidden="false" customHeight="false" outlineLevel="0" collapsed="false">
      <c r="B98" s="126" t="n">
        <f aca="false">EOMONTH(B97,0)+1</f>
        <v>39692</v>
      </c>
      <c r="C98" s="125" t="n">
        <v>0.0025</v>
      </c>
      <c r="D98" s="125" t="n">
        <v>0.036</v>
      </c>
      <c r="E98" s="125" t="n">
        <v>0.03</v>
      </c>
      <c r="F98" s="125" t="n">
        <v>0.036</v>
      </c>
      <c r="G98" s="125" t="n">
        <v>0</v>
      </c>
      <c r="I98" s="125" t="n">
        <v>0.0025</v>
      </c>
      <c r="J98" s="125" t="n">
        <v>0</v>
      </c>
      <c r="K98" s="127" t="n">
        <v>0.02</v>
      </c>
      <c r="L98" s="125" t="n">
        <v>0.0016726289495824</v>
      </c>
      <c r="M98" s="125" t="n">
        <v>0</v>
      </c>
      <c r="N98" s="125" t="n">
        <v>-0.015</v>
      </c>
      <c r="O98" s="125" t="n">
        <v>0.036</v>
      </c>
      <c r="P98" s="125" t="n">
        <v>0.005</v>
      </c>
      <c r="Q98" s="127" t="n">
        <v>0.0025</v>
      </c>
      <c r="R98" s="127" t="n">
        <v>0.025</v>
      </c>
      <c r="S98" s="127" t="n">
        <v>0.02</v>
      </c>
      <c r="T98" s="127" t="n">
        <v>0.02</v>
      </c>
      <c r="U98" s="127" t="n">
        <v>0.015</v>
      </c>
      <c r="V98" s="127" t="n">
        <v>0</v>
      </c>
      <c r="W98" s="127" t="n">
        <v>0.01</v>
      </c>
      <c r="X98" s="127" t="n">
        <v>0</v>
      </c>
      <c r="Y98" s="127" t="n">
        <v>0</v>
      </c>
      <c r="AA98" s="127" t="n">
        <v>0.015</v>
      </c>
      <c r="AB98" s="127" t="n">
        <v>-0.015</v>
      </c>
      <c r="AC98" s="127" t="n">
        <v>0</v>
      </c>
      <c r="AD98" s="125" t="n">
        <v>0.01</v>
      </c>
    </row>
    <row r="99" customFormat="false" ht="12" hidden="false" customHeight="false" outlineLevel="0" collapsed="false">
      <c r="B99" s="126" t="n">
        <f aca="false">EOMONTH(B98,0)+1</f>
        <v>39722</v>
      </c>
      <c r="C99" s="125" t="n">
        <v>0.0025</v>
      </c>
      <c r="D99" s="125" t="n">
        <v>0.036</v>
      </c>
      <c r="E99" s="125" t="n">
        <v>0.03</v>
      </c>
      <c r="F99" s="125" t="n">
        <v>0.036</v>
      </c>
      <c r="G99" s="125" t="n">
        <v>0</v>
      </c>
      <c r="I99" s="125" t="n">
        <v>0.0025</v>
      </c>
      <c r="J99" s="125" t="n">
        <v>0</v>
      </c>
      <c r="K99" s="127" t="n">
        <v>0.02</v>
      </c>
      <c r="L99" s="125" t="n">
        <v>0.0016727839848797</v>
      </c>
      <c r="M99" s="125" t="n">
        <v>0</v>
      </c>
      <c r="N99" s="125" t="n">
        <v>-0.015</v>
      </c>
      <c r="O99" s="125" t="n">
        <v>0.036</v>
      </c>
      <c r="P99" s="125" t="n">
        <v>0.005</v>
      </c>
      <c r="Q99" s="127" t="n">
        <v>0.0025</v>
      </c>
      <c r="R99" s="127" t="n">
        <v>0.025</v>
      </c>
      <c r="S99" s="127" t="n">
        <v>0.02</v>
      </c>
      <c r="T99" s="127" t="n">
        <v>0.02</v>
      </c>
      <c r="U99" s="127" t="n">
        <v>0.015</v>
      </c>
      <c r="V99" s="127" t="n">
        <v>0</v>
      </c>
      <c r="W99" s="127" t="n">
        <v>0.01</v>
      </c>
      <c r="X99" s="127" t="n">
        <v>0</v>
      </c>
      <c r="Y99" s="127" t="n">
        <v>0</v>
      </c>
      <c r="AA99" s="127" t="n">
        <v>0.015</v>
      </c>
      <c r="AB99" s="127" t="n">
        <v>-0.015</v>
      </c>
      <c r="AC99" s="127" t="n">
        <v>0</v>
      </c>
      <c r="AD99" s="125" t="n">
        <v>0.01</v>
      </c>
    </row>
    <row r="100" customFormat="false" ht="12" hidden="false" customHeight="false" outlineLevel="0" collapsed="false">
      <c r="B100" s="126" t="n">
        <f aca="false">EOMONTH(B99,0)+1</f>
        <v>39753</v>
      </c>
      <c r="C100" s="125" t="n">
        <v>0.0025</v>
      </c>
      <c r="D100" s="125" t="n">
        <v>0.038</v>
      </c>
      <c r="E100" s="125" t="n">
        <v>0.03</v>
      </c>
      <c r="F100" s="125" t="n">
        <v>0.038</v>
      </c>
      <c r="G100" s="125" t="n">
        <v>0</v>
      </c>
      <c r="I100" s="125" t="n">
        <v>0.005</v>
      </c>
      <c r="J100" s="125" t="n">
        <v>0</v>
      </c>
      <c r="K100" s="127" t="n">
        <v>0.06</v>
      </c>
      <c r="L100" s="125" t="n">
        <v>0.0053534329056487</v>
      </c>
      <c r="M100" s="125" t="n">
        <v>0</v>
      </c>
      <c r="N100" s="125" t="n">
        <v>-0.005</v>
      </c>
      <c r="O100" s="125" t="n">
        <v>0.038</v>
      </c>
      <c r="P100" s="125" t="n">
        <v>0.005</v>
      </c>
      <c r="Q100" s="127" t="n">
        <v>0.0025</v>
      </c>
      <c r="R100" s="127" t="n">
        <v>0.025</v>
      </c>
      <c r="S100" s="127" t="n">
        <v>0.02</v>
      </c>
      <c r="T100" s="127" t="n">
        <v>0.02</v>
      </c>
      <c r="U100" s="127" t="n">
        <v>0.015</v>
      </c>
      <c r="V100" s="127" t="n">
        <v>0</v>
      </c>
      <c r="W100" s="127" t="n">
        <v>0.01</v>
      </c>
      <c r="X100" s="127" t="n">
        <v>0</v>
      </c>
      <c r="Y100" s="127" t="n">
        <v>0</v>
      </c>
      <c r="AA100" s="127" t="n">
        <v>0.015</v>
      </c>
      <c r="AB100" s="127" t="n">
        <v>-0.005</v>
      </c>
      <c r="AC100" s="127" t="n">
        <v>0</v>
      </c>
      <c r="AD100" s="125" t="n">
        <v>0.01</v>
      </c>
    </row>
    <row r="101" customFormat="false" ht="12" hidden="false" customHeight="false" outlineLevel="0" collapsed="false">
      <c r="B101" s="126" t="n">
        <f aca="false">EOMONTH(B100,0)+1</f>
        <v>39783</v>
      </c>
      <c r="C101" s="125" t="n">
        <v>0.0025</v>
      </c>
      <c r="D101" s="125" t="n">
        <v>0.038</v>
      </c>
      <c r="E101" s="125" t="n">
        <v>0.03</v>
      </c>
      <c r="F101" s="125" t="n">
        <v>0.038</v>
      </c>
      <c r="G101" s="125" t="n">
        <v>0</v>
      </c>
      <c r="I101" s="125" t="n">
        <v>0.005</v>
      </c>
      <c r="J101" s="125" t="n">
        <v>0</v>
      </c>
      <c r="K101" s="127" t="n">
        <v>0.06</v>
      </c>
      <c r="L101" s="125" t="n">
        <v>0.0053513306097321</v>
      </c>
      <c r="M101" s="125" t="n">
        <v>0</v>
      </c>
      <c r="N101" s="125" t="n">
        <v>-0.005</v>
      </c>
      <c r="O101" s="125" t="n">
        <v>0.038</v>
      </c>
      <c r="P101" s="125" t="n">
        <v>0.005</v>
      </c>
      <c r="Q101" s="127" t="n">
        <v>0.0025</v>
      </c>
      <c r="R101" s="127" t="n">
        <v>0.025</v>
      </c>
      <c r="S101" s="127" t="n">
        <v>0.02</v>
      </c>
      <c r="T101" s="127" t="n">
        <v>0.02</v>
      </c>
      <c r="U101" s="127" t="n">
        <v>0.015</v>
      </c>
      <c r="V101" s="127" t="n">
        <v>0</v>
      </c>
      <c r="W101" s="127" t="n">
        <v>0.01</v>
      </c>
      <c r="X101" s="127" t="n">
        <v>0</v>
      </c>
      <c r="Y101" s="127" t="n">
        <v>0</v>
      </c>
      <c r="AA101" s="127" t="n">
        <v>0.015</v>
      </c>
      <c r="AB101" s="127" t="n">
        <v>-0.005</v>
      </c>
      <c r="AC101" s="127" t="n">
        <v>0</v>
      </c>
      <c r="AD101" s="125" t="n">
        <v>0.01</v>
      </c>
    </row>
    <row r="102" customFormat="false" ht="12" hidden="false" customHeight="false" outlineLevel="0" collapsed="false">
      <c r="B102" s="126" t="n">
        <f aca="false">EOMONTH(B101,0)+1</f>
        <v>39814</v>
      </c>
      <c r="C102" s="125" t="n">
        <v>0.0025</v>
      </c>
      <c r="D102" s="125" t="n">
        <v>0.038</v>
      </c>
      <c r="E102" s="125" t="n">
        <v>0.03</v>
      </c>
      <c r="F102" s="125" t="n">
        <v>0.038</v>
      </c>
      <c r="G102" s="125" t="n">
        <v>0</v>
      </c>
      <c r="I102" s="125" t="n">
        <v>0.005</v>
      </c>
      <c r="J102" s="125" t="n">
        <v>0</v>
      </c>
      <c r="K102" s="127" t="n">
        <v>0.06</v>
      </c>
      <c r="L102" s="125" t="n">
        <v>0.00534891158415</v>
      </c>
      <c r="M102" s="125" t="n">
        <v>0</v>
      </c>
      <c r="N102" s="125" t="n">
        <v>-0.005</v>
      </c>
      <c r="O102" s="125" t="n">
        <v>0.038</v>
      </c>
      <c r="P102" s="125" t="n">
        <v>0.005</v>
      </c>
      <c r="Q102" s="127" t="n">
        <v>0.0025</v>
      </c>
      <c r="R102" s="127" t="n">
        <v>0.025</v>
      </c>
      <c r="S102" s="127" t="n">
        <v>0.02</v>
      </c>
      <c r="T102" s="127" t="n">
        <v>0.02</v>
      </c>
      <c r="U102" s="127" t="n">
        <v>0.015</v>
      </c>
      <c r="V102" s="127" t="n">
        <v>0</v>
      </c>
      <c r="W102" s="127" t="n">
        <v>0.01</v>
      </c>
      <c r="X102" s="127" t="n">
        <v>0</v>
      </c>
      <c r="Y102" s="127" t="n">
        <v>0</v>
      </c>
      <c r="AA102" s="127" t="n">
        <v>0.015</v>
      </c>
      <c r="AB102" s="127" t="n">
        <v>-0.005</v>
      </c>
      <c r="AC102" s="127" t="n">
        <v>0</v>
      </c>
      <c r="AD102" s="125" t="n">
        <v>0.01</v>
      </c>
    </row>
    <row r="103" customFormat="false" ht="12" hidden="false" customHeight="false" outlineLevel="0" collapsed="false">
      <c r="B103" s="126" t="n">
        <f aca="false">EOMONTH(B102,0)+1</f>
        <v>39845</v>
      </c>
      <c r="C103" s="125" t="n">
        <v>0.0025</v>
      </c>
      <c r="D103" s="125" t="n">
        <v>0.038</v>
      </c>
      <c r="E103" s="125" t="n">
        <v>0.03</v>
      </c>
      <c r="F103" s="125" t="n">
        <v>0.038</v>
      </c>
      <c r="G103" s="125" t="n">
        <v>0</v>
      </c>
      <c r="I103" s="125" t="n">
        <v>0.005</v>
      </c>
      <c r="J103" s="125" t="n">
        <v>0</v>
      </c>
      <c r="K103" s="127" t="n">
        <v>0.06</v>
      </c>
      <c r="L103" s="125" t="n">
        <v>0.0053464363203536</v>
      </c>
      <c r="M103" s="125" t="n">
        <v>0</v>
      </c>
      <c r="N103" s="125" t="n">
        <v>-0.005</v>
      </c>
      <c r="O103" s="125" t="n">
        <v>0.038</v>
      </c>
      <c r="P103" s="125" t="n">
        <v>0.005</v>
      </c>
      <c r="Q103" s="127" t="n">
        <v>0.0025</v>
      </c>
      <c r="R103" s="127" t="n">
        <v>0.025</v>
      </c>
      <c r="S103" s="127" t="n">
        <v>0.02</v>
      </c>
      <c r="T103" s="127" t="n">
        <v>0.02</v>
      </c>
      <c r="U103" s="127" t="n">
        <v>0.015</v>
      </c>
      <c r="V103" s="127" t="n">
        <v>0</v>
      </c>
      <c r="W103" s="127" t="n">
        <v>0.01</v>
      </c>
      <c r="X103" s="127" t="n">
        <v>0</v>
      </c>
      <c r="Y103" s="127" t="n">
        <v>0</v>
      </c>
      <c r="AA103" s="127" t="n">
        <v>0.015</v>
      </c>
      <c r="AB103" s="127" t="n">
        <v>-0.005</v>
      </c>
      <c r="AC103" s="127" t="n">
        <v>0</v>
      </c>
      <c r="AD103" s="125" t="n">
        <v>0.01</v>
      </c>
    </row>
    <row r="104" customFormat="false" ht="12" hidden="false" customHeight="false" outlineLevel="0" collapsed="false">
      <c r="B104" s="126" t="n">
        <f aca="false">EOMONTH(B103,0)+1</f>
        <v>39873</v>
      </c>
      <c r="C104" s="125" t="n">
        <v>0.0025</v>
      </c>
      <c r="D104" s="125" t="n">
        <v>0.038</v>
      </c>
      <c r="E104" s="125" t="n">
        <v>0.03</v>
      </c>
      <c r="F104" s="125" t="n">
        <v>0.038</v>
      </c>
      <c r="G104" s="125" t="n">
        <v>0</v>
      </c>
      <c r="I104" s="125" t="n">
        <v>0.005</v>
      </c>
      <c r="J104" s="125" t="n">
        <v>0</v>
      </c>
      <c r="K104" s="127" t="n">
        <v>0.06</v>
      </c>
      <c r="L104" s="125" t="n">
        <v>0.0053441523362153</v>
      </c>
      <c r="M104" s="125" t="n">
        <v>0</v>
      </c>
      <c r="N104" s="125" t="n">
        <v>-0.005</v>
      </c>
      <c r="O104" s="125" t="n">
        <v>0.038</v>
      </c>
      <c r="P104" s="125" t="n">
        <v>0.005</v>
      </c>
      <c r="Q104" s="127" t="n">
        <v>0.0025</v>
      </c>
      <c r="R104" s="127" t="n">
        <v>0.025</v>
      </c>
      <c r="S104" s="127" t="n">
        <v>0.02</v>
      </c>
      <c r="T104" s="127" t="n">
        <v>0.02</v>
      </c>
      <c r="U104" s="127" t="n">
        <v>0.015</v>
      </c>
      <c r="V104" s="127" t="n">
        <v>0</v>
      </c>
      <c r="W104" s="127" t="n">
        <v>0.01</v>
      </c>
      <c r="X104" s="127" t="n">
        <v>0</v>
      </c>
      <c r="Y104" s="127" t="n">
        <v>0</v>
      </c>
      <c r="AA104" s="127" t="n">
        <v>0.015</v>
      </c>
      <c r="AB104" s="127" t="n">
        <v>-0.005</v>
      </c>
      <c r="AC104" s="127" t="n">
        <v>0</v>
      </c>
      <c r="AD104" s="125" t="n">
        <v>0.01</v>
      </c>
    </row>
    <row r="105" customFormat="false" ht="12" hidden="false" customHeight="false" outlineLevel="0" collapsed="false">
      <c r="B105" s="126" t="n">
        <f aca="false">EOMONTH(B104,0)+1</f>
        <v>39904</v>
      </c>
      <c r="C105" s="125" t="n">
        <v>0.0025</v>
      </c>
      <c r="D105" s="125" t="n">
        <v>0.038</v>
      </c>
      <c r="E105" s="125" t="n">
        <v>0.03</v>
      </c>
      <c r="F105" s="125" t="n">
        <v>0.038</v>
      </c>
      <c r="G105" s="125" t="n">
        <v>0</v>
      </c>
      <c r="I105" s="125" t="n">
        <v>0.0025</v>
      </c>
      <c r="J105" s="125" t="n">
        <v>0</v>
      </c>
      <c r="K105" s="127" t="n">
        <v>0.02</v>
      </c>
      <c r="L105" s="125" t="n">
        <v>0.0016692407163155</v>
      </c>
      <c r="M105" s="125" t="n">
        <v>0</v>
      </c>
      <c r="N105" s="125" t="n">
        <v>-0.015</v>
      </c>
      <c r="O105" s="125" t="n">
        <v>0.038</v>
      </c>
      <c r="P105" s="125" t="n">
        <v>0.005</v>
      </c>
      <c r="Q105" s="127" t="n">
        <v>0.0025</v>
      </c>
      <c r="R105" s="127" t="n">
        <v>0.025</v>
      </c>
      <c r="S105" s="127" t="n">
        <v>0.02</v>
      </c>
      <c r="T105" s="127" t="n">
        <v>0.02</v>
      </c>
      <c r="U105" s="127" t="n">
        <v>0.015</v>
      </c>
      <c r="V105" s="127" t="n">
        <v>0</v>
      </c>
      <c r="W105" s="127" t="n">
        <v>0.01</v>
      </c>
      <c r="X105" s="127" t="n">
        <v>0</v>
      </c>
      <c r="Y105" s="127" t="n">
        <v>0</v>
      </c>
      <c r="AA105" s="127" t="n">
        <v>0.015</v>
      </c>
      <c r="AB105" s="127" t="n">
        <v>-0.015</v>
      </c>
      <c r="AC105" s="127" t="n">
        <v>0</v>
      </c>
      <c r="AD105" s="125" t="n">
        <v>0.01</v>
      </c>
    </row>
    <row r="106" customFormat="false" ht="12" hidden="false" customHeight="false" outlineLevel="0" collapsed="false">
      <c r="B106" s="126" t="n">
        <f aca="false">EOMONTH(B105,0)+1</f>
        <v>39934</v>
      </c>
      <c r="C106" s="125" t="n">
        <v>0.0025</v>
      </c>
      <c r="D106" s="125" t="n">
        <v>0.038</v>
      </c>
      <c r="E106" s="125" t="n">
        <v>0.03</v>
      </c>
      <c r="F106" s="125" t="n">
        <v>0.038</v>
      </c>
      <c r="G106" s="125" t="n">
        <v>0</v>
      </c>
      <c r="I106" s="125" t="n">
        <v>0.0025</v>
      </c>
      <c r="J106" s="125" t="n">
        <v>0</v>
      </c>
      <c r="K106" s="127" t="n">
        <v>0.02</v>
      </c>
      <c r="L106" s="125" t="n">
        <v>0.0016684432030536</v>
      </c>
      <c r="M106" s="125" t="n">
        <v>0</v>
      </c>
      <c r="N106" s="125" t="n">
        <v>-0.015</v>
      </c>
      <c r="O106" s="125" t="n">
        <v>0.038</v>
      </c>
      <c r="P106" s="125" t="n">
        <v>0.005</v>
      </c>
      <c r="Q106" s="127" t="n">
        <v>0.0025</v>
      </c>
      <c r="R106" s="127" t="n">
        <v>0.025</v>
      </c>
      <c r="S106" s="127" t="n">
        <v>0.02</v>
      </c>
      <c r="T106" s="127" t="n">
        <v>0.02</v>
      </c>
      <c r="U106" s="127" t="n">
        <v>0.015</v>
      </c>
      <c r="V106" s="127" t="n">
        <v>0</v>
      </c>
      <c r="W106" s="127" t="n">
        <v>0.01</v>
      </c>
      <c r="X106" s="127" t="n">
        <v>0</v>
      </c>
      <c r="Y106" s="127" t="n">
        <v>0</v>
      </c>
      <c r="AA106" s="127" t="n">
        <v>0.015</v>
      </c>
      <c r="AB106" s="127" t="n">
        <v>-0.015</v>
      </c>
      <c r="AC106" s="127" t="n">
        <v>0</v>
      </c>
      <c r="AD106" s="125" t="n">
        <v>0.01</v>
      </c>
    </row>
    <row r="107" customFormat="false" ht="12" hidden="false" customHeight="false" outlineLevel="0" collapsed="false">
      <c r="B107" s="126" t="n">
        <f aca="false">EOMONTH(B106,0)+1</f>
        <v>39965</v>
      </c>
      <c r="C107" s="125" t="n">
        <v>0.0025</v>
      </c>
      <c r="D107" s="125" t="n">
        <v>0.038</v>
      </c>
      <c r="E107" s="125" t="n">
        <v>0.03</v>
      </c>
      <c r="F107" s="125" t="n">
        <v>0.038</v>
      </c>
      <c r="G107" s="125" t="n">
        <v>0</v>
      </c>
      <c r="I107" s="125" t="n">
        <v>0.0025</v>
      </c>
      <c r="J107" s="125" t="n">
        <v>0</v>
      </c>
      <c r="K107" s="127" t="n">
        <v>0.02</v>
      </c>
      <c r="L107" s="125" t="n">
        <v>0.0016676019270384</v>
      </c>
      <c r="M107" s="125" t="n">
        <v>0</v>
      </c>
      <c r="N107" s="125" t="n">
        <v>-0.015</v>
      </c>
      <c r="O107" s="125" t="n">
        <v>0.038</v>
      </c>
      <c r="P107" s="125" t="n">
        <v>0.005</v>
      </c>
      <c r="Q107" s="127" t="n">
        <v>0.0025</v>
      </c>
      <c r="R107" s="127" t="n">
        <v>0.025</v>
      </c>
      <c r="S107" s="127" t="n">
        <v>0.02</v>
      </c>
      <c r="T107" s="127" t="n">
        <v>0.02</v>
      </c>
      <c r="U107" s="127" t="n">
        <v>0.015</v>
      </c>
      <c r="V107" s="127" t="n">
        <v>0</v>
      </c>
      <c r="W107" s="127" t="n">
        <v>0.01</v>
      </c>
      <c r="X107" s="127" t="n">
        <v>0</v>
      </c>
      <c r="Y107" s="127" t="n">
        <v>0</v>
      </c>
      <c r="AA107" s="127" t="n">
        <v>0.015</v>
      </c>
      <c r="AB107" s="127" t="n">
        <v>-0.015</v>
      </c>
      <c r="AC107" s="127" t="n">
        <v>0</v>
      </c>
      <c r="AD107" s="125" t="n">
        <v>0.01</v>
      </c>
    </row>
    <row r="108" customFormat="false" ht="12" hidden="false" customHeight="false" outlineLevel="0" collapsed="false">
      <c r="C108" s="125" t="n">
        <v>0.0025</v>
      </c>
      <c r="D108" s="125" t="n">
        <v>0.038</v>
      </c>
      <c r="E108" s="125" t="n">
        <v>0.03</v>
      </c>
      <c r="F108" s="125" t="n">
        <v>0.038</v>
      </c>
      <c r="G108" s="125" t="n">
        <v>0</v>
      </c>
      <c r="I108" s="125" t="n">
        <v>0.0025</v>
      </c>
      <c r="J108" s="125" t="n">
        <v>0</v>
      </c>
      <c r="K108" s="127" t="n">
        <v>0.02</v>
      </c>
      <c r="L108" s="125" t="n">
        <v>0.0016667711926903</v>
      </c>
      <c r="M108" s="125" t="n">
        <v>0</v>
      </c>
      <c r="N108" s="125" t="n">
        <v>-0.015</v>
      </c>
      <c r="O108" s="125" t="n">
        <v>0.038</v>
      </c>
      <c r="P108" s="125" t="n">
        <v>0.005</v>
      </c>
      <c r="Q108" s="127" t="n">
        <v>0.0025</v>
      </c>
      <c r="R108" s="127" t="n">
        <v>0.025</v>
      </c>
      <c r="S108" s="127" t="n">
        <v>0.02</v>
      </c>
      <c r="T108" s="127" t="n">
        <v>0.02</v>
      </c>
      <c r="U108" s="127" t="n">
        <v>0.015</v>
      </c>
      <c r="V108" s="127" t="n">
        <v>0</v>
      </c>
      <c r="W108" s="127" t="n">
        <v>0.01</v>
      </c>
      <c r="X108" s="127" t="n">
        <v>0</v>
      </c>
      <c r="Y108" s="127" t="n">
        <v>0</v>
      </c>
      <c r="AA108" s="127" t="n">
        <v>0.015</v>
      </c>
      <c r="AB108" s="127" t="n">
        <v>-0.015</v>
      </c>
      <c r="AC108" s="127" t="n">
        <v>0</v>
      </c>
      <c r="AD108" s="125" t="n">
        <v>0.01</v>
      </c>
    </row>
    <row r="109" customFormat="false" ht="12" hidden="false" customHeight="false" outlineLevel="0" collapsed="false">
      <c r="C109" s="125" t="n">
        <v>0.0025</v>
      </c>
      <c r="D109" s="125" t="n">
        <v>0.038</v>
      </c>
      <c r="E109" s="125" t="n">
        <v>0.03</v>
      </c>
      <c r="F109" s="125" t="n">
        <v>0.038</v>
      </c>
      <c r="G109" s="125" t="n">
        <v>0</v>
      </c>
      <c r="I109" s="125" t="n">
        <v>0.0025</v>
      </c>
      <c r="J109" s="125" t="n">
        <v>0</v>
      </c>
      <c r="K109" s="127" t="n">
        <v>0.02</v>
      </c>
      <c r="L109" s="125" t="n">
        <v>0.0016658956480583</v>
      </c>
      <c r="M109" s="125" t="n">
        <v>0</v>
      </c>
      <c r="N109" s="125" t="n">
        <v>-0.015</v>
      </c>
      <c r="O109" s="125" t="n">
        <v>0.038</v>
      </c>
      <c r="P109" s="125" t="n">
        <v>0.005</v>
      </c>
      <c r="Q109" s="127" t="n">
        <v>0.0025</v>
      </c>
      <c r="R109" s="127" t="n">
        <v>0.025</v>
      </c>
      <c r="S109" s="127" t="n">
        <v>0.02</v>
      </c>
      <c r="T109" s="127" t="n">
        <v>0.02</v>
      </c>
      <c r="U109" s="127" t="n">
        <v>0.015</v>
      </c>
      <c r="V109" s="127" t="n">
        <v>0</v>
      </c>
      <c r="W109" s="127" t="n">
        <v>0.01</v>
      </c>
      <c r="X109" s="127" t="n">
        <v>0</v>
      </c>
      <c r="Y109" s="127" t="n">
        <v>0</v>
      </c>
      <c r="AA109" s="127" t="n">
        <v>0.015</v>
      </c>
      <c r="AB109" s="127" t="n">
        <v>-0.015</v>
      </c>
      <c r="AC109" s="127" t="n">
        <v>0</v>
      </c>
      <c r="AD109" s="125" t="n">
        <v>0.01</v>
      </c>
    </row>
    <row r="110" customFormat="false" ht="12" hidden="false" customHeight="false" outlineLevel="0" collapsed="false">
      <c r="C110" s="125" t="n">
        <v>0.0025</v>
      </c>
      <c r="D110" s="125" t="n">
        <v>0.038</v>
      </c>
      <c r="E110" s="125" t="n">
        <v>0.03</v>
      </c>
      <c r="F110" s="125" t="n">
        <v>0.038</v>
      </c>
      <c r="G110" s="125" t="n">
        <v>0</v>
      </c>
      <c r="I110" s="125" t="n">
        <v>0.0025</v>
      </c>
      <c r="J110" s="125" t="n">
        <v>0</v>
      </c>
      <c r="K110" s="127" t="n">
        <v>0.02</v>
      </c>
      <c r="L110" s="125" t="n">
        <v>0.0016650027350074</v>
      </c>
      <c r="M110" s="125" t="n">
        <v>0</v>
      </c>
      <c r="N110" s="125" t="n">
        <v>-0.015</v>
      </c>
      <c r="O110" s="125" t="n">
        <v>0.038</v>
      </c>
      <c r="P110" s="125" t="n">
        <v>0.005</v>
      </c>
      <c r="Q110" s="127" t="n">
        <v>0.0025</v>
      </c>
      <c r="R110" s="127" t="n">
        <v>0.025</v>
      </c>
      <c r="S110" s="127" t="n">
        <v>0.02</v>
      </c>
      <c r="T110" s="127" t="n">
        <v>0.02</v>
      </c>
      <c r="U110" s="127" t="n">
        <v>0.015</v>
      </c>
      <c r="V110" s="127" t="n">
        <v>0</v>
      </c>
      <c r="W110" s="127" t="n">
        <v>0.01</v>
      </c>
      <c r="X110" s="127" t="n">
        <v>0</v>
      </c>
      <c r="Y110" s="127" t="n">
        <v>0</v>
      </c>
      <c r="AA110" s="127" t="n">
        <v>0.015</v>
      </c>
      <c r="AB110" s="127" t="n">
        <v>-0.015</v>
      </c>
      <c r="AC110" s="127" t="n">
        <v>0</v>
      </c>
      <c r="AD110" s="125" t="n">
        <v>0.01</v>
      </c>
    </row>
    <row r="111" customFormat="false" ht="12" hidden="false" customHeight="false" outlineLevel="0" collapsed="false">
      <c r="C111" s="125" t="n">
        <v>0.0025</v>
      </c>
      <c r="D111" s="125" t="n">
        <v>0.038</v>
      </c>
      <c r="E111" s="125" t="n">
        <v>0.03</v>
      </c>
      <c r="F111" s="125" t="n">
        <v>0.038</v>
      </c>
      <c r="G111" s="125" t="n">
        <v>0</v>
      </c>
      <c r="I111" s="125" t="n">
        <v>0.0025</v>
      </c>
      <c r="J111" s="125" t="n">
        <v>0</v>
      </c>
      <c r="K111" s="127" t="n">
        <v>0.02</v>
      </c>
      <c r="L111" s="125" t="n">
        <v>0.0016641221189105</v>
      </c>
      <c r="M111" s="125" t="n">
        <v>0</v>
      </c>
      <c r="N111" s="125" t="n">
        <v>-0.015</v>
      </c>
      <c r="O111" s="125" t="n">
        <v>0.038</v>
      </c>
      <c r="P111" s="125" t="n">
        <v>0.005</v>
      </c>
      <c r="Q111" s="127" t="n">
        <v>0.0025</v>
      </c>
      <c r="R111" s="127" t="n">
        <v>0.025</v>
      </c>
      <c r="S111" s="127" t="n">
        <v>0.02</v>
      </c>
      <c r="T111" s="127" t="n">
        <v>0.02</v>
      </c>
      <c r="U111" s="127" t="n">
        <v>0.015</v>
      </c>
      <c r="V111" s="127" t="n">
        <v>0</v>
      </c>
      <c r="W111" s="127" t="n">
        <v>0.01</v>
      </c>
      <c r="X111" s="127" t="n">
        <v>0</v>
      </c>
      <c r="Y111" s="127" t="n">
        <v>0</v>
      </c>
      <c r="AA111" s="127" t="n">
        <v>0.015</v>
      </c>
      <c r="AB111" s="127" t="n">
        <v>-0.015</v>
      </c>
      <c r="AC111" s="127" t="n">
        <v>0</v>
      </c>
      <c r="AD111" s="125" t="n">
        <v>0.01</v>
      </c>
    </row>
    <row r="112" customFormat="false" ht="12" hidden="false" customHeight="false" outlineLevel="0" collapsed="false">
      <c r="C112" s="125" t="n">
        <v>0.0025</v>
      </c>
      <c r="D112" s="125" t="n">
        <v>0.04</v>
      </c>
      <c r="E112" s="125" t="n">
        <v>0.03</v>
      </c>
      <c r="F112" s="125" t="n">
        <v>0.04</v>
      </c>
      <c r="G112" s="125" t="n">
        <v>0</v>
      </c>
      <c r="I112" s="125" t="n">
        <v>0.005</v>
      </c>
      <c r="J112" s="125" t="n">
        <v>0</v>
      </c>
      <c r="K112" s="127" t="n">
        <v>0.06</v>
      </c>
      <c r="L112" s="125" t="n">
        <v>0.0053222243965073</v>
      </c>
      <c r="M112" s="125" t="n">
        <v>0</v>
      </c>
      <c r="N112" s="125" t="n">
        <v>-0.005</v>
      </c>
      <c r="O112" s="125" t="n">
        <v>0.04</v>
      </c>
      <c r="P112" s="125" t="n">
        <v>0.005</v>
      </c>
      <c r="Q112" s="127" t="n">
        <v>0.0025</v>
      </c>
      <c r="R112" s="127" t="n">
        <v>0.025</v>
      </c>
      <c r="S112" s="127" t="n">
        <v>0.02</v>
      </c>
      <c r="T112" s="127" t="n">
        <v>0.02</v>
      </c>
      <c r="U112" s="127" t="n">
        <v>0.015</v>
      </c>
      <c r="V112" s="127" t="n">
        <v>0</v>
      </c>
      <c r="W112" s="127" t="n">
        <v>0.01</v>
      </c>
      <c r="X112" s="127" t="n">
        <v>0</v>
      </c>
      <c r="Y112" s="127" t="n">
        <v>0</v>
      </c>
      <c r="AA112" s="127" t="n">
        <v>0.015</v>
      </c>
      <c r="AB112" s="127" t="n">
        <v>-0.005</v>
      </c>
      <c r="AC112" s="127" t="n">
        <v>0</v>
      </c>
      <c r="AD112" s="125" t="n">
        <v>0.01</v>
      </c>
    </row>
    <row r="113" customFormat="false" ht="12" hidden="false" customHeight="false" outlineLevel="0" collapsed="false">
      <c r="C113" s="125" t="n">
        <v>0.0025</v>
      </c>
      <c r="D113" s="125" t="n">
        <v>0.04</v>
      </c>
      <c r="E113" s="125" t="n">
        <v>0.03</v>
      </c>
      <c r="F113" s="125" t="n">
        <v>0.04</v>
      </c>
      <c r="G113" s="125" t="n">
        <v>0</v>
      </c>
      <c r="I113" s="125" t="n">
        <v>0.005</v>
      </c>
      <c r="J113" s="125" t="n">
        <v>0</v>
      </c>
      <c r="K113" s="127" t="n">
        <v>0.06</v>
      </c>
      <c r="L113" s="125" t="n">
        <v>0.0053193010788261</v>
      </c>
      <c r="M113" s="125" t="n">
        <v>0</v>
      </c>
      <c r="N113" s="125" t="n">
        <v>-0.005</v>
      </c>
      <c r="O113" s="125" t="n">
        <v>0.04</v>
      </c>
      <c r="P113" s="125" t="n">
        <v>0.005</v>
      </c>
      <c r="Q113" s="127" t="n">
        <v>0.0025</v>
      </c>
      <c r="R113" s="127" t="n">
        <v>0.025</v>
      </c>
      <c r="S113" s="127" t="n">
        <v>0.02</v>
      </c>
      <c r="T113" s="127" t="n">
        <v>0.02</v>
      </c>
      <c r="U113" s="127" t="n">
        <v>0.015</v>
      </c>
      <c r="V113" s="127" t="n">
        <v>0</v>
      </c>
      <c r="W113" s="127" t="n">
        <v>0.01</v>
      </c>
      <c r="X113" s="127" t="n">
        <v>0</v>
      </c>
      <c r="Y113" s="127" t="n">
        <v>0</v>
      </c>
      <c r="AA113" s="127" t="n">
        <v>0.015</v>
      </c>
      <c r="AB113" s="127" t="n">
        <v>-0.005</v>
      </c>
      <c r="AC113" s="127" t="n">
        <v>0</v>
      </c>
      <c r="AD113" s="125" t="n">
        <v>0.01</v>
      </c>
    </row>
    <row r="114" customFormat="false" ht="12" hidden="false" customHeight="false" outlineLevel="0" collapsed="false">
      <c r="C114" s="125" t="n">
        <v>0.0025</v>
      </c>
      <c r="D114" s="125" t="n">
        <v>0.04</v>
      </c>
      <c r="E114" s="125" t="n">
        <v>0.03</v>
      </c>
      <c r="F114" s="125" t="n">
        <v>0.04</v>
      </c>
      <c r="G114" s="125" t="n">
        <v>0</v>
      </c>
      <c r="I114" s="125" t="n">
        <v>0.005</v>
      </c>
      <c r="J114" s="125" t="n">
        <v>0</v>
      </c>
      <c r="K114" s="127" t="n">
        <v>0.06</v>
      </c>
      <c r="L114" s="125" t="n">
        <v>0.0053162260448852</v>
      </c>
      <c r="M114" s="125" t="n">
        <v>0</v>
      </c>
      <c r="N114" s="125" t="n">
        <v>-0.005</v>
      </c>
      <c r="O114" s="125" t="n">
        <v>0.04</v>
      </c>
      <c r="P114" s="125" t="n">
        <v>0.005</v>
      </c>
      <c r="Q114" s="127" t="n">
        <v>0.0025</v>
      </c>
      <c r="R114" s="127" t="n">
        <v>0.025</v>
      </c>
      <c r="S114" s="127" t="n">
        <v>0.02</v>
      </c>
      <c r="T114" s="127" t="n">
        <v>0.02</v>
      </c>
      <c r="U114" s="127" t="n">
        <v>0.015</v>
      </c>
      <c r="V114" s="127" t="n">
        <v>0</v>
      </c>
      <c r="W114" s="127" t="n">
        <v>0.01</v>
      </c>
      <c r="X114" s="127" t="n">
        <v>0</v>
      </c>
      <c r="Y114" s="127" t="n">
        <v>0</v>
      </c>
      <c r="AA114" s="127" t="n">
        <v>0.015</v>
      </c>
      <c r="AB114" s="127" t="n">
        <v>-0.005</v>
      </c>
      <c r="AC114" s="127" t="n">
        <v>0</v>
      </c>
      <c r="AD114" s="125" t="n">
        <v>0.01</v>
      </c>
    </row>
    <row r="115" customFormat="false" ht="12" hidden="false" customHeight="false" outlineLevel="0" collapsed="false">
      <c r="C115" s="125" t="n">
        <v>0.0025</v>
      </c>
      <c r="D115" s="125" t="n">
        <v>0.04</v>
      </c>
      <c r="E115" s="125" t="n">
        <v>0.03</v>
      </c>
      <c r="F115" s="125" t="n">
        <v>0.04</v>
      </c>
      <c r="G115" s="125" t="n">
        <v>0</v>
      </c>
      <c r="I115" s="125" t="n">
        <v>0.005</v>
      </c>
      <c r="J115" s="125" t="n">
        <v>0</v>
      </c>
      <c r="K115" s="127" t="n">
        <v>0.06</v>
      </c>
      <c r="L115" s="125" t="n">
        <v>0.0053130959575347</v>
      </c>
      <c r="M115" s="125" t="n">
        <v>0</v>
      </c>
      <c r="N115" s="125" t="n">
        <v>-0.005</v>
      </c>
      <c r="O115" s="125" t="n">
        <v>0.04</v>
      </c>
      <c r="P115" s="125" t="n">
        <v>0.005</v>
      </c>
      <c r="Q115" s="127" t="n">
        <v>0.0025</v>
      </c>
      <c r="R115" s="127" t="n">
        <v>0.025</v>
      </c>
      <c r="S115" s="127" t="n">
        <v>0.02</v>
      </c>
      <c r="T115" s="127" t="n">
        <v>0.02</v>
      </c>
      <c r="U115" s="127" t="n">
        <v>0.015</v>
      </c>
      <c r="V115" s="127" t="n">
        <v>0</v>
      </c>
      <c r="W115" s="127" t="n">
        <v>0.01</v>
      </c>
      <c r="X115" s="127" t="n">
        <v>0</v>
      </c>
      <c r="Y115" s="127" t="n">
        <v>0</v>
      </c>
      <c r="AA115" s="127" t="n">
        <v>0.015</v>
      </c>
      <c r="AB115" s="127" t="n">
        <v>-0.005</v>
      </c>
      <c r="AC115" s="127" t="n">
        <v>0</v>
      </c>
      <c r="AD115" s="125" t="n">
        <v>0.01</v>
      </c>
    </row>
    <row r="116" customFormat="false" ht="12" hidden="false" customHeight="false" outlineLevel="0" collapsed="false">
      <c r="C116" s="125" t="n">
        <v>0.0025</v>
      </c>
      <c r="D116" s="125" t="n">
        <v>0.04</v>
      </c>
      <c r="E116" s="125" t="n">
        <v>0.03</v>
      </c>
      <c r="F116" s="125" t="n">
        <v>0.04</v>
      </c>
      <c r="G116" s="125" t="n">
        <v>0</v>
      </c>
      <c r="I116" s="125" t="n">
        <v>0.005</v>
      </c>
      <c r="J116" s="125" t="n">
        <v>0</v>
      </c>
      <c r="K116" s="127" t="n">
        <v>0.06</v>
      </c>
      <c r="L116" s="125" t="n">
        <v>0.0053102215549804</v>
      </c>
      <c r="M116" s="125" t="n">
        <v>0</v>
      </c>
      <c r="N116" s="125" t="n">
        <v>-0.005</v>
      </c>
      <c r="O116" s="125" t="n">
        <v>0.04</v>
      </c>
      <c r="P116" s="125" t="n">
        <v>0.005</v>
      </c>
      <c r="Q116" s="127" t="n">
        <v>0.0025</v>
      </c>
      <c r="R116" s="127" t="n">
        <v>0.025</v>
      </c>
      <c r="S116" s="127" t="n">
        <v>0.02</v>
      </c>
      <c r="T116" s="127" t="n">
        <v>0.02</v>
      </c>
      <c r="U116" s="127" t="n">
        <v>0.015</v>
      </c>
      <c r="V116" s="127" t="n">
        <v>0</v>
      </c>
      <c r="W116" s="127" t="n">
        <v>0.01</v>
      </c>
      <c r="X116" s="127" t="n">
        <v>0</v>
      </c>
      <c r="Y116" s="127" t="n">
        <v>0</v>
      </c>
      <c r="AA116" s="127" t="n">
        <v>0.015</v>
      </c>
      <c r="AB116" s="127" t="n">
        <v>-0.005</v>
      </c>
      <c r="AC116" s="127" t="n">
        <v>0</v>
      </c>
      <c r="AD116" s="125" t="n">
        <v>0.01</v>
      </c>
    </row>
    <row r="117" customFormat="false" ht="12" hidden="false" customHeight="false" outlineLevel="0" collapsed="false">
      <c r="C117" s="125" t="n">
        <v>0.0025</v>
      </c>
      <c r="D117" s="125" t="n">
        <v>0.04</v>
      </c>
      <c r="E117" s="125" t="n">
        <v>0.03</v>
      </c>
      <c r="F117" s="125" t="n">
        <v>0.04</v>
      </c>
      <c r="G117" s="125" t="n">
        <v>0</v>
      </c>
      <c r="I117" s="125" t="n">
        <v>0.0025</v>
      </c>
      <c r="J117" s="125" t="n">
        <v>0</v>
      </c>
      <c r="K117" s="127" t="n">
        <v>0.02</v>
      </c>
      <c r="L117" s="125" t="n">
        <v>0.0016584334368587</v>
      </c>
      <c r="M117" s="125" t="n">
        <v>0</v>
      </c>
      <c r="N117" s="125" t="n">
        <v>-0.015</v>
      </c>
      <c r="O117" s="125" t="n">
        <v>0.04</v>
      </c>
      <c r="P117" s="125" t="n">
        <v>0.005</v>
      </c>
      <c r="Q117" s="127" t="n">
        <v>0.0025</v>
      </c>
      <c r="R117" s="127" t="n">
        <v>0.025</v>
      </c>
      <c r="S117" s="127" t="n">
        <v>0.02</v>
      </c>
      <c r="T117" s="127" t="n">
        <v>0.02</v>
      </c>
      <c r="U117" s="127" t="n">
        <v>0.015</v>
      </c>
      <c r="V117" s="127" t="n">
        <v>0</v>
      </c>
      <c r="W117" s="127" t="n">
        <v>0.01</v>
      </c>
      <c r="X117" s="127" t="n">
        <v>0</v>
      </c>
      <c r="Y117" s="127" t="n">
        <v>0</v>
      </c>
      <c r="AA117" s="127" t="n">
        <v>0.015</v>
      </c>
      <c r="AB117" s="127" t="n">
        <v>-0.015</v>
      </c>
      <c r="AC117" s="127" t="n">
        <v>0</v>
      </c>
      <c r="AD117" s="125" t="n">
        <v>0.01</v>
      </c>
    </row>
    <row r="118" customFormat="false" ht="12" hidden="false" customHeight="false" outlineLevel="0" collapsed="false">
      <c r="C118" s="125" t="n">
        <v>0.0025</v>
      </c>
      <c r="D118" s="125" t="n">
        <v>0.04</v>
      </c>
      <c r="E118" s="125" t="n">
        <v>0.03</v>
      </c>
      <c r="F118" s="125" t="n">
        <v>0.04</v>
      </c>
      <c r="G118" s="125" t="n">
        <v>0</v>
      </c>
      <c r="I118" s="125" t="n">
        <v>0.0025</v>
      </c>
      <c r="J118" s="125" t="n">
        <v>0</v>
      </c>
      <c r="K118" s="127" t="n">
        <v>0.02</v>
      </c>
      <c r="L118" s="125" t="n">
        <v>0.00165743896083</v>
      </c>
      <c r="M118" s="125" t="n">
        <v>0</v>
      </c>
      <c r="N118" s="125" t="n">
        <v>-0.015</v>
      </c>
      <c r="O118" s="125" t="n">
        <v>0.04</v>
      </c>
      <c r="P118" s="125" t="n">
        <v>0.005</v>
      </c>
      <c r="Q118" s="127" t="n">
        <v>0.0025</v>
      </c>
      <c r="R118" s="127" t="n">
        <v>0.025</v>
      </c>
      <c r="S118" s="127" t="n">
        <v>0.02</v>
      </c>
      <c r="T118" s="127" t="n">
        <v>0.02</v>
      </c>
      <c r="U118" s="127" t="n">
        <v>0.015</v>
      </c>
      <c r="V118" s="127" t="n">
        <v>0</v>
      </c>
      <c r="W118" s="127" t="n">
        <v>0.01</v>
      </c>
      <c r="X118" s="127" t="n">
        <v>0</v>
      </c>
      <c r="Y118" s="127" t="n">
        <v>0</v>
      </c>
      <c r="AA118" s="127" t="n">
        <v>0.015</v>
      </c>
      <c r="AB118" s="127" t="n">
        <v>-0.015</v>
      </c>
      <c r="AC118" s="127" t="n">
        <v>0</v>
      </c>
      <c r="AD118" s="125" t="n">
        <v>0.01</v>
      </c>
    </row>
    <row r="119" customFormat="false" ht="12" hidden="false" customHeight="false" outlineLevel="0" collapsed="false">
      <c r="C119" s="125" t="n">
        <v>0.0025</v>
      </c>
      <c r="D119" s="125" t="n">
        <v>0.04</v>
      </c>
      <c r="E119" s="125" t="n">
        <v>0.03</v>
      </c>
      <c r="F119" s="125" t="n">
        <v>0.04</v>
      </c>
      <c r="G119" s="125" t="n">
        <v>0</v>
      </c>
      <c r="I119" s="125" t="n">
        <v>0.0025</v>
      </c>
      <c r="J119" s="125" t="n">
        <v>0</v>
      </c>
      <c r="K119" s="127" t="n">
        <v>0.02</v>
      </c>
      <c r="L119" s="125" t="n">
        <v>0.0016563945448124</v>
      </c>
      <c r="M119" s="125" t="n">
        <v>0</v>
      </c>
      <c r="N119" s="125" t="n">
        <v>-0.015</v>
      </c>
      <c r="O119" s="125" t="n">
        <v>0.04</v>
      </c>
      <c r="P119" s="125" t="n">
        <v>0.005</v>
      </c>
      <c r="Q119" s="127" t="n">
        <v>0.0025</v>
      </c>
      <c r="R119" s="127" t="n">
        <v>0.025</v>
      </c>
      <c r="S119" s="127" t="n">
        <v>0.02</v>
      </c>
      <c r="T119" s="127" t="n">
        <v>0.02</v>
      </c>
      <c r="U119" s="127" t="n">
        <v>0.015</v>
      </c>
      <c r="V119" s="127" t="n">
        <v>0</v>
      </c>
      <c r="W119" s="127" t="n">
        <v>0.01</v>
      </c>
      <c r="X119" s="127" t="n">
        <v>0</v>
      </c>
      <c r="Y119" s="127" t="n">
        <v>0</v>
      </c>
      <c r="AA119" s="127" t="n">
        <v>0.015</v>
      </c>
      <c r="AB119" s="127" t="n">
        <v>-0.015</v>
      </c>
      <c r="AC119" s="127" t="n">
        <v>0</v>
      </c>
      <c r="AD119" s="125" t="n">
        <v>0.01</v>
      </c>
    </row>
    <row r="120" customFormat="false" ht="12" hidden="false" customHeight="false" outlineLevel="0" collapsed="false">
      <c r="C120" s="125" t="n">
        <v>0.0025</v>
      </c>
      <c r="D120" s="125" t="n">
        <v>0.04</v>
      </c>
      <c r="E120" s="125" t="n">
        <v>0.03</v>
      </c>
      <c r="F120" s="125" t="n">
        <v>0.04</v>
      </c>
      <c r="G120" s="125" t="n">
        <v>0</v>
      </c>
      <c r="I120" s="125" t="n">
        <v>0.0025</v>
      </c>
      <c r="J120" s="125" t="n">
        <v>0</v>
      </c>
      <c r="K120" s="127" t="n">
        <v>0.02</v>
      </c>
      <c r="L120" s="125" t="n">
        <v>0.0016553676048145</v>
      </c>
      <c r="M120" s="125" t="n">
        <v>0</v>
      </c>
      <c r="N120" s="125" t="n">
        <v>-0.015</v>
      </c>
      <c r="O120" s="125" t="n">
        <v>0.04</v>
      </c>
      <c r="P120" s="125" t="n">
        <v>0.005</v>
      </c>
      <c r="Q120" s="127" t="n">
        <v>0.0025</v>
      </c>
      <c r="R120" s="127" t="n">
        <v>0.025</v>
      </c>
      <c r="S120" s="127" t="n">
        <v>0.02</v>
      </c>
      <c r="T120" s="127" t="n">
        <v>0.02</v>
      </c>
      <c r="U120" s="127" t="n">
        <v>0.015</v>
      </c>
      <c r="V120" s="127" t="n">
        <v>0</v>
      </c>
      <c r="W120" s="127" t="n">
        <v>0.01</v>
      </c>
      <c r="X120" s="127" t="n">
        <v>0</v>
      </c>
      <c r="Y120" s="127" t="n">
        <v>0</v>
      </c>
      <c r="AA120" s="127" t="n">
        <v>0.015</v>
      </c>
      <c r="AB120" s="127" t="n">
        <v>-0.015</v>
      </c>
      <c r="AC120" s="127" t="n">
        <v>0</v>
      </c>
      <c r="AD120" s="125" t="n">
        <v>0.01</v>
      </c>
    </row>
    <row r="121" customFormat="false" ht="12" hidden="false" customHeight="false" outlineLevel="0" collapsed="false">
      <c r="C121" s="125" t="n">
        <v>0.0025</v>
      </c>
      <c r="D121" s="125" t="n">
        <v>0.04</v>
      </c>
      <c r="E121" s="125" t="n">
        <v>0.03</v>
      </c>
      <c r="F121" s="125" t="n">
        <v>0.04</v>
      </c>
      <c r="G121" s="125" t="n">
        <v>0</v>
      </c>
      <c r="I121" s="125" t="n">
        <v>0.0025</v>
      </c>
      <c r="J121" s="125" t="n">
        <v>0</v>
      </c>
      <c r="K121" s="127" t="n">
        <v>0.02</v>
      </c>
      <c r="L121" s="125" t="n">
        <v>0.0016542897145253</v>
      </c>
      <c r="M121" s="125" t="n">
        <v>0</v>
      </c>
      <c r="N121" s="125" t="n">
        <v>-0.015</v>
      </c>
      <c r="O121" s="125" t="n">
        <v>0.04</v>
      </c>
      <c r="P121" s="125" t="n">
        <v>0.005</v>
      </c>
      <c r="Q121" s="127" t="n">
        <v>0.0025</v>
      </c>
      <c r="R121" s="127" t="n">
        <v>0.025</v>
      </c>
      <c r="S121" s="127" t="n">
        <v>0.02</v>
      </c>
      <c r="T121" s="127" t="n">
        <v>0.02</v>
      </c>
      <c r="U121" s="127" t="n">
        <v>0.015</v>
      </c>
      <c r="V121" s="127" t="n">
        <v>0</v>
      </c>
      <c r="W121" s="127" t="n">
        <v>0.01</v>
      </c>
      <c r="X121" s="127" t="n">
        <v>0</v>
      </c>
      <c r="Y121" s="127" t="n">
        <v>0</v>
      </c>
      <c r="AA121" s="127" t="n">
        <v>0.015</v>
      </c>
      <c r="AB121" s="127" t="n">
        <v>-0.015</v>
      </c>
      <c r="AC121" s="127" t="n">
        <v>0</v>
      </c>
      <c r="AD121" s="125" t="n">
        <v>0.01</v>
      </c>
    </row>
    <row r="122" customFormat="false" ht="12" hidden="false" customHeight="false" outlineLevel="0" collapsed="false">
      <c r="C122" s="125" t="n">
        <v>0.0025</v>
      </c>
      <c r="D122" s="125" t="n">
        <v>0.04</v>
      </c>
      <c r="E122" s="125" t="n">
        <v>0.03</v>
      </c>
      <c r="F122" s="125" t="n">
        <v>0.04</v>
      </c>
      <c r="G122" s="125" t="n">
        <v>0</v>
      </c>
      <c r="I122" s="125" t="n">
        <v>0.0025</v>
      </c>
      <c r="J122" s="125" t="n">
        <v>0</v>
      </c>
      <c r="K122" s="127" t="n">
        <v>0.02</v>
      </c>
      <c r="L122" s="125" t="n">
        <v>0.0016531948686513</v>
      </c>
      <c r="M122" s="125" t="n">
        <v>0</v>
      </c>
      <c r="N122" s="125" t="n">
        <v>-0.015</v>
      </c>
      <c r="O122" s="125" t="n">
        <v>0.04</v>
      </c>
      <c r="P122" s="125" t="n">
        <v>0.005</v>
      </c>
      <c r="Q122" s="127" t="n">
        <v>0.0025</v>
      </c>
      <c r="R122" s="127" t="n">
        <v>0.025</v>
      </c>
      <c r="S122" s="127" t="n">
        <v>0.02</v>
      </c>
      <c r="T122" s="127" t="n">
        <v>0.02</v>
      </c>
      <c r="U122" s="127" t="n">
        <v>0.015</v>
      </c>
      <c r="V122" s="127" t="n">
        <v>0</v>
      </c>
      <c r="W122" s="127" t="n">
        <v>0.01</v>
      </c>
      <c r="X122" s="127" t="n">
        <v>0</v>
      </c>
      <c r="Y122" s="127" t="n">
        <v>0</v>
      </c>
      <c r="AA122" s="127" t="n">
        <v>0.015</v>
      </c>
      <c r="AB122" s="127" t="n">
        <v>-0.015</v>
      </c>
      <c r="AC122" s="127" t="n">
        <v>0</v>
      </c>
      <c r="AD122" s="125" t="n">
        <v>0.01</v>
      </c>
    </row>
    <row r="123" customFormat="false" ht="12" hidden="false" customHeight="false" outlineLevel="0" collapsed="false">
      <c r="C123" s="125" t="n">
        <v>0.0025</v>
      </c>
      <c r="D123" s="125" t="n">
        <v>0.04</v>
      </c>
      <c r="E123" s="125" t="n">
        <v>0.03</v>
      </c>
      <c r="F123" s="125" t="n">
        <v>0.04</v>
      </c>
      <c r="G123" s="125" t="n">
        <v>0</v>
      </c>
      <c r="I123" s="125" t="n">
        <v>0.0025</v>
      </c>
      <c r="J123" s="125" t="n">
        <v>0</v>
      </c>
      <c r="K123" s="127" t="n">
        <v>0.02</v>
      </c>
      <c r="L123" s="125" t="n">
        <v>0.0016521192325447</v>
      </c>
      <c r="M123" s="125" t="n">
        <v>0</v>
      </c>
      <c r="N123" s="125" t="n">
        <v>-0.015</v>
      </c>
      <c r="O123" s="125" t="n">
        <v>0.04</v>
      </c>
      <c r="P123" s="125" t="n">
        <v>0.005</v>
      </c>
      <c r="Q123" s="127" t="n">
        <v>0.0025</v>
      </c>
      <c r="R123" s="127" t="n">
        <v>0.025</v>
      </c>
      <c r="S123" s="127" t="n">
        <v>0.02</v>
      </c>
      <c r="T123" s="127" t="n">
        <v>0.02</v>
      </c>
      <c r="U123" s="127" t="n">
        <v>0.015</v>
      </c>
      <c r="V123" s="127" t="n">
        <v>0</v>
      </c>
      <c r="W123" s="127" t="n">
        <v>0.01</v>
      </c>
      <c r="X123" s="127" t="n">
        <v>0</v>
      </c>
      <c r="Y123" s="127" t="n">
        <v>0</v>
      </c>
      <c r="AA123" s="127" t="n">
        <v>0.015</v>
      </c>
      <c r="AB123" s="127" t="n">
        <v>-0.015</v>
      </c>
      <c r="AC123" s="127" t="n">
        <v>0</v>
      </c>
      <c r="AD123" s="125" t="n">
        <v>0.01</v>
      </c>
    </row>
    <row r="124" customFormat="false" ht="12" hidden="false" customHeight="false" outlineLevel="0" collapsed="false">
      <c r="C124" s="125" t="n">
        <v>0.0025</v>
      </c>
      <c r="D124" s="125" t="n">
        <v>0.042</v>
      </c>
      <c r="E124" s="125" t="n">
        <v>0.03</v>
      </c>
      <c r="F124" s="125" t="n">
        <v>0.042</v>
      </c>
      <c r="G124" s="125" t="n">
        <v>0</v>
      </c>
      <c r="I124" s="125" t="n">
        <v>0.005</v>
      </c>
      <c r="J124" s="125" t="n">
        <v>0</v>
      </c>
      <c r="K124" s="127" t="n">
        <v>0.06</v>
      </c>
      <c r="L124" s="125" t="n">
        <v>0.0052831716318718</v>
      </c>
      <c r="M124" s="125" t="n">
        <v>0</v>
      </c>
      <c r="N124" s="125" t="n">
        <v>-0.005</v>
      </c>
      <c r="O124" s="125" t="n">
        <v>0.042</v>
      </c>
      <c r="P124" s="125" t="n">
        <v>0.005</v>
      </c>
      <c r="Q124" s="127" t="n">
        <v>0.0025</v>
      </c>
      <c r="R124" s="127" t="n">
        <v>0.025</v>
      </c>
      <c r="S124" s="127" t="n">
        <v>0.02</v>
      </c>
      <c r="T124" s="127" t="n">
        <v>0.02</v>
      </c>
      <c r="U124" s="127" t="n">
        <v>0.015</v>
      </c>
      <c r="V124" s="127" t="n">
        <v>0</v>
      </c>
      <c r="W124" s="127" t="n">
        <v>0.01</v>
      </c>
      <c r="X124" s="127" t="n">
        <v>0</v>
      </c>
      <c r="Y124" s="127" t="n">
        <v>0</v>
      </c>
      <c r="AA124" s="127" t="n">
        <v>0.015</v>
      </c>
      <c r="AB124" s="127" t="n">
        <v>-0.005</v>
      </c>
      <c r="AC124" s="127" t="n">
        <v>0</v>
      </c>
      <c r="AD124" s="125" t="n">
        <v>0.01</v>
      </c>
    </row>
    <row r="125" customFormat="false" ht="12" hidden="false" customHeight="false" outlineLevel="0" collapsed="false">
      <c r="C125" s="125" t="n">
        <v>0.0025</v>
      </c>
      <c r="D125" s="125" t="n">
        <v>0.042</v>
      </c>
      <c r="E125" s="125" t="n">
        <v>0.03</v>
      </c>
      <c r="F125" s="125" t="n">
        <v>0.042</v>
      </c>
      <c r="G125" s="125" t="n">
        <v>0</v>
      </c>
      <c r="I125" s="125" t="n">
        <v>0.005</v>
      </c>
      <c r="J125" s="125" t="n">
        <v>0</v>
      </c>
      <c r="K125" s="127" t="n">
        <v>0.06</v>
      </c>
      <c r="L125" s="125" t="n">
        <v>0.0052796268577912</v>
      </c>
      <c r="M125" s="125" t="n">
        <v>0</v>
      </c>
      <c r="N125" s="125" t="n">
        <v>-0.005</v>
      </c>
      <c r="O125" s="125" t="n">
        <v>0.042</v>
      </c>
      <c r="P125" s="125" t="n">
        <v>0.005</v>
      </c>
      <c r="Q125" s="127" t="n">
        <v>0.0025</v>
      </c>
      <c r="R125" s="127" t="n">
        <v>0.025</v>
      </c>
      <c r="S125" s="127" t="n">
        <v>0.02</v>
      </c>
      <c r="T125" s="127" t="n">
        <v>0.02</v>
      </c>
      <c r="U125" s="127" t="n">
        <v>0.015</v>
      </c>
      <c r="V125" s="127" t="n">
        <v>0</v>
      </c>
      <c r="W125" s="127" t="n">
        <v>0.01</v>
      </c>
      <c r="X125" s="127" t="n">
        <v>0</v>
      </c>
      <c r="Y125" s="127" t="n">
        <v>0</v>
      </c>
      <c r="AA125" s="127" t="n">
        <v>0.015</v>
      </c>
      <c r="AB125" s="127" t="n">
        <v>-0.005</v>
      </c>
      <c r="AC125" s="127" t="n">
        <v>0</v>
      </c>
      <c r="AD125" s="125" t="n">
        <v>0.01</v>
      </c>
    </row>
    <row r="126" customFormat="false" ht="12" hidden="false" customHeight="false" outlineLevel="0" collapsed="false">
      <c r="C126" s="125" t="n">
        <v>0.0025</v>
      </c>
      <c r="D126" s="125" t="n">
        <v>0.042</v>
      </c>
      <c r="E126" s="125" t="n">
        <v>0.03</v>
      </c>
      <c r="F126" s="125" t="n">
        <v>0.042</v>
      </c>
      <c r="G126" s="125" t="n">
        <v>0</v>
      </c>
      <c r="I126" s="125" t="n">
        <v>0.005</v>
      </c>
      <c r="J126" s="125" t="n">
        <v>0</v>
      </c>
      <c r="K126" s="127" t="n">
        <v>0.06</v>
      </c>
      <c r="L126" s="125" t="n">
        <v>0.0052759110277701</v>
      </c>
      <c r="M126" s="125" t="n">
        <v>0</v>
      </c>
      <c r="N126" s="125" t="n">
        <v>-0.005</v>
      </c>
      <c r="O126" s="125" t="n">
        <v>0.042</v>
      </c>
      <c r="P126" s="125" t="n">
        <v>0.005</v>
      </c>
      <c r="Q126" s="127" t="n">
        <v>0.0025</v>
      </c>
      <c r="R126" s="127" t="n">
        <v>0.025</v>
      </c>
      <c r="S126" s="127" t="n">
        <v>0.02</v>
      </c>
      <c r="T126" s="127" t="n">
        <v>0.02</v>
      </c>
      <c r="U126" s="127" t="n">
        <v>0.015</v>
      </c>
      <c r="V126" s="127" t="n">
        <v>0</v>
      </c>
      <c r="W126" s="127" t="n">
        <v>0.01</v>
      </c>
      <c r="X126" s="127" t="n">
        <v>0</v>
      </c>
      <c r="Y126" s="127" t="n">
        <v>0</v>
      </c>
      <c r="AA126" s="127" t="n">
        <v>0.015</v>
      </c>
      <c r="AB126" s="127" t="n">
        <v>-0.005</v>
      </c>
      <c r="AC126" s="127" t="n">
        <v>0</v>
      </c>
      <c r="AD126" s="125" t="n">
        <v>0.01</v>
      </c>
    </row>
    <row r="127" customFormat="false" ht="12" hidden="false" customHeight="false" outlineLevel="0" collapsed="false">
      <c r="C127" s="125" t="n">
        <v>0.0025</v>
      </c>
      <c r="D127" s="125" t="n">
        <v>0.042</v>
      </c>
      <c r="E127" s="125" t="n">
        <v>0.03</v>
      </c>
      <c r="F127" s="125" t="n">
        <v>0.042</v>
      </c>
      <c r="G127" s="125" t="n">
        <v>0</v>
      </c>
      <c r="I127" s="125" t="n">
        <v>0.005</v>
      </c>
      <c r="J127" s="125" t="n">
        <v>0</v>
      </c>
      <c r="K127" s="127" t="n">
        <v>0.06</v>
      </c>
      <c r="L127" s="125" t="n">
        <v>0.0052721415615325</v>
      </c>
      <c r="M127" s="125" t="n">
        <v>0</v>
      </c>
      <c r="N127" s="125" t="n">
        <v>-0.005</v>
      </c>
      <c r="O127" s="125" t="n">
        <v>0.042</v>
      </c>
      <c r="P127" s="125" t="n">
        <v>0.005</v>
      </c>
      <c r="Q127" s="127" t="n">
        <v>0.0025</v>
      </c>
      <c r="R127" s="127" t="n">
        <v>0.025</v>
      </c>
      <c r="S127" s="127" t="n">
        <v>0.02</v>
      </c>
      <c r="T127" s="127" t="n">
        <v>0.02</v>
      </c>
      <c r="U127" s="127" t="n">
        <v>0.015</v>
      </c>
      <c r="V127" s="127" t="n">
        <v>0</v>
      </c>
      <c r="W127" s="127" t="n">
        <v>0.01</v>
      </c>
      <c r="X127" s="127" t="n">
        <v>0</v>
      </c>
      <c r="Y127" s="127" t="n">
        <v>0</v>
      </c>
      <c r="AA127" s="127" t="n">
        <v>0.015</v>
      </c>
      <c r="AB127" s="127" t="n">
        <v>-0.005</v>
      </c>
      <c r="AC127" s="127" t="n">
        <v>0</v>
      </c>
      <c r="AD127" s="125" t="n">
        <v>0.01</v>
      </c>
    </row>
    <row r="128" customFormat="false" ht="12" hidden="false" customHeight="false" outlineLevel="0" collapsed="false">
      <c r="C128" s="125" t="n">
        <v>0.0025</v>
      </c>
      <c r="D128" s="125" t="n">
        <v>0.042</v>
      </c>
      <c r="E128" s="125" t="n">
        <v>0.03</v>
      </c>
      <c r="F128" s="125" t="n">
        <v>0.042</v>
      </c>
      <c r="G128" s="125" t="n">
        <v>0</v>
      </c>
      <c r="I128" s="125" t="n">
        <v>0.005</v>
      </c>
      <c r="J128" s="125" t="n">
        <v>0</v>
      </c>
      <c r="K128" s="127" t="n">
        <v>0.06</v>
      </c>
      <c r="L128" s="125" t="n">
        <v>0.0052686908895782</v>
      </c>
      <c r="M128" s="125" t="n">
        <v>0</v>
      </c>
      <c r="N128" s="125" t="n">
        <v>-0.005</v>
      </c>
      <c r="O128" s="125" t="n">
        <v>0.042</v>
      </c>
      <c r="P128" s="125" t="n">
        <v>0.005</v>
      </c>
      <c r="Q128" s="127" t="n">
        <v>0.0025</v>
      </c>
      <c r="R128" s="127" t="n">
        <v>0.025</v>
      </c>
      <c r="S128" s="127" t="n">
        <v>0.02</v>
      </c>
      <c r="T128" s="127" t="n">
        <v>0.02</v>
      </c>
      <c r="U128" s="127" t="n">
        <v>0.015</v>
      </c>
      <c r="V128" s="127" t="n">
        <v>0</v>
      </c>
      <c r="W128" s="127" t="n">
        <v>0.01</v>
      </c>
      <c r="X128" s="127" t="n">
        <v>0</v>
      </c>
      <c r="Y128" s="127" t="n">
        <v>0</v>
      </c>
      <c r="AA128" s="127" t="n">
        <v>0.015</v>
      </c>
      <c r="AB128" s="127" t="n">
        <v>-0.005</v>
      </c>
      <c r="AC128" s="127" t="n">
        <v>0</v>
      </c>
      <c r="AD128" s="125" t="n">
        <v>0.01</v>
      </c>
    </row>
    <row r="129" customFormat="false" ht="12" hidden="false" customHeight="false" outlineLevel="0" collapsed="false">
      <c r="C129" s="125" t="n">
        <v>0.0025</v>
      </c>
      <c r="D129" s="125" t="n">
        <v>0.042</v>
      </c>
      <c r="E129" s="125" t="n">
        <v>0.03</v>
      </c>
      <c r="F129" s="125" t="n">
        <v>0.042</v>
      </c>
      <c r="G129" s="125" t="n">
        <v>0</v>
      </c>
      <c r="I129" s="125" t="n">
        <v>0.0025</v>
      </c>
      <c r="J129" s="125" t="n">
        <v>0</v>
      </c>
      <c r="K129" s="127" t="n">
        <v>0.02</v>
      </c>
      <c r="L129" s="125" t="n">
        <v>0.0016452561574928</v>
      </c>
      <c r="M129" s="125" t="n">
        <v>0</v>
      </c>
      <c r="N129" s="125" t="n">
        <v>-0.015</v>
      </c>
      <c r="O129" s="125" t="n">
        <v>0.042</v>
      </c>
      <c r="P129" s="125" t="n">
        <v>0.005</v>
      </c>
      <c r="Q129" s="127" t="n">
        <v>0.0025</v>
      </c>
      <c r="R129" s="127" t="n">
        <v>0.025</v>
      </c>
      <c r="S129" s="127" t="n">
        <v>0.02</v>
      </c>
      <c r="T129" s="127" t="n">
        <v>0.02</v>
      </c>
      <c r="U129" s="127" t="n">
        <v>0.015</v>
      </c>
      <c r="V129" s="127" t="n">
        <v>0</v>
      </c>
      <c r="W129" s="127" t="n">
        <v>0.01</v>
      </c>
      <c r="X129" s="127" t="n">
        <v>0</v>
      </c>
      <c r="Y129" s="127" t="n">
        <v>0</v>
      </c>
      <c r="AA129" s="127" t="n">
        <v>0.015</v>
      </c>
      <c r="AB129" s="127" t="n">
        <v>-0.015</v>
      </c>
      <c r="AC129" s="127" t="n">
        <v>0</v>
      </c>
      <c r="AD129" s="125" t="n">
        <v>0.01</v>
      </c>
    </row>
    <row r="130" customFormat="false" ht="12" hidden="false" customHeight="false" outlineLevel="0" collapsed="false">
      <c r="C130" s="125" t="n">
        <v>0.0025</v>
      </c>
      <c r="D130" s="125" t="n">
        <v>0</v>
      </c>
      <c r="E130" s="125" t="n">
        <v>0.03</v>
      </c>
      <c r="F130" s="125" t="n">
        <v>0</v>
      </c>
      <c r="G130" s="125" t="n">
        <v>0</v>
      </c>
      <c r="I130" s="125" t="n">
        <v>0.0025</v>
      </c>
      <c r="J130" s="125" t="n">
        <v>0</v>
      </c>
      <c r="K130" s="127" t="n">
        <v>0.02</v>
      </c>
      <c r="L130" s="125" t="n">
        <v>0.0016440695908259</v>
      </c>
      <c r="M130" s="125" t="n">
        <v>0</v>
      </c>
      <c r="N130" s="125" t="n">
        <v>-0.015</v>
      </c>
      <c r="O130" s="125" t="n">
        <v>0</v>
      </c>
      <c r="P130" s="125" t="n">
        <v>0.005</v>
      </c>
      <c r="Q130" s="127" t="n">
        <v>0.0025</v>
      </c>
      <c r="R130" s="127" t="n">
        <v>0.025</v>
      </c>
      <c r="S130" s="127" t="n">
        <v>0.02</v>
      </c>
      <c r="T130" s="127" t="n">
        <v>0.02</v>
      </c>
      <c r="U130" s="127" t="n">
        <v>0.015</v>
      </c>
      <c r="V130" s="127" t="n">
        <v>0</v>
      </c>
      <c r="W130" s="127" t="n">
        <v>0.01</v>
      </c>
      <c r="X130" s="127" t="n">
        <v>0</v>
      </c>
      <c r="Y130" s="127" t="n">
        <v>0</v>
      </c>
      <c r="AA130" s="127" t="n">
        <v>0.015</v>
      </c>
      <c r="AB130" s="127" t="n">
        <v>-0.015</v>
      </c>
      <c r="AC130" s="127" t="n">
        <v>0</v>
      </c>
      <c r="AD130" s="125" t="n">
        <v>0.01</v>
      </c>
    </row>
    <row r="131" customFormat="false" ht="12" hidden="false" customHeight="false" outlineLevel="0" collapsed="false">
      <c r="C131" s="125" t="n">
        <v>0.0025</v>
      </c>
      <c r="D131" s="125" t="n">
        <v>0</v>
      </c>
      <c r="E131" s="125" t="n">
        <v>0.03</v>
      </c>
      <c r="F131" s="125" t="n">
        <v>0</v>
      </c>
      <c r="G131" s="125" t="n">
        <v>0</v>
      </c>
      <c r="I131" s="125" t="n">
        <v>0.0025</v>
      </c>
      <c r="J131" s="125" t="n">
        <v>0</v>
      </c>
      <c r="K131" s="127" t="n">
        <v>0.02</v>
      </c>
      <c r="L131" s="125" t="n">
        <v>0.0016428271396956</v>
      </c>
      <c r="M131" s="125" t="n">
        <v>0</v>
      </c>
      <c r="N131" s="125" t="n">
        <v>-0.015</v>
      </c>
      <c r="O131" s="125" t="n">
        <v>0</v>
      </c>
      <c r="P131" s="125" t="n">
        <v>0.005</v>
      </c>
      <c r="Q131" s="127" t="n">
        <v>0.0025</v>
      </c>
      <c r="R131" s="127" t="n">
        <v>0.025</v>
      </c>
      <c r="S131" s="127" t="n">
        <v>0.02</v>
      </c>
      <c r="T131" s="127" t="n">
        <v>0.02</v>
      </c>
      <c r="U131" s="127" t="n">
        <v>0.015</v>
      </c>
      <c r="V131" s="127" t="n">
        <v>0</v>
      </c>
      <c r="W131" s="127" t="n">
        <v>0.01</v>
      </c>
      <c r="X131" s="127" t="n">
        <v>0</v>
      </c>
      <c r="Y131" s="127" t="n">
        <v>0</v>
      </c>
      <c r="AA131" s="127" t="n">
        <v>0.015</v>
      </c>
      <c r="AB131" s="127" t="n">
        <v>-0.015</v>
      </c>
      <c r="AC131" s="127" t="n">
        <v>0</v>
      </c>
      <c r="AD131" s="125" t="n">
        <v>0.01</v>
      </c>
    </row>
    <row r="132" customFormat="false" ht="12" hidden="false" customHeight="false" outlineLevel="0" collapsed="false">
      <c r="C132" s="125" t="n">
        <v>0.0025</v>
      </c>
      <c r="D132" s="125" t="n">
        <v>0</v>
      </c>
      <c r="E132" s="125" t="n">
        <v>0.03</v>
      </c>
      <c r="F132" s="125" t="n">
        <v>0</v>
      </c>
      <c r="G132" s="125" t="n">
        <v>0</v>
      </c>
      <c r="I132" s="125" t="n">
        <v>0.0025</v>
      </c>
      <c r="J132" s="125" t="n">
        <v>0</v>
      </c>
      <c r="K132" s="127" t="n">
        <v>0.02</v>
      </c>
      <c r="L132" s="125" t="n">
        <v>0.001641609002075</v>
      </c>
      <c r="M132" s="125" t="n">
        <v>0</v>
      </c>
      <c r="N132" s="125" t="n">
        <v>-0.015</v>
      </c>
      <c r="O132" s="125" t="n">
        <v>0</v>
      </c>
      <c r="P132" s="125" t="n">
        <v>0.005</v>
      </c>
      <c r="Q132" s="127" t="n">
        <v>0.0025</v>
      </c>
      <c r="R132" s="127" t="n">
        <v>0.025</v>
      </c>
      <c r="S132" s="127" t="n">
        <v>0.02</v>
      </c>
      <c r="T132" s="127" t="n">
        <v>0.02</v>
      </c>
      <c r="U132" s="127" t="n">
        <v>0.015</v>
      </c>
      <c r="V132" s="127" t="n">
        <v>0</v>
      </c>
      <c r="W132" s="127" t="n">
        <v>0.01</v>
      </c>
      <c r="X132" s="127" t="n">
        <v>0</v>
      </c>
      <c r="Y132" s="127" t="n">
        <v>0</v>
      </c>
      <c r="AA132" s="127" t="n">
        <v>0.015</v>
      </c>
      <c r="AB132" s="127" t="n">
        <v>-0.015</v>
      </c>
      <c r="AC132" s="127" t="n">
        <v>0</v>
      </c>
      <c r="AD132" s="125" t="n">
        <v>0.01</v>
      </c>
    </row>
    <row r="133" customFormat="false" ht="12" hidden="false" customHeight="false" outlineLevel="0" collapsed="false">
      <c r="C133" s="125" t="n">
        <v>0.0025</v>
      </c>
      <c r="D133" s="125" t="n">
        <v>0</v>
      </c>
      <c r="E133" s="125" t="n">
        <v>0.03</v>
      </c>
      <c r="F133" s="125" t="n">
        <v>0</v>
      </c>
      <c r="G133" s="125" t="n">
        <v>0</v>
      </c>
      <c r="I133" s="125" t="n">
        <v>0.0025</v>
      </c>
      <c r="J133" s="125" t="n">
        <v>0</v>
      </c>
      <c r="K133" s="127" t="n">
        <v>0.02</v>
      </c>
      <c r="L133" s="125" t="n">
        <v>0.001640334010872</v>
      </c>
      <c r="M133" s="125" t="n">
        <v>0</v>
      </c>
      <c r="N133" s="125" t="n">
        <v>-0.015</v>
      </c>
      <c r="O133" s="125" t="n">
        <v>0</v>
      </c>
      <c r="P133" s="125" t="n">
        <v>0.005</v>
      </c>
      <c r="Q133" s="127" t="n">
        <v>0.0025</v>
      </c>
      <c r="R133" s="127" t="n">
        <v>0.025</v>
      </c>
      <c r="S133" s="127" t="n">
        <v>0.02</v>
      </c>
      <c r="T133" s="127" t="n">
        <v>0.02</v>
      </c>
      <c r="U133" s="127" t="n">
        <v>0.015</v>
      </c>
      <c r="V133" s="127" t="n">
        <v>0</v>
      </c>
      <c r="W133" s="127" t="n">
        <v>0.01</v>
      </c>
      <c r="X133" s="127" t="n">
        <v>0</v>
      </c>
      <c r="Y133" s="127" t="n">
        <v>0</v>
      </c>
      <c r="AA133" s="127" t="n">
        <v>0.015</v>
      </c>
      <c r="AB133" s="127" t="n">
        <v>-0.015</v>
      </c>
      <c r="AC133" s="127" t="n">
        <v>0</v>
      </c>
      <c r="AD133" s="125" t="n">
        <v>0.01</v>
      </c>
    </row>
    <row r="134" customFormat="false" ht="12" hidden="false" customHeight="false" outlineLevel="0" collapsed="false">
      <c r="C134" s="125" t="n">
        <v>0.0025</v>
      </c>
      <c r="D134" s="125" t="n">
        <v>0</v>
      </c>
      <c r="E134" s="125" t="n">
        <v>0.03</v>
      </c>
      <c r="F134" s="125" t="n">
        <v>0</v>
      </c>
      <c r="G134" s="125" t="n">
        <v>0</v>
      </c>
      <c r="I134" s="125" t="n">
        <v>0.0025</v>
      </c>
      <c r="J134" s="125" t="n">
        <v>0</v>
      </c>
      <c r="K134" s="127" t="n">
        <v>0.02</v>
      </c>
      <c r="L134" s="125" t="n">
        <v>0.001639042547545</v>
      </c>
      <c r="M134" s="125" t="n">
        <v>0</v>
      </c>
      <c r="N134" s="125" t="n">
        <v>-0.015</v>
      </c>
      <c r="O134" s="125" t="n">
        <v>0</v>
      </c>
      <c r="P134" s="125" t="n">
        <v>0.005</v>
      </c>
      <c r="Q134" s="127" t="n">
        <v>0.0025</v>
      </c>
      <c r="R134" s="127" t="n">
        <v>0.025</v>
      </c>
      <c r="S134" s="127" t="n">
        <v>0.02</v>
      </c>
      <c r="T134" s="127" t="n">
        <v>0.02</v>
      </c>
      <c r="U134" s="127" t="n">
        <v>0.015</v>
      </c>
      <c r="V134" s="127" t="n">
        <v>0</v>
      </c>
      <c r="W134" s="127" t="n">
        <v>0.01</v>
      </c>
      <c r="X134" s="127" t="n">
        <v>0</v>
      </c>
      <c r="Y134" s="127" t="n">
        <v>0</v>
      </c>
      <c r="AA134" s="127" t="n">
        <v>0.015</v>
      </c>
      <c r="AB134" s="127" t="n">
        <v>-0.015</v>
      </c>
      <c r="AC134" s="127" t="n">
        <v>0</v>
      </c>
      <c r="AD134" s="125" t="n">
        <v>0.01</v>
      </c>
    </row>
    <row r="135" customFormat="false" ht="12" hidden="false" customHeight="false" outlineLevel="0" collapsed="false">
      <c r="C135" s="125" t="n">
        <v>0.0025</v>
      </c>
      <c r="D135" s="125" t="n">
        <v>0</v>
      </c>
      <c r="E135" s="125" t="n">
        <v>0.03</v>
      </c>
      <c r="F135" s="125" t="n">
        <v>0</v>
      </c>
      <c r="G135" s="125" t="n">
        <v>0</v>
      </c>
      <c r="I135" s="125" t="n">
        <v>0.0025</v>
      </c>
      <c r="J135" s="125" t="n">
        <v>0</v>
      </c>
      <c r="K135" s="127" t="n">
        <v>0.02</v>
      </c>
      <c r="L135" s="125" t="n">
        <v>0.0016377771022942</v>
      </c>
      <c r="M135" s="125" t="n">
        <v>0</v>
      </c>
      <c r="N135" s="125" t="n">
        <v>-0.015</v>
      </c>
      <c r="O135" s="125" t="n">
        <v>0</v>
      </c>
      <c r="P135" s="125" t="n">
        <v>0.005</v>
      </c>
      <c r="Q135" s="127" t="n">
        <v>0.0025</v>
      </c>
      <c r="R135" s="127" t="n">
        <v>0.025</v>
      </c>
      <c r="S135" s="127" t="n">
        <v>0.02</v>
      </c>
      <c r="T135" s="127" t="n">
        <v>0.02</v>
      </c>
      <c r="U135" s="127" t="n">
        <v>0.015</v>
      </c>
      <c r="V135" s="127" t="n">
        <v>0</v>
      </c>
      <c r="W135" s="127" t="n">
        <v>0.01</v>
      </c>
      <c r="X135" s="127" t="n">
        <v>0</v>
      </c>
      <c r="Y135" s="127" t="n">
        <v>0</v>
      </c>
      <c r="AA135" s="127" t="n">
        <v>0.015</v>
      </c>
      <c r="AB135" s="127" t="n">
        <v>-0.015</v>
      </c>
      <c r="AC135" s="127" t="n">
        <v>0</v>
      </c>
      <c r="AD135" s="125" t="n">
        <v>0.01</v>
      </c>
    </row>
    <row r="136" customFormat="false" ht="12" hidden="false" customHeight="false" outlineLevel="0" collapsed="false">
      <c r="C136" s="125" t="n">
        <v>0.0025</v>
      </c>
      <c r="D136" s="125" t="n">
        <v>0</v>
      </c>
      <c r="E136" s="125" t="n">
        <v>0.03</v>
      </c>
      <c r="F136" s="125" t="n">
        <v>0</v>
      </c>
      <c r="G136" s="125" t="n">
        <v>0</v>
      </c>
      <c r="I136" s="125" t="n">
        <v>0.005</v>
      </c>
      <c r="J136" s="125" t="n">
        <v>0</v>
      </c>
      <c r="K136" s="127" t="n">
        <v>0.06</v>
      </c>
      <c r="L136" s="125" t="n">
        <v>0.0052367916546149</v>
      </c>
      <c r="M136" s="125" t="n">
        <v>0</v>
      </c>
      <c r="N136" s="125" t="n">
        <v>-0.005</v>
      </c>
      <c r="O136" s="125" t="n">
        <v>0</v>
      </c>
      <c r="P136" s="125" t="n">
        <v>0.005</v>
      </c>
      <c r="Q136" s="127" t="n">
        <v>0.0025</v>
      </c>
      <c r="R136" s="127" t="n">
        <v>0.025</v>
      </c>
      <c r="S136" s="127" t="n">
        <v>0.02</v>
      </c>
      <c r="T136" s="127" t="n">
        <v>0.02</v>
      </c>
      <c r="U136" s="127" t="n">
        <v>0.015</v>
      </c>
      <c r="V136" s="127" t="n">
        <v>0</v>
      </c>
      <c r="W136" s="127" t="n">
        <v>0.01</v>
      </c>
      <c r="X136" s="127" t="n">
        <v>0</v>
      </c>
      <c r="Y136" s="127" t="n">
        <v>0</v>
      </c>
      <c r="AA136" s="127" t="n">
        <v>0.015</v>
      </c>
      <c r="AB136" s="127" t="n">
        <v>-0.005</v>
      </c>
      <c r="AC136" s="127" t="n">
        <v>0</v>
      </c>
      <c r="AD136" s="125" t="n">
        <v>0.01</v>
      </c>
    </row>
    <row r="137" customFormat="false" ht="12" hidden="false" customHeight="false" outlineLevel="0" collapsed="false">
      <c r="C137" s="125" t="n">
        <v>0.0025</v>
      </c>
      <c r="D137" s="125" t="n">
        <v>0</v>
      </c>
      <c r="E137" s="125" t="n">
        <v>0.03</v>
      </c>
      <c r="F137" s="125" t="n">
        <v>0</v>
      </c>
      <c r="G137" s="125" t="n">
        <v>0</v>
      </c>
      <c r="I137" s="125" t="n">
        <v>0.005</v>
      </c>
      <c r="J137" s="125" t="n">
        <v>0</v>
      </c>
      <c r="K137" s="127" t="n">
        <v>0.06</v>
      </c>
      <c r="L137" s="125" t="n">
        <v>0.0052342854942781</v>
      </c>
      <c r="M137" s="125" t="n">
        <v>0</v>
      </c>
      <c r="N137" s="125" t="n">
        <v>-0.005</v>
      </c>
      <c r="O137" s="125" t="n">
        <v>0</v>
      </c>
      <c r="P137" s="125" t="n">
        <v>0.005</v>
      </c>
      <c r="Q137" s="127" t="n">
        <v>0.0025</v>
      </c>
      <c r="R137" s="127" t="n">
        <v>0.025</v>
      </c>
      <c r="S137" s="127" t="n">
        <v>0.02</v>
      </c>
      <c r="T137" s="127" t="n">
        <v>0.02</v>
      </c>
      <c r="U137" s="127" t="n">
        <v>0.015</v>
      </c>
      <c r="V137" s="127" t="n">
        <v>0</v>
      </c>
      <c r="W137" s="127" t="n">
        <v>0.01</v>
      </c>
      <c r="X137" s="127" t="n">
        <v>0</v>
      </c>
      <c r="Y137" s="127" t="n">
        <v>0</v>
      </c>
      <c r="AA137" s="127" t="n">
        <v>0.015</v>
      </c>
      <c r="AB137" s="127" t="n">
        <v>-0.005</v>
      </c>
      <c r="AC137" s="127" t="n">
        <v>0</v>
      </c>
      <c r="AD137" s="125" t="n">
        <v>0.01</v>
      </c>
    </row>
    <row r="138" customFormat="false" ht="12" hidden="false" customHeight="false" outlineLevel="0" collapsed="false">
      <c r="C138" s="125" t="n">
        <v>0.0025</v>
      </c>
      <c r="D138" s="125" t="n">
        <v>0</v>
      </c>
      <c r="E138" s="125" t="n">
        <v>0.03</v>
      </c>
      <c r="F138" s="125" t="n">
        <v>0</v>
      </c>
      <c r="G138" s="125" t="n">
        <v>0</v>
      </c>
      <c r="I138" s="125" t="n">
        <v>0.005</v>
      </c>
      <c r="J138" s="125" t="n">
        <v>0</v>
      </c>
      <c r="K138" s="127" t="n">
        <v>0.06</v>
      </c>
      <c r="L138" s="125" t="n">
        <v>0.0052316699973991</v>
      </c>
      <c r="M138" s="125" t="n">
        <v>0</v>
      </c>
      <c r="N138" s="125" t="n">
        <v>-0.005</v>
      </c>
      <c r="O138" s="125" t="n">
        <v>0</v>
      </c>
      <c r="P138" s="125" t="n">
        <v>0.005</v>
      </c>
      <c r="Q138" s="127" t="n">
        <v>0.0025</v>
      </c>
      <c r="R138" s="127" t="n">
        <v>0.025</v>
      </c>
      <c r="S138" s="127" t="n">
        <v>0.02</v>
      </c>
      <c r="T138" s="127" t="n">
        <v>0.02</v>
      </c>
      <c r="U138" s="127" t="n">
        <v>0.015</v>
      </c>
      <c r="V138" s="127" t="n">
        <v>0</v>
      </c>
      <c r="W138" s="127" t="n">
        <v>0.01</v>
      </c>
      <c r="X138" s="127" t="n">
        <v>0</v>
      </c>
      <c r="Y138" s="127" t="n">
        <v>0</v>
      </c>
      <c r="AA138" s="127" t="n">
        <v>0.015</v>
      </c>
      <c r="AB138" s="127" t="n">
        <v>-0.005</v>
      </c>
      <c r="AC138" s="127" t="n">
        <v>0</v>
      </c>
      <c r="AD138" s="125" t="n">
        <v>0.01</v>
      </c>
    </row>
    <row r="139" customFormat="false" ht="12" hidden="false" customHeight="false" outlineLevel="0" collapsed="false">
      <c r="C139" s="125" t="n">
        <v>0.0025</v>
      </c>
      <c r="D139" s="125" t="n">
        <v>0</v>
      </c>
      <c r="E139" s="125" t="n">
        <v>0.03</v>
      </c>
      <c r="F139" s="125" t="n">
        <v>0</v>
      </c>
      <c r="G139" s="125" t="n">
        <v>0</v>
      </c>
      <c r="I139" s="125" t="n">
        <v>0.005</v>
      </c>
      <c r="J139" s="125" t="n">
        <v>0</v>
      </c>
      <c r="K139" s="127" t="n">
        <v>0.06</v>
      </c>
      <c r="L139" s="125" t="n">
        <v>0.005229028322954</v>
      </c>
      <c r="M139" s="125" t="n">
        <v>0</v>
      </c>
      <c r="N139" s="125" t="n">
        <v>-0.005</v>
      </c>
      <c r="O139" s="125" t="n">
        <v>0</v>
      </c>
      <c r="P139" s="125" t="n">
        <v>0.005</v>
      </c>
      <c r="Q139" s="127" t="n">
        <v>0.0025</v>
      </c>
      <c r="R139" s="127" t="n">
        <v>0.025</v>
      </c>
      <c r="S139" s="127" t="n">
        <v>0.02</v>
      </c>
      <c r="T139" s="127" t="n">
        <v>0.02</v>
      </c>
      <c r="U139" s="127" t="n">
        <v>0.015</v>
      </c>
      <c r="V139" s="127" t="n">
        <v>0</v>
      </c>
      <c r="W139" s="127" t="n">
        <v>0.01</v>
      </c>
      <c r="X139" s="127" t="n">
        <v>0</v>
      </c>
      <c r="Y139" s="127" t="n">
        <v>0</v>
      </c>
      <c r="AA139" s="127" t="n">
        <v>0.015</v>
      </c>
      <c r="AB139" s="127" t="n">
        <v>-0.005</v>
      </c>
      <c r="AC139" s="127" t="n">
        <v>0</v>
      </c>
      <c r="AD139" s="125" t="n">
        <v>0.01</v>
      </c>
    </row>
    <row r="140" customFormat="false" ht="12" hidden="false" customHeight="false" outlineLevel="0" collapsed="false">
      <c r="C140" s="125" t="n">
        <v>0.0025</v>
      </c>
      <c r="D140" s="125" t="n">
        <v>0</v>
      </c>
      <c r="E140" s="125" t="n">
        <v>0.03</v>
      </c>
      <c r="F140" s="125" t="n">
        <v>0</v>
      </c>
      <c r="G140" s="125" t="n">
        <v>0</v>
      </c>
      <c r="I140" s="125" t="n">
        <v>0.005</v>
      </c>
      <c r="J140" s="125" t="n">
        <v>0</v>
      </c>
      <c r="K140" s="127" t="n">
        <v>0.06</v>
      </c>
      <c r="L140" s="125" t="n">
        <v>0.005226533419415</v>
      </c>
      <c r="M140" s="125" t="n">
        <v>0</v>
      </c>
      <c r="N140" s="125" t="n">
        <v>-0.005</v>
      </c>
      <c r="O140" s="125" t="n">
        <v>0</v>
      </c>
      <c r="P140" s="125" t="n">
        <v>0.005</v>
      </c>
      <c r="Q140" s="127" t="n">
        <v>0.0025</v>
      </c>
      <c r="R140" s="127" t="n">
        <v>0.025</v>
      </c>
      <c r="S140" s="127" t="n">
        <v>0.02</v>
      </c>
      <c r="T140" s="127" t="n">
        <v>0.02</v>
      </c>
      <c r="U140" s="127" t="n">
        <v>0.015</v>
      </c>
      <c r="V140" s="127" t="n">
        <v>0</v>
      </c>
      <c r="W140" s="127" t="n">
        <v>0.01</v>
      </c>
      <c r="X140" s="127" t="n">
        <v>0</v>
      </c>
      <c r="Y140" s="127" t="n">
        <v>0</v>
      </c>
      <c r="AA140" s="127" t="n">
        <v>0.015</v>
      </c>
      <c r="AB140" s="127" t="n">
        <v>-0.005</v>
      </c>
      <c r="AC140" s="127" t="n">
        <v>0</v>
      </c>
      <c r="AD140" s="125" t="n">
        <v>0.01</v>
      </c>
    </row>
    <row r="141" customFormat="false" ht="12" hidden="false" customHeight="false" outlineLevel="0" collapsed="false">
      <c r="C141" s="125" t="n">
        <v>0.0025</v>
      </c>
      <c r="D141" s="125" t="n">
        <v>0</v>
      </c>
      <c r="E141" s="125" t="n">
        <v>0.03</v>
      </c>
      <c r="F141" s="125" t="n">
        <v>0</v>
      </c>
      <c r="G141" s="125" t="n">
        <v>0</v>
      </c>
      <c r="I141" s="125" t="n">
        <v>0.0025</v>
      </c>
      <c r="J141" s="125" t="n">
        <v>0</v>
      </c>
      <c r="K141" s="127" t="n">
        <v>0.02</v>
      </c>
      <c r="L141" s="125" t="n">
        <v>0.0016324503763236</v>
      </c>
      <c r="M141" s="125" t="n">
        <v>0</v>
      </c>
      <c r="N141" s="125" t="n">
        <v>-0.015</v>
      </c>
      <c r="O141" s="125" t="n">
        <v>0</v>
      </c>
      <c r="P141" s="125" t="n">
        <v>0.005</v>
      </c>
      <c r="Q141" s="127" t="n">
        <v>0.0025</v>
      </c>
      <c r="R141" s="127" t="n">
        <v>0.025</v>
      </c>
      <c r="S141" s="127" t="n">
        <v>0.02</v>
      </c>
      <c r="T141" s="127" t="n">
        <v>0.02</v>
      </c>
      <c r="U141" s="127" t="n">
        <v>0.015</v>
      </c>
      <c r="V141" s="127" t="n">
        <v>0</v>
      </c>
      <c r="W141" s="127" t="n">
        <v>0.01</v>
      </c>
      <c r="X141" s="127" t="n">
        <v>0</v>
      </c>
      <c r="Y141" s="127" t="n">
        <v>0</v>
      </c>
      <c r="AA141" s="127" t="n">
        <v>0.015</v>
      </c>
      <c r="AB141" s="127" t="n">
        <v>-0.015</v>
      </c>
      <c r="AC141" s="127" t="n">
        <v>0</v>
      </c>
      <c r="AD141" s="125" t="n">
        <v>0.01</v>
      </c>
    </row>
    <row r="142" customFormat="false" ht="12" hidden="false" customHeight="false" outlineLevel="0" collapsed="false">
      <c r="C142" s="125" t="n">
        <v>0.0025</v>
      </c>
      <c r="D142" s="125" t="n">
        <v>0</v>
      </c>
      <c r="E142" s="125" t="n">
        <v>0.03</v>
      </c>
      <c r="F142" s="125" t="n">
        <v>0</v>
      </c>
      <c r="G142" s="125" t="n">
        <v>0</v>
      </c>
      <c r="I142" s="125" t="n">
        <v>0.0025</v>
      </c>
      <c r="J142" s="125" t="n">
        <v>0</v>
      </c>
      <c r="K142" s="127" t="n">
        <v>0.02</v>
      </c>
      <c r="L142" s="125" t="n">
        <v>0.0016316284480994</v>
      </c>
      <c r="M142" s="125" t="n">
        <v>0</v>
      </c>
      <c r="N142" s="125" t="n">
        <v>-0.015</v>
      </c>
      <c r="O142" s="125" t="n">
        <v>0</v>
      </c>
      <c r="P142" s="125" t="n">
        <v>0.005</v>
      </c>
      <c r="Q142" s="127" t="n">
        <v>0.0025</v>
      </c>
      <c r="R142" s="127" t="n">
        <v>0.025</v>
      </c>
      <c r="S142" s="127" t="n">
        <v>0.02</v>
      </c>
      <c r="T142" s="127" t="n">
        <v>0.02</v>
      </c>
      <c r="U142" s="127" t="n">
        <v>0.015</v>
      </c>
      <c r="V142" s="127" t="n">
        <v>0</v>
      </c>
      <c r="W142" s="127" t="n">
        <v>0.01</v>
      </c>
      <c r="X142" s="127" t="n">
        <v>0</v>
      </c>
      <c r="Y142" s="127" t="n">
        <v>0</v>
      </c>
      <c r="AA142" s="127" t="n">
        <v>0.015</v>
      </c>
      <c r="AB142" s="127" t="n">
        <v>-0.015</v>
      </c>
      <c r="AC142" s="127" t="n">
        <v>0</v>
      </c>
      <c r="AD142" s="125" t="n">
        <v>0.01</v>
      </c>
    </row>
    <row r="143" customFormat="false" ht="12" hidden="false" customHeight="false" outlineLevel="0" collapsed="false">
      <c r="C143" s="125" t="n">
        <v>0.0025</v>
      </c>
      <c r="D143" s="125" t="n">
        <v>0</v>
      </c>
      <c r="E143" s="125" t="n">
        <v>0.03</v>
      </c>
      <c r="F143" s="125" t="n">
        <v>0</v>
      </c>
      <c r="G143" s="125" t="n">
        <v>0</v>
      </c>
      <c r="I143" s="125" t="n">
        <v>0.0025</v>
      </c>
      <c r="J143" s="125" t="n">
        <v>0</v>
      </c>
      <c r="K143" s="127" t="n">
        <v>0.02</v>
      </c>
      <c r="L143" s="125" t="n">
        <v>0.0016307711274225</v>
      </c>
      <c r="M143" s="125" t="n">
        <v>0</v>
      </c>
      <c r="N143" s="125" t="n">
        <v>-0.015</v>
      </c>
      <c r="O143" s="125" t="n">
        <v>0</v>
      </c>
      <c r="P143" s="125" t="n">
        <v>0.005</v>
      </c>
      <c r="Q143" s="127" t="n">
        <v>0.0025</v>
      </c>
      <c r="R143" s="127" t="n">
        <v>0.025</v>
      </c>
      <c r="S143" s="127" t="n">
        <v>0.02</v>
      </c>
      <c r="T143" s="127" t="n">
        <v>0.02</v>
      </c>
      <c r="U143" s="127" t="n">
        <v>0.015</v>
      </c>
      <c r="V143" s="127" t="n">
        <v>0</v>
      </c>
      <c r="W143" s="127" t="n">
        <v>0.01</v>
      </c>
      <c r="X143" s="127" t="n">
        <v>0</v>
      </c>
      <c r="Y143" s="127" t="n">
        <v>0</v>
      </c>
      <c r="AA143" s="127" t="n">
        <v>0.015</v>
      </c>
      <c r="AB143" s="127" t="n">
        <v>-0.015</v>
      </c>
      <c r="AC143" s="127" t="n">
        <v>0</v>
      </c>
      <c r="AD143" s="125" t="n">
        <v>0.01</v>
      </c>
    </row>
    <row r="144" customFormat="false" ht="12" hidden="false" customHeight="false" outlineLevel="0" collapsed="false">
      <c r="C144" s="125" t="n">
        <v>0.0025</v>
      </c>
      <c r="D144" s="125" t="n">
        <v>0</v>
      </c>
      <c r="E144" s="125" t="n">
        <v>0.03</v>
      </c>
      <c r="F144" s="125" t="n">
        <v>0</v>
      </c>
      <c r="G144" s="125" t="n">
        <v>0</v>
      </c>
      <c r="I144" s="125" t="n">
        <v>0.0025</v>
      </c>
      <c r="J144" s="125" t="n">
        <v>0</v>
      </c>
      <c r="K144" s="127" t="n">
        <v>0.02</v>
      </c>
      <c r="L144" s="125" t="n">
        <v>0.0016299337385688</v>
      </c>
      <c r="M144" s="125" t="n">
        <v>0</v>
      </c>
      <c r="N144" s="125" t="n">
        <v>-0.015</v>
      </c>
      <c r="O144" s="125" t="n">
        <v>0</v>
      </c>
      <c r="P144" s="125" t="n">
        <v>0.005</v>
      </c>
      <c r="Q144" s="127" t="n">
        <v>0.0025</v>
      </c>
      <c r="R144" s="127" t="n">
        <v>0.025</v>
      </c>
      <c r="S144" s="127" t="n">
        <v>0.02</v>
      </c>
      <c r="T144" s="127" t="n">
        <v>0.02</v>
      </c>
      <c r="U144" s="127" t="n">
        <v>0.015</v>
      </c>
      <c r="V144" s="127" t="n">
        <v>0</v>
      </c>
      <c r="W144" s="127" t="n">
        <v>0.01</v>
      </c>
      <c r="X144" s="127" t="n">
        <v>0</v>
      </c>
      <c r="Y144" s="127" t="n">
        <v>0</v>
      </c>
      <c r="AA144" s="127" t="n">
        <v>0.015</v>
      </c>
      <c r="AB144" s="127" t="n">
        <v>-0.015</v>
      </c>
      <c r="AC144" s="127" t="n">
        <v>0</v>
      </c>
      <c r="AD144" s="125" t="n">
        <v>0.01</v>
      </c>
    </row>
    <row r="145" customFormat="false" ht="12" hidden="false" customHeight="false" outlineLevel="0" collapsed="false">
      <c r="C145" s="125" t="n">
        <v>0.0025</v>
      </c>
      <c r="D145" s="125" t="n">
        <v>0</v>
      </c>
      <c r="E145" s="125" t="n">
        <v>0.03</v>
      </c>
      <c r="F145" s="125" t="n">
        <v>0</v>
      </c>
      <c r="G145" s="125" t="n">
        <v>0</v>
      </c>
      <c r="I145" s="125" t="n">
        <v>0.0025</v>
      </c>
      <c r="J145" s="125" t="n">
        <v>0</v>
      </c>
      <c r="K145" s="127" t="n">
        <v>0.02</v>
      </c>
      <c r="L145" s="125" t="n">
        <v>0.0016290604695854</v>
      </c>
      <c r="M145" s="125" t="n">
        <v>0</v>
      </c>
      <c r="N145" s="125" t="n">
        <v>-0.015</v>
      </c>
      <c r="O145" s="125" t="n">
        <v>0</v>
      </c>
      <c r="P145" s="125" t="n">
        <v>0.005</v>
      </c>
      <c r="Q145" s="127" t="n">
        <v>0.0025</v>
      </c>
      <c r="R145" s="127" t="n">
        <v>0.025</v>
      </c>
      <c r="S145" s="127" t="n">
        <v>0.02</v>
      </c>
      <c r="T145" s="127" t="n">
        <v>0.02</v>
      </c>
      <c r="U145" s="127" t="n">
        <v>0.015</v>
      </c>
      <c r="V145" s="127" t="n">
        <v>0</v>
      </c>
      <c r="W145" s="127" t="n">
        <v>0.01</v>
      </c>
      <c r="X145" s="127" t="n">
        <v>0</v>
      </c>
      <c r="Y145" s="127" t="n">
        <v>0</v>
      </c>
      <c r="AA145" s="127" t="n">
        <v>0.015</v>
      </c>
      <c r="AB145" s="127" t="n">
        <v>-0.015</v>
      </c>
      <c r="AC145" s="127" t="n">
        <v>0</v>
      </c>
      <c r="AD145" s="125" t="n">
        <v>0.01</v>
      </c>
    </row>
    <row r="146" customFormat="false" ht="12" hidden="false" customHeight="false" outlineLevel="0" collapsed="false">
      <c r="C146" s="125" t="n">
        <v>0.0025</v>
      </c>
      <c r="D146" s="125" t="n">
        <v>0</v>
      </c>
      <c r="E146" s="125" t="n">
        <v>0.03</v>
      </c>
      <c r="F146" s="125" t="n">
        <v>0</v>
      </c>
      <c r="G146" s="125" t="n">
        <v>0</v>
      </c>
      <c r="I146" s="125" t="n">
        <v>0.0025</v>
      </c>
      <c r="J146" s="125" t="n">
        <v>0</v>
      </c>
      <c r="K146" s="127" t="n">
        <v>0.02</v>
      </c>
      <c r="L146" s="125" t="n">
        <v>0.0016281791171404</v>
      </c>
      <c r="M146" s="125" t="n">
        <v>0</v>
      </c>
      <c r="N146" s="125" t="n">
        <v>-0.015</v>
      </c>
      <c r="O146" s="125" t="n">
        <v>0</v>
      </c>
      <c r="P146" s="125" t="n">
        <v>0.005</v>
      </c>
      <c r="Q146" s="127" t="n">
        <v>0.0025</v>
      </c>
      <c r="R146" s="127" t="n">
        <v>0.025</v>
      </c>
      <c r="S146" s="127" t="n">
        <v>0.02</v>
      </c>
      <c r="T146" s="127" t="n">
        <v>0.02</v>
      </c>
      <c r="U146" s="127" t="n">
        <v>0.015</v>
      </c>
      <c r="V146" s="127" t="n">
        <v>0</v>
      </c>
      <c r="W146" s="127" t="n">
        <v>0.01</v>
      </c>
      <c r="X146" s="127" t="n">
        <v>0</v>
      </c>
      <c r="Y146" s="127" t="n">
        <v>0</v>
      </c>
      <c r="AA146" s="127" t="n">
        <v>0.015</v>
      </c>
      <c r="AB146" s="127" t="n">
        <v>-0.015</v>
      </c>
      <c r="AC146" s="127" t="n">
        <v>0</v>
      </c>
      <c r="AD146" s="125" t="n">
        <v>0.01</v>
      </c>
    </row>
    <row r="147" customFormat="false" ht="12" hidden="false" customHeight="false" outlineLevel="0" collapsed="false">
      <c r="C147" s="125" t="n">
        <v>0.0025</v>
      </c>
      <c r="D147" s="125" t="n">
        <v>0</v>
      </c>
      <c r="E147" s="125" t="n">
        <v>0.03</v>
      </c>
      <c r="F147" s="125" t="n">
        <v>0</v>
      </c>
      <c r="G147" s="125" t="n">
        <v>0</v>
      </c>
      <c r="I147" s="125" t="n">
        <v>0.0025</v>
      </c>
      <c r="J147" s="125" t="n">
        <v>0</v>
      </c>
      <c r="K147" s="127" t="n">
        <v>0.02</v>
      </c>
      <c r="L147" s="125" t="n">
        <v>0.001627318512627</v>
      </c>
      <c r="M147" s="125" t="n">
        <v>0</v>
      </c>
      <c r="N147" s="125" t="n">
        <v>-0.015</v>
      </c>
      <c r="O147" s="125" t="n">
        <v>0</v>
      </c>
      <c r="P147" s="125" t="n">
        <v>0.005</v>
      </c>
      <c r="Q147" s="127" t="n">
        <v>0.0025</v>
      </c>
      <c r="R147" s="127" t="n">
        <v>0.025</v>
      </c>
      <c r="S147" s="127" t="n">
        <v>0.02</v>
      </c>
      <c r="T147" s="127" t="n">
        <v>0.02</v>
      </c>
      <c r="U147" s="127" t="n">
        <v>0.015</v>
      </c>
      <c r="V147" s="127" t="n">
        <v>0</v>
      </c>
      <c r="W147" s="127" t="n">
        <v>0.01</v>
      </c>
      <c r="X147" s="127" t="n">
        <v>0</v>
      </c>
      <c r="Y147" s="127" t="n">
        <v>0</v>
      </c>
      <c r="AA147" s="127" t="n">
        <v>0.015</v>
      </c>
      <c r="AB147" s="127" t="n">
        <v>-0.015</v>
      </c>
      <c r="AC147" s="127" t="n">
        <v>0</v>
      </c>
      <c r="AD147" s="125" t="n">
        <v>0.01</v>
      </c>
    </row>
    <row r="148" customFormat="false" ht="12" hidden="false" customHeight="false" outlineLevel="0" collapsed="false">
      <c r="C148" s="125" t="n">
        <v>0.0025</v>
      </c>
      <c r="D148" s="125" t="n">
        <v>0</v>
      </c>
      <c r="E148" s="125" t="n">
        <v>0.03</v>
      </c>
      <c r="F148" s="125" t="n">
        <v>0</v>
      </c>
      <c r="G148" s="125" t="n">
        <v>0</v>
      </c>
      <c r="I148" s="125" t="n">
        <v>0.005</v>
      </c>
      <c r="J148" s="125" t="n">
        <v>0</v>
      </c>
      <c r="K148" s="127" t="n">
        <v>0.06</v>
      </c>
      <c r="L148" s="125" t="n">
        <v>0.0052045481495108</v>
      </c>
      <c r="M148" s="125" t="n">
        <v>0</v>
      </c>
      <c r="N148" s="125" t="n">
        <v>-0.005</v>
      </c>
      <c r="O148" s="125" t="n">
        <v>0</v>
      </c>
      <c r="P148" s="125" t="n">
        <v>0.005</v>
      </c>
      <c r="Q148" s="127" t="n">
        <v>0.0025</v>
      </c>
      <c r="R148" s="127" t="n">
        <v>0.025</v>
      </c>
      <c r="S148" s="127" t="n">
        <v>0.02</v>
      </c>
      <c r="T148" s="127" t="n">
        <v>0.02</v>
      </c>
      <c r="U148" s="127" t="n">
        <v>0.015</v>
      </c>
      <c r="V148" s="127" t="n">
        <v>0</v>
      </c>
      <c r="W148" s="127" t="n">
        <v>0.01</v>
      </c>
      <c r="X148" s="127" t="n">
        <v>0</v>
      </c>
      <c r="Y148" s="127" t="n">
        <v>0</v>
      </c>
      <c r="AA148" s="127" t="n">
        <v>0.015</v>
      </c>
      <c r="AB148" s="127" t="n">
        <v>-0.005</v>
      </c>
      <c r="AC148" s="127" t="n">
        <v>0</v>
      </c>
      <c r="AD148" s="125" t="n">
        <v>0.01</v>
      </c>
    </row>
    <row r="149" customFormat="false" ht="12" hidden="false" customHeight="false" outlineLevel="0" collapsed="false">
      <c r="C149" s="125" t="n">
        <v>0.0025</v>
      </c>
      <c r="D149" s="125" t="n">
        <v>0</v>
      </c>
      <c r="E149" s="125" t="n">
        <v>0.03</v>
      </c>
      <c r="F149" s="125" t="n">
        <v>0</v>
      </c>
      <c r="G149" s="125" t="n">
        <v>0</v>
      </c>
      <c r="I149" s="125" t="n">
        <v>0.005</v>
      </c>
      <c r="J149" s="125" t="n">
        <v>0</v>
      </c>
      <c r="K149" s="127" t="n">
        <v>0.06</v>
      </c>
      <c r="L149" s="125" t="n">
        <v>0.0052017451780126</v>
      </c>
      <c r="M149" s="125" t="n">
        <v>0</v>
      </c>
      <c r="N149" s="125" t="n">
        <v>-0.005</v>
      </c>
      <c r="O149" s="125" t="n">
        <v>0</v>
      </c>
      <c r="P149" s="125" t="n">
        <v>0.005</v>
      </c>
      <c r="Q149" s="127" t="n">
        <v>0.0025</v>
      </c>
      <c r="R149" s="127" t="n">
        <v>0.025</v>
      </c>
      <c r="S149" s="127" t="n">
        <v>0.02</v>
      </c>
      <c r="T149" s="127" t="n">
        <v>0.02</v>
      </c>
      <c r="U149" s="127" t="n">
        <v>0.015</v>
      </c>
      <c r="V149" s="127" t="n">
        <v>0</v>
      </c>
      <c r="W149" s="127" t="n">
        <v>0.01</v>
      </c>
      <c r="X149" s="127" t="n">
        <v>0</v>
      </c>
      <c r="Y149" s="127" t="n">
        <v>0</v>
      </c>
      <c r="AA149" s="127" t="n">
        <v>0.015</v>
      </c>
      <c r="AB149" s="127" t="n">
        <v>-0.005</v>
      </c>
      <c r="AC149" s="127" t="n">
        <v>0</v>
      </c>
      <c r="AD149" s="125" t="n">
        <v>0.01</v>
      </c>
    </row>
    <row r="150" customFormat="false" ht="12" hidden="false" customHeight="false" outlineLevel="0" collapsed="false">
      <c r="C150" s="125" t="n">
        <v>0.0025</v>
      </c>
      <c r="D150" s="125" t="n">
        <v>0</v>
      </c>
      <c r="E150" s="125" t="n">
        <v>0.03</v>
      </c>
      <c r="F150" s="125" t="n">
        <v>0</v>
      </c>
      <c r="G150" s="125" t="n">
        <v>0</v>
      </c>
      <c r="I150" s="125" t="n">
        <v>0.005</v>
      </c>
      <c r="J150" s="125" t="n">
        <v>0</v>
      </c>
      <c r="K150" s="127" t="n">
        <v>0.06</v>
      </c>
      <c r="L150" s="125" t="n">
        <v>0.0051988235076568</v>
      </c>
      <c r="M150" s="125" t="n">
        <v>0</v>
      </c>
      <c r="N150" s="125" t="n">
        <v>-0.005</v>
      </c>
      <c r="O150" s="125" t="n">
        <v>0</v>
      </c>
      <c r="P150" s="125" t="n">
        <v>0.005</v>
      </c>
      <c r="Q150" s="127" t="n">
        <v>0.0025</v>
      </c>
      <c r="R150" s="127" t="n">
        <v>0.025</v>
      </c>
      <c r="S150" s="127" t="n">
        <v>0.02</v>
      </c>
      <c r="T150" s="127" t="n">
        <v>0.02</v>
      </c>
      <c r="U150" s="127" t="n">
        <v>0.015</v>
      </c>
      <c r="V150" s="127" t="n">
        <v>0</v>
      </c>
      <c r="W150" s="127" t="n">
        <v>0.01</v>
      </c>
      <c r="X150" s="127" t="n">
        <v>0</v>
      </c>
      <c r="Y150" s="127" t="n">
        <v>0</v>
      </c>
      <c r="AA150" s="127" t="n">
        <v>0.015</v>
      </c>
      <c r="AB150" s="127" t="n">
        <v>-0.005</v>
      </c>
      <c r="AC150" s="127" t="n">
        <v>0</v>
      </c>
      <c r="AD150" s="125" t="n">
        <v>0.01</v>
      </c>
    </row>
    <row r="151" customFormat="false" ht="12" hidden="false" customHeight="false" outlineLevel="0" collapsed="false">
      <c r="C151" s="125" t="n">
        <v>0.0025</v>
      </c>
      <c r="D151" s="125" t="n">
        <v>0</v>
      </c>
      <c r="E151" s="125" t="n">
        <v>0.03</v>
      </c>
      <c r="F151" s="125" t="n">
        <v>0</v>
      </c>
      <c r="G151" s="125" t="n">
        <v>0</v>
      </c>
      <c r="I151" s="125" t="n">
        <v>0.005</v>
      </c>
      <c r="J151" s="125" t="n">
        <v>0</v>
      </c>
      <c r="K151" s="127" t="n">
        <v>0.06</v>
      </c>
      <c r="L151" s="125" t="n">
        <v>0.0051958762042614</v>
      </c>
      <c r="M151" s="125" t="n">
        <v>0</v>
      </c>
      <c r="N151" s="125" t="n">
        <v>-0.005</v>
      </c>
      <c r="O151" s="125" t="n">
        <v>0</v>
      </c>
      <c r="P151" s="125" t="n">
        <v>0.005</v>
      </c>
      <c r="Q151" s="127" t="n">
        <v>0.0025</v>
      </c>
      <c r="R151" s="127" t="n">
        <v>0.025</v>
      </c>
      <c r="S151" s="127" t="n">
        <v>0.02</v>
      </c>
      <c r="T151" s="127" t="n">
        <v>0.02</v>
      </c>
      <c r="U151" s="127" t="n">
        <v>0.015</v>
      </c>
      <c r="V151" s="127" t="n">
        <v>0</v>
      </c>
      <c r="W151" s="127" t="n">
        <v>0.01</v>
      </c>
      <c r="X151" s="127" t="n">
        <v>0</v>
      </c>
      <c r="Y151" s="127" t="n">
        <v>0</v>
      </c>
      <c r="AA151" s="127" t="n">
        <v>0.015</v>
      </c>
      <c r="AB151" s="127" t="n">
        <v>-0.005</v>
      </c>
      <c r="AC151" s="127" t="n">
        <v>0</v>
      </c>
      <c r="AD151" s="125" t="n">
        <v>0.01</v>
      </c>
    </row>
    <row r="152" customFormat="false" ht="12" hidden="false" customHeight="false" outlineLevel="0" collapsed="false">
      <c r="C152" s="125" t="n">
        <v>0.0025</v>
      </c>
      <c r="D152" s="125" t="n">
        <v>0</v>
      </c>
      <c r="E152" s="125" t="n">
        <v>0.03</v>
      </c>
      <c r="F152" s="125" t="n">
        <v>0</v>
      </c>
      <c r="G152" s="125" t="n">
        <v>0</v>
      </c>
      <c r="I152" s="125" t="n">
        <v>0.005</v>
      </c>
      <c r="J152" s="125" t="n">
        <v>0</v>
      </c>
      <c r="K152" s="127" t="n">
        <v>0.06</v>
      </c>
      <c r="L152" s="125" t="n">
        <v>0.0051931921319858</v>
      </c>
      <c r="M152" s="125" t="n">
        <v>0</v>
      </c>
      <c r="N152" s="125" t="n">
        <v>-0.005</v>
      </c>
      <c r="O152" s="125" t="n">
        <v>0</v>
      </c>
      <c r="P152" s="125" t="n">
        <v>0.005</v>
      </c>
      <c r="Q152" s="127" t="n">
        <v>0.0025</v>
      </c>
      <c r="R152" s="127" t="n">
        <v>0.025</v>
      </c>
      <c r="S152" s="127" t="n">
        <v>0.02</v>
      </c>
      <c r="T152" s="127" t="n">
        <v>0.02</v>
      </c>
      <c r="U152" s="127" t="n">
        <v>0.015</v>
      </c>
      <c r="V152" s="127" t="n">
        <v>0</v>
      </c>
      <c r="W152" s="127" t="n">
        <v>0.01</v>
      </c>
      <c r="X152" s="127" t="n">
        <v>0</v>
      </c>
      <c r="Y152" s="127" t="n">
        <v>0</v>
      </c>
      <c r="AA152" s="127" t="n">
        <v>0.015</v>
      </c>
      <c r="AB152" s="127" t="n">
        <v>-0.005</v>
      </c>
      <c r="AC152" s="127" t="n">
        <v>0</v>
      </c>
      <c r="AD152" s="125" t="n">
        <v>0.01</v>
      </c>
    </row>
    <row r="153" customFormat="false" ht="12" hidden="false" customHeight="false" outlineLevel="0" collapsed="false">
      <c r="C153" s="125" t="n">
        <v>0.0025</v>
      </c>
      <c r="D153" s="125" t="n">
        <v>0</v>
      </c>
      <c r="E153" s="125" t="n">
        <v>0.03</v>
      </c>
      <c r="F153" s="125" t="n">
        <v>0</v>
      </c>
      <c r="G153" s="125" t="n">
        <v>0</v>
      </c>
      <c r="I153" s="125" t="n">
        <v>0.0025</v>
      </c>
      <c r="J153" s="125" t="n">
        <v>0</v>
      </c>
      <c r="K153" s="127" t="n">
        <v>0.02</v>
      </c>
      <c r="L153" s="125" t="n">
        <v>0.0016219363054675</v>
      </c>
      <c r="M153" s="125" t="n">
        <v>0</v>
      </c>
      <c r="N153" s="125" t="n">
        <v>-0.015</v>
      </c>
      <c r="O153" s="125" t="n">
        <v>0</v>
      </c>
      <c r="P153" s="125" t="n">
        <v>0.005</v>
      </c>
      <c r="Q153" s="127" t="n">
        <v>0.0025</v>
      </c>
      <c r="R153" s="127" t="n">
        <v>0.025</v>
      </c>
      <c r="S153" s="127" t="n">
        <v>0.02</v>
      </c>
      <c r="T153" s="127" t="n">
        <v>0.02</v>
      </c>
      <c r="U153" s="127" t="n">
        <v>0.015</v>
      </c>
      <c r="V153" s="127" t="n">
        <v>0</v>
      </c>
      <c r="W153" s="127" t="n">
        <v>0.01</v>
      </c>
      <c r="X153" s="127" t="n">
        <v>0</v>
      </c>
      <c r="Y153" s="127" t="n">
        <v>0</v>
      </c>
      <c r="AA153" s="127" t="n">
        <v>0.015</v>
      </c>
      <c r="AB153" s="127" t="n">
        <v>-0.015</v>
      </c>
      <c r="AC153" s="127" t="n">
        <v>0</v>
      </c>
      <c r="AD153" s="125" t="n">
        <v>0.01</v>
      </c>
    </row>
    <row r="154" customFormat="false" ht="12" hidden="false" customHeight="false" outlineLevel="0" collapsed="false">
      <c r="C154" s="125" t="n">
        <v>0.0025</v>
      </c>
      <c r="D154" s="125" t="n">
        <v>0</v>
      </c>
      <c r="E154" s="125" t="n">
        <v>0.03</v>
      </c>
      <c r="F154" s="125" t="n">
        <v>0</v>
      </c>
      <c r="G154" s="125" t="n">
        <v>0</v>
      </c>
      <c r="I154" s="125" t="n">
        <v>0.0025</v>
      </c>
      <c r="J154" s="125" t="n">
        <v>0</v>
      </c>
      <c r="K154" s="127" t="n">
        <v>0.02</v>
      </c>
      <c r="L154" s="125" t="n">
        <v>0.0016210226860093</v>
      </c>
      <c r="M154" s="125" t="n">
        <v>0</v>
      </c>
      <c r="N154" s="125" t="n">
        <v>-0.015</v>
      </c>
      <c r="O154" s="125" t="n">
        <v>0</v>
      </c>
      <c r="P154" s="125" t="n">
        <v>0.005</v>
      </c>
      <c r="Q154" s="127" t="n">
        <v>0.0025</v>
      </c>
      <c r="R154" s="127" t="n">
        <v>0.025</v>
      </c>
      <c r="S154" s="127" t="n">
        <v>0.02</v>
      </c>
      <c r="T154" s="127" t="n">
        <v>0.02</v>
      </c>
      <c r="U154" s="127" t="n">
        <v>0.015</v>
      </c>
      <c r="V154" s="127" t="n">
        <v>0</v>
      </c>
      <c r="W154" s="127" t="n">
        <v>0.01</v>
      </c>
      <c r="X154" s="127" t="n">
        <v>0</v>
      </c>
      <c r="Y154" s="127" t="n">
        <v>0</v>
      </c>
      <c r="AA154" s="127" t="n">
        <v>0.015</v>
      </c>
      <c r="AB154" s="127" t="n">
        <v>-0.015</v>
      </c>
      <c r="AC154" s="127" t="n">
        <v>0</v>
      </c>
      <c r="AD154" s="125" t="n">
        <v>0.01</v>
      </c>
    </row>
    <row r="155" customFormat="false" ht="12" hidden="false" customHeight="false" outlineLevel="0" collapsed="false">
      <c r="C155" s="125" t="n">
        <v>0.0025</v>
      </c>
      <c r="D155" s="125" t="n">
        <v>0</v>
      </c>
      <c r="E155" s="125" t="n">
        <v>0.03</v>
      </c>
      <c r="F155" s="125" t="n">
        <v>0</v>
      </c>
      <c r="G155" s="125" t="n">
        <v>0</v>
      </c>
      <c r="I155" s="125" t="n">
        <v>0.0025</v>
      </c>
      <c r="J155" s="125" t="n">
        <v>0</v>
      </c>
      <c r="K155" s="127" t="n">
        <v>0.02</v>
      </c>
      <c r="L155" s="125" t="n">
        <v>0.0016200707899893</v>
      </c>
      <c r="M155" s="125" t="n">
        <v>0</v>
      </c>
      <c r="N155" s="125" t="n">
        <v>-0.015</v>
      </c>
      <c r="O155" s="125" t="n">
        <v>0</v>
      </c>
      <c r="P155" s="125" t="n">
        <v>0.005</v>
      </c>
      <c r="Q155" s="127" t="n">
        <v>0.0025</v>
      </c>
      <c r="R155" s="127" t="n">
        <v>0.025</v>
      </c>
      <c r="S155" s="127" t="n">
        <v>0.02</v>
      </c>
      <c r="T155" s="127" t="n">
        <v>0.02</v>
      </c>
      <c r="U155" s="127" t="n">
        <v>0.015</v>
      </c>
      <c r="V155" s="127" t="n">
        <v>0</v>
      </c>
      <c r="W155" s="127" t="n">
        <v>0.01</v>
      </c>
      <c r="X155" s="127" t="n">
        <v>0</v>
      </c>
      <c r="Y155" s="127" t="n">
        <v>0</v>
      </c>
      <c r="AA155" s="127" t="n">
        <v>0.015</v>
      </c>
      <c r="AB155" s="127" t="n">
        <v>-0.015</v>
      </c>
      <c r="AC155" s="127" t="n">
        <v>0</v>
      </c>
      <c r="AD155" s="125" t="n">
        <v>0.01</v>
      </c>
    </row>
    <row r="156" customFormat="false" ht="12" hidden="false" customHeight="false" outlineLevel="0" collapsed="false">
      <c r="C156" s="125" t="n">
        <v>0.0025</v>
      </c>
      <c r="D156" s="125" t="n">
        <v>0</v>
      </c>
      <c r="E156" s="125" t="n">
        <v>0.03</v>
      </c>
      <c r="F156" s="125" t="n">
        <v>0</v>
      </c>
      <c r="G156" s="125" t="n">
        <v>0</v>
      </c>
      <c r="I156" s="125" t="n">
        <v>0.0025</v>
      </c>
      <c r="J156" s="125" t="n">
        <v>0</v>
      </c>
      <c r="K156" s="127" t="n">
        <v>0.02</v>
      </c>
      <c r="L156" s="125" t="n">
        <v>0.0016191420445957</v>
      </c>
      <c r="M156" s="125" t="n">
        <v>0</v>
      </c>
      <c r="N156" s="125" t="n">
        <v>-0.015</v>
      </c>
      <c r="O156" s="125" t="n">
        <v>0</v>
      </c>
      <c r="P156" s="125" t="n">
        <v>0.005</v>
      </c>
      <c r="Q156" s="127" t="n">
        <v>0.0025</v>
      </c>
      <c r="R156" s="127" t="n">
        <v>0.025</v>
      </c>
      <c r="S156" s="127" t="n">
        <v>0.02</v>
      </c>
      <c r="T156" s="127" t="n">
        <v>0.02</v>
      </c>
      <c r="U156" s="127" t="n">
        <v>0.015</v>
      </c>
      <c r="V156" s="127" t="n">
        <v>0</v>
      </c>
      <c r="W156" s="127" t="n">
        <v>0.01</v>
      </c>
      <c r="X156" s="127" t="n">
        <v>0</v>
      </c>
      <c r="Y156" s="127" t="n">
        <v>0</v>
      </c>
      <c r="AA156" s="127" t="n">
        <v>0.015</v>
      </c>
      <c r="AB156" s="127" t="n">
        <v>-0.015</v>
      </c>
      <c r="AC156" s="127" t="n">
        <v>0</v>
      </c>
      <c r="AD156" s="125" t="n">
        <v>0.01</v>
      </c>
    </row>
    <row r="157" customFormat="false" ht="12" hidden="false" customHeight="false" outlineLevel="0" collapsed="false">
      <c r="C157" s="125" t="n">
        <v>0.0025</v>
      </c>
      <c r="D157" s="125" t="n">
        <v>0</v>
      </c>
      <c r="E157" s="125" t="n">
        <v>0.03</v>
      </c>
      <c r="F157" s="125" t="n">
        <v>0</v>
      </c>
      <c r="G157" s="125" t="n">
        <v>0</v>
      </c>
      <c r="I157" s="125" t="n">
        <v>0.0025</v>
      </c>
      <c r="J157" s="125" t="n">
        <v>0</v>
      </c>
      <c r="K157" s="127" t="n">
        <v>0.02</v>
      </c>
      <c r="L157" s="125" t="n">
        <v>0.0016181745487695</v>
      </c>
      <c r="M157" s="125" t="n">
        <v>0</v>
      </c>
      <c r="N157" s="125" t="n">
        <v>-0.015</v>
      </c>
      <c r="O157" s="125" t="n">
        <v>0</v>
      </c>
      <c r="P157" s="125" t="n">
        <v>0.005</v>
      </c>
      <c r="Q157" s="127" t="n">
        <v>0.0025</v>
      </c>
      <c r="R157" s="127" t="n">
        <v>0.025</v>
      </c>
      <c r="S157" s="127" t="n">
        <v>0.02</v>
      </c>
      <c r="T157" s="127" t="n">
        <v>0.02</v>
      </c>
      <c r="U157" s="127" t="n">
        <v>0.015</v>
      </c>
      <c r="V157" s="127" t="n">
        <v>0</v>
      </c>
      <c r="W157" s="127" t="n">
        <v>0.01</v>
      </c>
      <c r="X157" s="127" t="n">
        <v>0</v>
      </c>
      <c r="Y157" s="127" t="n">
        <v>0</v>
      </c>
      <c r="AA157" s="127" t="n">
        <v>0.015</v>
      </c>
      <c r="AB157" s="127" t="n">
        <v>-0.015</v>
      </c>
      <c r="AC157" s="127" t="n">
        <v>0</v>
      </c>
      <c r="AD157" s="125" t="n">
        <v>0.01</v>
      </c>
    </row>
    <row r="158" customFormat="false" ht="12" hidden="false" customHeight="false" outlineLevel="0" collapsed="false">
      <c r="C158" s="125" t="n">
        <v>0.0025</v>
      </c>
      <c r="D158" s="125" t="n">
        <v>0</v>
      </c>
      <c r="E158" s="125" t="n">
        <v>0.03</v>
      </c>
      <c r="F158" s="125" t="n">
        <v>0</v>
      </c>
      <c r="G158" s="125" t="n">
        <v>0</v>
      </c>
      <c r="I158" s="125" t="n">
        <v>0.0025</v>
      </c>
      <c r="J158" s="125" t="n">
        <v>0</v>
      </c>
      <c r="K158" s="127" t="n">
        <v>0.02</v>
      </c>
      <c r="L158" s="125" t="n">
        <v>0.0016171991486113</v>
      </c>
      <c r="M158" s="125" t="n">
        <v>0</v>
      </c>
      <c r="N158" s="125" t="n">
        <v>-0.015</v>
      </c>
      <c r="O158" s="125" t="n">
        <v>0</v>
      </c>
      <c r="P158" s="125" t="n">
        <v>0.005</v>
      </c>
      <c r="Q158" s="127" t="n">
        <v>0.0025</v>
      </c>
      <c r="R158" s="127" t="n">
        <v>0.025</v>
      </c>
      <c r="S158" s="127" t="n">
        <v>0.02</v>
      </c>
      <c r="T158" s="127" t="n">
        <v>0.02</v>
      </c>
      <c r="U158" s="127" t="n">
        <v>0.015</v>
      </c>
      <c r="V158" s="127" t="n">
        <v>0</v>
      </c>
      <c r="W158" s="127" t="n">
        <v>0.01</v>
      </c>
      <c r="X158" s="127" t="n">
        <v>0</v>
      </c>
      <c r="Y158" s="127" t="n">
        <v>0</v>
      </c>
      <c r="AA158" s="127" t="n">
        <v>0.015</v>
      </c>
      <c r="AB158" s="127" t="n">
        <v>-0.015</v>
      </c>
      <c r="AC158" s="127" t="n">
        <v>0</v>
      </c>
      <c r="AD158" s="125" t="n">
        <v>0.01</v>
      </c>
    </row>
    <row r="159" customFormat="false" ht="12" hidden="false" customHeight="false" outlineLevel="0" collapsed="false">
      <c r="C159" s="125" t="n">
        <v>0.0025</v>
      </c>
      <c r="D159" s="125" t="n">
        <v>0</v>
      </c>
      <c r="E159" s="125" t="n">
        <v>0.03</v>
      </c>
      <c r="F159" s="125" t="n">
        <v>0</v>
      </c>
      <c r="G159" s="125" t="n">
        <v>0</v>
      </c>
      <c r="I159" s="125" t="n">
        <v>0.0025</v>
      </c>
      <c r="J159" s="125" t="n">
        <v>0</v>
      </c>
      <c r="K159" s="127" t="n">
        <v>0.02</v>
      </c>
      <c r="L159" s="125" t="n">
        <v>0.0016162477020152</v>
      </c>
      <c r="M159" s="125" t="n">
        <v>0</v>
      </c>
      <c r="N159" s="125" t="n">
        <v>-0.015</v>
      </c>
      <c r="O159" s="125" t="n">
        <v>0</v>
      </c>
      <c r="P159" s="125" t="n">
        <v>0.005</v>
      </c>
      <c r="Q159" s="127" t="n">
        <v>0.0025</v>
      </c>
      <c r="R159" s="127" t="n">
        <v>0.025</v>
      </c>
      <c r="S159" s="127" t="n">
        <v>0.02</v>
      </c>
      <c r="T159" s="127" t="n">
        <v>0.02</v>
      </c>
      <c r="U159" s="127" t="n">
        <v>0.015</v>
      </c>
      <c r="V159" s="127" t="n">
        <v>0</v>
      </c>
      <c r="W159" s="127" t="n">
        <v>0.01</v>
      </c>
      <c r="X159" s="127" t="n">
        <v>0</v>
      </c>
      <c r="Y159" s="127" t="n">
        <v>0</v>
      </c>
      <c r="AA159" s="127" t="n">
        <v>0.015</v>
      </c>
      <c r="AB159" s="127" t="n">
        <v>-0.015</v>
      </c>
      <c r="AC159" s="127" t="n">
        <v>0</v>
      </c>
      <c r="AD159" s="125" t="n">
        <v>0.01</v>
      </c>
    </row>
    <row r="160" customFormat="false" ht="12" hidden="false" customHeight="false" outlineLevel="0" collapsed="false">
      <c r="C160" s="125" t="n">
        <v>0.0025</v>
      </c>
      <c r="D160" s="125" t="n">
        <v>0</v>
      </c>
      <c r="E160" s="125" t="n">
        <v>0.03</v>
      </c>
      <c r="F160" s="125" t="n">
        <v>0</v>
      </c>
      <c r="G160" s="125" t="n">
        <v>0</v>
      </c>
      <c r="I160" s="125" t="n">
        <v>0.005</v>
      </c>
      <c r="J160" s="125" t="n">
        <v>0</v>
      </c>
      <c r="K160" s="127" t="n">
        <v>0.06</v>
      </c>
      <c r="L160" s="125" t="n">
        <v>0.0051688217434719</v>
      </c>
      <c r="M160" s="125" t="n">
        <v>0</v>
      </c>
      <c r="N160" s="125" t="n">
        <v>-0.005</v>
      </c>
      <c r="O160" s="125" t="n">
        <v>0</v>
      </c>
      <c r="P160" s="125" t="n">
        <v>0.005</v>
      </c>
      <c r="Q160" s="127" t="n">
        <v>0.0025</v>
      </c>
      <c r="R160" s="127" t="n">
        <v>0.025</v>
      </c>
      <c r="S160" s="127" t="n">
        <v>0.02</v>
      </c>
      <c r="T160" s="127" t="n">
        <v>0.02</v>
      </c>
      <c r="U160" s="127" t="n">
        <v>0.015</v>
      </c>
      <c r="V160" s="127" t="n">
        <v>0</v>
      </c>
      <c r="W160" s="127" t="n">
        <v>0.01</v>
      </c>
      <c r="X160" s="127" t="n">
        <v>0</v>
      </c>
      <c r="Y160" s="127" t="n">
        <v>0</v>
      </c>
      <c r="AA160" s="127" t="n">
        <v>0.015</v>
      </c>
      <c r="AB160" s="127" t="n">
        <v>-0.005</v>
      </c>
      <c r="AC160" s="127" t="n">
        <v>0</v>
      </c>
      <c r="AD160" s="125" t="n">
        <v>0.01</v>
      </c>
    </row>
    <row r="161" customFormat="false" ht="12" hidden="false" customHeight="false" outlineLevel="0" collapsed="false">
      <c r="C161" s="125" t="n">
        <v>0.0025</v>
      </c>
      <c r="D161" s="125" t="n">
        <v>0</v>
      </c>
      <c r="E161" s="125" t="n">
        <v>0.03</v>
      </c>
      <c r="F161" s="125" t="n">
        <v>0</v>
      </c>
      <c r="G161" s="125" t="n">
        <v>0</v>
      </c>
      <c r="I161" s="125" t="n">
        <v>0.005</v>
      </c>
      <c r="J161" s="125" t="n">
        <v>0</v>
      </c>
      <c r="K161" s="127" t="n">
        <v>0.06</v>
      </c>
      <c r="L161" s="125" t="n">
        <v>0.0051657291892076</v>
      </c>
      <c r="M161" s="125" t="n">
        <v>0</v>
      </c>
      <c r="N161" s="125" t="n">
        <v>-0.005</v>
      </c>
      <c r="O161" s="125" t="n">
        <v>0</v>
      </c>
      <c r="P161" s="125" t="n">
        <v>0.005</v>
      </c>
      <c r="Q161" s="127" t="n">
        <v>0.0025</v>
      </c>
      <c r="R161" s="127" t="n">
        <v>0.025</v>
      </c>
      <c r="S161" s="127" t="n">
        <v>0.02</v>
      </c>
      <c r="T161" s="127" t="n">
        <v>0.02</v>
      </c>
      <c r="U161" s="127" t="n">
        <v>0.015</v>
      </c>
      <c r="V161" s="127" t="n">
        <v>0</v>
      </c>
      <c r="W161" s="127" t="n">
        <v>0.01</v>
      </c>
      <c r="X161" s="127" t="n">
        <v>0</v>
      </c>
      <c r="Y161" s="127" t="n">
        <v>0</v>
      </c>
      <c r="AA161" s="127" t="n">
        <v>0.015</v>
      </c>
      <c r="AB161" s="127" t="n">
        <v>-0.005</v>
      </c>
      <c r="AC161" s="127" t="n">
        <v>0</v>
      </c>
      <c r="AD161" s="125" t="n">
        <v>0.01</v>
      </c>
    </row>
    <row r="162" customFormat="false" ht="12" hidden="false" customHeight="false" outlineLevel="0" collapsed="false">
      <c r="C162" s="125" t="n">
        <v>0.0025</v>
      </c>
      <c r="D162" s="125" t="n">
        <v>0</v>
      </c>
      <c r="E162" s="125" t="n">
        <v>0.03</v>
      </c>
      <c r="F162" s="125" t="n">
        <v>0</v>
      </c>
      <c r="G162" s="125" t="n">
        <v>0</v>
      </c>
      <c r="I162" s="125" t="n">
        <v>0.005</v>
      </c>
      <c r="J162" s="125" t="n">
        <v>0</v>
      </c>
      <c r="K162" s="127" t="n">
        <v>0.06</v>
      </c>
      <c r="L162" s="125" t="n">
        <v>0.0051625088640635</v>
      </c>
      <c r="M162" s="125" t="n">
        <v>0</v>
      </c>
      <c r="N162" s="125" t="n">
        <v>-0.005</v>
      </c>
      <c r="O162" s="125" t="n">
        <v>0</v>
      </c>
      <c r="P162" s="125" t="n">
        <v>0.005</v>
      </c>
      <c r="Q162" s="127" t="n">
        <v>0.0025</v>
      </c>
      <c r="R162" s="127" t="n">
        <v>0.025</v>
      </c>
      <c r="S162" s="127" t="n">
        <v>0.02</v>
      </c>
      <c r="T162" s="127" t="n">
        <v>0.02</v>
      </c>
      <c r="U162" s="127" t="n">
        <v>0.015</v>
      </c>
      <c r="V162" s="127" t="n">
        <v>0</v>
      </c>
      <c r="W162" s="127" t="n">
        <v>0.01</v>
      </c>
      <c r="X162" s="127" t="n">
        <v>0</v>
      </c>
      <c r="Y162" s="127" t="n">
        <v>0</v>
      </c>
      <c r="AA162" s="127" t="n">
        <v>0.015</v>
      </c>
      <c r="AB162" s="127" t="n">
        <v>-0.005</v>
      </c>
      <c r="AC162" s="127" t="n">
        <v>0</v>
      </c>
      <c r="AD162" s="125" t="n">
        <v>0.01</v>
      </c>
    </row>
    <row r="163" customFormat="false" ht="12" hidden="false" customHeight="false" outlineLevel="0" collapsed="false">
      <c r="C163" s="125" t="n">
        <v>0.0025</v>
      </c>
      <c r="D163" s="125" t="n">
        <v>0</v>
      </c>
      <c r="E163" s="125" t="n">
        <v>0.03</v>
      </c>
      <c r="F163" s="125" t="n">
        <v>0</v>
      </c>
      <c r="G163" s="125" t="n">
        <v>0</v>
      </c>
      <c r="I163" s="125" t="n">
        <v>0.005</v>
      </c>
      <c r="J163" s="125" t="n">
        <v>0</v>
      </c>
      <c r="K163" s="127" t="n">
        <v>0.06</v>
      </c>
      <c r="L163" s="125" t="n">
        <v>0.0051592635003698</v>
      </c>
      <c r="M163" s="125" t="n">
        <v>0</v>
      </c>
      <c r="N163" s="125" t="n">
        <v>-0.005</v>
      </c>
      <c r="O163" s="125" t="n">
        <v>0</v>
      </c>
      <c r="P163" s="125" t="n">
        <v>0.005</v>
      </c>
      <c r="Q163" s="127" t="n">
        <v>0.0025</v>
      </c>
      <c r="R163" s="127" t="n">
        <v>0.025</v>
      </c>
      <c r="S163" s="127" t="n">
        <v>0.02</v>
      </c>
      <c r="T163" s="127" t="n">
        <v>0.02</v>
      </c>
      <c r="U163" s="127" t="n">
        <v>0.015</v>
      </c>
      <c r="V163" s="127" t="n">
        <v>0</v>
      </c>
      <c r="W163" s="127" t="n">
        <v>0.01</v>
      </c>
      <c r="X163" s="127" t="n">
        <v>0</v>
      </c>
      <c r="Y163" s="127" t="n">
        <v>0</v>
      </c>
      <c r="AA163" s="127" t="n">
        <v>0.015</v>
      </c>
      <c r="AB163" s="127" t="n">
        <v>-0.005</v>
      </c>
      <c r="AC163" s="127" t="n">
        <v>0</v>
      </c>
      <c r="AD163" s="125" t="n">
        <v>0.01</v>
      </c>
    </row>
    <row r="164" customFormat="false" ht="12" hidden="false" customHeight="false" outlineLevel="0" collapsed="false">
      <c r="C164" s="125" t="n">
        <v>0.0025</v>
      </c>
      <c r="D164" s="125" t="n">
        <v>0</v>
      </c>
      <c r="E164" s="125" t="n">
        <v>0.03</v>
      </c>
      <c r="F164" s="125" t="n">
        <v>0</v>
      </c>
      <c r="G164" s="125" t="n">
        <v>0</v>
      </c>
      <c r="I164" s="125" t="n">
        <v>0.005</v>
      </c>
      <c r="J164" s="125" t="n">
        <v>0</v>
      </c>
      <c r="K164" s="127" t="n">
        <v>0.06</v>
      </c>
      <c r="L164" s="125" t="n">
        <v>0.0051563107268647</v>
      </c>
      <c r="M164" s="125" t="n">
        <v>0</v>
      </c>
      <c r="N164" s="125" t="n">
        <v>-0.005</v>
      </c>
      <c r="O164" s="125" t="n">
        <v>0</v>
      </c>
      <c r="P164" s="125" t="n">
        <v>0.005</v>
      </c>
      <c r="Q164" s="127" t="n">
        <v>0.0025</v>
      </c>
      <c r="R164" s="127" t="n">
        <v>0.025</v>
      </c>
      <c r="S164" s="127" t="n">
        <v>0.02</v>
      </c>
      <c r="T164" s="127" t="n">
        <v>0.02</v>
      </c>
      <c r="U164" s="127" t="n">
        <v>0.015</v>
      </c>
      <c r="V164" s="127" t="n">
        <v>0</v>
      </c>
      <c r="W164" s="127" t="n">
        <v>0.01</v>
      </c>
      <c r="X164" s="127" t="n">
        <v>0</v>
      </c>
      <c r="Y164" s="127" t="n">
        <v>0</v>
      </c>
      <c r="AA164" s="127" t="n">
        <v>0.015</v>
      </c>
      <c r="AB164" s="127" t="n">
        <v>-0.005</v>
      </c>
      <c r="AC164" s="127" t="n">
        <v>0</v>
      </c>
      <c r="AD164" s="125" t="n">
        <v>0.01</v>
      </c>
    </row>
    <row r="165" customFormat="false" ht="12" hidden="false" customHeight="false" outlineLevel="0" collapsed="false">
      <c r="C165" s="125" t="n">
        <v>0.0025</v>
      </c>
      <c r="D165" s="125" t="n">
        <v>0</v>
      </c>
      <c r="E165" s="125" t="n">
        <v>0.03</v>
      </c>
      <c r="F165" s="125" t="n">
        <v>0</v>
      </c>
      <c r="G165" s="125" t="n">
        <v>0</v>
      </c>
      <c r="I165" s="125" t="n">
        <v>0.0025</v>
      </c>
      <c r="J165" s="125" t="n">
        <v>0</v>
      </c>
      <c r="K165" s="127" t="n">
        <v>0.02</v>
      </c>
      <c r="L165" s="125" t="n">
        <v>0.0016103180797785</v>
      </c>
      <c r="M165" s="125" t="n">
        <v>0</v>
      </c>
      <c r="N165" s="125" t="n">
        <v>-0.015</v>
      </c>
      <c r="O165" s="125" t="n">
        <v>0</v>
      </c>
      <c r="P165" s="125" t="n">
        <v>0.005</v>
      </c>
      <c r="Q165" s="127" t="n">
        <v>0.0025</v>
      </c>
      <c r="R165" s="127" t="n">
        <v>0.025</v>
      </c>
      <c r="S165" s="127" t="n">
        <v>0.02</v>
      </c>
      <c r="T165" s="127" t="n">
        <v>0.02</v>
      </c>
      <c r="U165" s="127" t="n">
        <v>0.015</v>
      </c>
      <c r="V165" s="127" t="n">
        <v>0</v>
      </c>
      <c r="W165" s="127" t="n">
        <v>0.01</v>
      </c>
      <c r="X165" s="127" t="n">
        <v>0</v>
      </c>
      <c r="Y165" s="127" t="n">
        <v>0</v>
      </c>
      <c r="AA165" s="127" t="n">
        <v>0.015</v>
      </c>
      <c r="AB165" s="127" t="n">
        <v>-0.015</v>
      </c>
      <c r="AC165" s="127" t="n">
        <v>0</v>
      </c>
      <c r="AD165" s="125" t="n">
        <v>0.01</v>
      </c>
    </row>
    <row r="166" customFormat="false" ht="12" hidden="false" customHeight="false" outlineLevel="0" collapsed="false">
      <c r="C166" s="125" t="n">
        <v>0.0025</v>
      </c>
      <c r="D166" s="125" t="n">
        <v>0</v>
      </c>
      <c r="E166" s="125" t="n">
        <v>0.03</v>
      </c>
      <c r="F166" s="125" t="n">
        <v>0</v>
      </c>
      <c r="G166" s="125" t="n">
        <v>0</v>
      </c>
      <c r="I166" s="125" t="n">
        <v>0.0025</v>
      </c>
      <c r="J166" s="125" t="n">
        <v>0</v>
      </c>
      <c r="K166" s="127" t="n">
        <v>0.02</v>
      </c>
      <c r="L166" s="125" t="n">
        <v>0.0016093148473892</v>
      </c>
      <c r="M166" s="125" t="n">
        <v>0</v>
      </c>
      <c r="N166" s="125" t="n">
        <v>-0.015</v>
      </c>
      <c r="O166" s="125" t="n">
        <v>0</v>
      </c>
      <c r="P166" s="125" t="n">
        <v>0.005</v>
      </c>
      <c r="Q166" s="127" t="n">
        <v>0.0025</v>
      </c>
      <c r="R166" s="127" t="n">
        <v>0.025</v>
      </c>
      <c r="S166" s="127" t="n">
        <v>0.02</v>
      </c>
      <c r="T166" s="127" t="n">
        <v>0.02</v>
      </c>
      <c r="U166" s="127" t="n">
        <v>0.015</v>
      </c>
      <c r="V166" s="127" t="n">
        <v>0</v>
      </c>
      <c r="W166" s="127" t="n">
        <v>0.01</v>
      </c>
      <c r="X166" s="127" t="n">
        <v>0</v>
      </c>
      <c r="Y166" s="127" t="n">
        <v>0</v>
      </c>
      <c r="AA166" s="127" t="n">
        <v>0.015</v>
      </c>
      <c r="AB166" s="127" t="n">
        <v>-0.015</v>
      </c>
      <c r="AC166" s="127" t="n">
        <v>0</v>
      </c>
      <c r="AD166" s="125" t="n">
        <v>0.01</v>
      </c>
    </row>
    <row r="167" customFormat="false" ht="12" hidden="false" customHeight="false" outlineLevel="0" collapsed="false">
      <c r="C167" s="125" t="n">
        <v>0.0025</v>
      </c>
      <c r="D167" s="125" t="n">
        <v>0</v>
      </c>
      <c r="E167" s="125" t="n">
        <v>0.03</v>
      </c>
      <c r="F167" s="125" t="n">
        <v>0</v>
      </c>
      <c r="G167" s="125" t="n">
        <v>0</v>
      </c>
      <c r="I167" s="125" t="n">
        <v>0.0025</v>
      </c>
      <c r="J167" s="125" t="n">
        <v>0</v>
      </c>
      <c r="K167" s="127" t="n">
        <v>0.02</v>
      </c>
      <c r="L167" s="125" t="n">
        <v>0.0016082705391826</v>
      </c>
      <c r="M167" s="125" t="n">
        <v>0</v>
      </c>
      <c r="N167" s="125" t="n">
        <v>-0.015</v>
      </c>
      <c r="O167" s="125" t="n">
        <v>0</v>
      </c>
      <c r="P167" s="125" t="n">
        <v>0.005</v>
      </c>
      <c r="Q167" s="127" t="n">
        <v>0.0025</v>
      </c>
      <c r="R167" s="127" t="n">
        <v>0.025</v>
      </c>
      <c r="S167" s="127" t="n">
        <v>0.02</v>
      </c>
      <c r="T167" s="127" t="n">
        <v>0.02</v>
      </c>
      <c r="U167" s="127" t="n">
        <v>0.015</v>
      </c>
      <c r="V167" s="127" t="n">
        <v>0</v>
      </c>
      <c r="W167" s="127" t="n">
        <v>0.01</v>
      </c>
      <c r="X167" s="127" t="n">
        <v>0</v>
      </c>
      <c r="Y167" s="127" t="n">
        <v>0</v>
      </c>
      <c r="AA167" s="127" t="n">
        <v>0.015</v>
      </c>
      <c r="AB167" s="127" t="n">
        <v>-0.015</v>
      </c>
      <c r="AC167" s="127" t="n">
        <v>0</v>
      </c>
      <c r="AD167" s="125" t="n">
        <v>0.01</v>
      </c>
    </row>
    <row r="168" customFormat="false" ht="12" hidden="false" customHeight="false" outlineLevel="0" collapsed="false">
      <c r="C168" s="125" t="n">
        <v>0.0025</v>
      </c>
      <c r="D168" s="125" t="n">
        <v>0</v>
      </c>
      <c r="E168" s="125" t="n">
        <v>0.03</v>
      </c>
      <c r="F168" s="125" t="n">
        <v>0</v>
      </c>
      <c r="G168" s="125" t="n">
        <v>0</v>
      </c>
      <c r="I168" s="125" t="n">
        <v>0.0025</v>
      </c>
      <c r="J168" s="125" t="n">
        <v>0</v>
      </c>
      <c r="K168" s="127" t="n">
        <v>0.02</v>
      </c>
      <c r="L168" s="125" t="n">
        <v>0.0016072525456463</v>
      </c>
      <c r="M168" s="125" t="n">
        <v>0</v>
      </c>
      <c r="N168" s="125" t="n">
        <v>-0.015</v>
      </c>
      <c r="O168" s="125" t="n">
        <v>0</v>
      </c>
      <c r="P168" s="125" t="n">
        <v>0.005</v>
      </c>
      <c r="Q168" s="127" t="n">
        <v>0.0025</v>
      </c>
      <c r="R168" s="127" t="n">
        <v>0.025</v>
      </c>
      <c r="S168" s="127" t="n">
        <v>0.02</v>
      </c>
      <c r="T168" s="127" t="n">
        <v>0.02</v>
      </c>
      <c r="U168" s="127" t="n">
        <v>0.015</v>
      </c>
      <c r="V168" s="127" t="n">
        <v>0</v>
      </c>
      <c r="W168" s="127" t="n">
        <v>0.01</v>
      </c>
      <c r="X168" s="127" t="n">
        <v>0</v>
      </c>
      <c r="Y168" s="127" t="n">
        <v>0</v>
      </c>
      <c r="AA168" s="127" t="n">
        <v>0.015</v>
      </c>
      <c r="AB168" s="127" t="n">
        <v>-0.015</v>
      </c>
      <c r="AC168" s="127" t="n">
        <v>0</v>
      </c>
      <c r="AD168" s="125" t="n">
        <v>0.01</v>
      </c>
    </row>
    <row r="169" customFormat="false" ht="12" hidden="false" customHeight="false" outlineLevel="0" collapsed="false">
      <c r="C169" s="125" t="n">
        <v>0.0025</v>
      </c>
      <c r="D169" s="125" t="n">
        <v>0</v>
      </c>
      <c r="E169" s="125" t="n">
        <v>0.03</v>
      </c>
      <c r="F169" s="125" t="n">
        <v>0</v>
      </c>
      <c r="G169" s="125" t="n">
        <v>0</v>
      </c>
      <c r="I169" s="125" t="n">
        <v>0.0025</v>
      </c>
      <c r="J169" s="125" t="n">
        <v>0</v>
      </c>
      <c r="K169" s="127" t="n">
        <v>0.02</v>
      </c>
      <c r="L169" s="125" t="n">
        <v>0.0016061930171179</v>
      </c>
      <c r="M169" s="125" t="n">
        <v>0</v>
      </c>
      <c r="N169" s="125" t="n">
        <v>-0.015</v>
      </c>
      <c r="O169" s="125" t="n">
        <v>0</v>
      </c>
      <c r="P169" s="125" t="n">
        <v>0.005</v>
      </c>
      <c r="Q169" s="127" t="n">
        <v>0.0025</v>
      </c>
      <c r="R169" s="127" t="n">
        <v>0.025</v>
      </c>
      <c r="S169" s="127" t="n">
        <v>0.02</v>
      </c>
      <c r="T169" s="127" t="n">
        <v>0.02</v>
      </c>
      <c r="U169" s="127" t="n">
        <v>0.015</v>
      </c>
      <c r="V169" s="127" t="n">
        <v>0</v>
      </c>
      <c r="W169" s="127" t="n">
        <v>0.01</v>
      </c>
      <c r="X169" s="127" t="n">
        <v>0</v>
      </c>
      <c r="Y169" s="127" t="n">
        <v>0</v>
      </c>
      <c r="AA169" s="127" t="n">
        <v>0.015</v>
      </c>
      <c r="AB169" s="127" t="n">
        <v>-0.015</v>
      </c>
      <c r="AC169" s="127" t="n">
        <v>0</v>
      </c>
      <c r="AD169" s="125" t="n">
        <v>0.01</v>
      </c>
    </row>
    <row r="170" customFormat="false" ht="12" hidden="false" customHeight="false" outlineLevel="0" collapsed="false">
      <c r="C170" s="125" t="n">
        <v>0.0025</v>
      </c>
      <c r="D170" s="125" t="n">
        <v>0</v>
      </c>
      <c r="E170" s="125" t="n">
        <v>0.03</v>
      </c>
      <c r="F170" s="125" t="n">
        <v>0</v>
      </c>
      <c r="G170" s="125" t="n">
        <v>0</v>
      </c>
      <c r="I170" s="125" t="n">
        <v>0.0025</v>
      </c>
      <c r="J170" s="125" t="n">
        <v>0</v>
      </c>
      <c r="K170" s="127" t="n">
        <v>0.02</v>
      </c>
      <c r="L170" s="125" t="n">
        <v>0.0016051257790454</v>
      </c>
      <c r="M170" s="125" t="n">
        <v>0</v>
      </c>
      <c r="N170" s="125" t="n">
        <v>-0.015</v>
      </c>
      <c r="O170" s="125" t="n">
        <v>0</v>
      </c>
      <c r="P170" s="125" t="n">
        <v>0.005</v>
      </c>
      <c r="Q170" s="127" t="n">
        <v>0.0025</v>
      </c>
      <c r="R170" s="127" t="n">
        <v>0.025</v>
      </c>
      <c r="S170" s="127" t="n">
        <v>0.02</v>
      </c>
      <c r="T170" s="127" t="n">
        <v>0.02</v>
      </c>
      <c r="U170" s="127" t="n">
        <v>0.015</v>
      </c>
      <c r="V170" s="127" t="n">
        <v>0</v>
      </c>
      <c r="W170" s="127" t="n">
        <v>0.01</v>
      </c>
      <c r="X170" s="127" t="n">
        <v>0</v>
      </c>
      <c r="Y170" s="127" t="n">
        <v>0</v>
      </c>
      <c r="AA170" s="127" t="n">
        <v>0.015</v>
      </c>
      <c r="AB170" s="127" t="n">
        <v>-0.015</v>
      </c>
      <c r="AC170" s="127" t="n">
        <v>0</v>
      </c>
      <c r="AD170" s="125" t="n">
        <v>0.01</v>
      </c>
    </row>
    <row r="171" customFormat="false" ht="12" hidden="false" customHeight="false" outlineLevel="0" collapsed="false">
      <c r="C171" s="125" t="n">
        <v>0.0025</v>
      </c>
      <c r="D171" s="125" t="n">
        <v>0</v>
      </c>
      <c r="E171" s="125" t="n">
        <v>0.03</v>
      </c>
      <c r="F171" s="125" t="n">
        <v>0</v>
      </c>
      <c r="G171" s="125" t="n">
        <v>0</v>
      </c>
      <c r="I171" s="125" t="n">
        <v>0.0025</v>
      </c>
      <c r="J171" s="125" t="n">
        <v>0</v>
      </c>
      <c r="K171" s="127" t="n">
        <v>0.02</v>
      </c>
      <c r="L171" s="125" t="n">
        <v>0.0016040856437342</v>
      </c>
      <c r="M171" s="125" t="n">
        <v>0</v>
      </c>
      <c r="N171" s="125" t="n">
        <v>-0.015</v>
      </c>
      <c r="O171" s="125" t="n">
        <v>0</v>
      </c>
      <c r="P171" s="125" t="n">
        <v>0.005</v>
      </c>
      <c r="Q171" s="127" t="n">
        <v>0.0025</v>
      </c>
      <c r="R171" s="127" t="n">
        <v>0.025</v>
      </c>
      <c r="S171" s="127" t="n">
        <v>0.02</v>
      </c>
      <c r="T171" s="127" t="n">
        <v>0.02</v>
      </c>
      <c r="U171" s="127" t="n">
        <v>0.015</v>
      </c>
      <c r="V171" s="127" t="n">
        <v>0</v>
      </c>
      <c r="W171" s="127" t="n">
        <v>0.01</v>
      </c>
      <c r="X171" s="127" t="n">
        <v>0</v>
      </c>
      <c r="Y171" s="127" t="n">
        <v>0</v>
      </c>
      <c r="AA171" s="127" t="n">
        <v>0.015</v>
      </c>
      <c r="AB171" s="127" t="n">
        <v>-0.015</v>
      </c>
      <c r="AC171" s="127" t="n">
        <v>0</v>
      </c>
      <c r="AD171" s="125" t="n">
        <v>0.01</v>
      </c>
    </row>
    <row r="172" customFormat="false" ht="12" hidden="false" customHeight="false" outlineLevel="0" collapsed="false">
      <c r="C172" s="125" t="n">
        <v>0.0025</v>
      </c>
      <c r="D172" s="125" t="n">
        <v>0</v>
      </c>
      <c r="E172" s="125" t="n">
        <v>0.03</v>
      </c>
      <c r="F172" s="125" t="n">
        <v>0</v>
      </c>
      <c r="G172" s="125" t="n">
        <v>0</v>
      </c>
      <c r="I172" s="125" t="n">
        <v>0.005</v>
      </c>
      <c r="J172" s="125" t="n">
        <v>0</v>
      </c>
      <c r="K172" s="127" t="n">
        <v>0.06</v>
      </c>
      <c r="L172" s="125" t="n">
        <v>0.0051296105142872</v>
      </c>
      <c r="M172" s="125" t="n">
        <v>0</v>
      </c>
      <c r="N172" s="125" t="n">
        <v>-0.005</v>
      </c>
      <c r="O172" s="125" t="n">
        <v>0</v>
      </c>
      <c r="P172" s="125" t="n">
        <v>0.005</v>
      </c>
      <c r="Q172" s="127" t="n">
        <v>0.0025</v>
      </c>
      <c r="R172" s="127" t="n">
        <v>0.025</v>
      </c>
      <c r="S172" s="127" t="n">
        <v>0.02</v>
      </c>
      <c r="T172" s="127" t="n">
        <v>0.02</v>
      </c>
      <c r="U172" s="127" t="n">
        <v>0.015</v>
      </c>
      <c r="V172" s="127" t="n">
        <v>0</v>
      </c>
      <c r="W172" s="127" t="n">
        <v>0.01</v>
      </c>
      <c r="X172" s="127" t="n">
        <v>0</v>
      </c>
      <c r="Y172" s="127" t="n">
        <v>0</v>
      </c>
      <c r="AA172" s="127" t="n">
        <v>0.015</v>
      </c>
      <c r="AB172" s="127" t="n">
        <v>-0.005</v>
      </c>
      <c r="AC172" s="127" t="n">
        <v>0</v>
      </c>
      <c r="AD172" s="125" t="n">
        <v>0.01</v>
      </c>
    </row>
    <row r="173" customFormat="false" ht="12" hidden="false" customHeight="false" outlineLevel="0" collapsed="false">
      <c r="C173" s="125" t="n">
        <v>0.0025</v>
      </c>
      <c r="D173" s="125" t="n">
        <v>0</v>
      </c>
      <c r="E173" s="125" t="n">
        <v>0.03</v>
      </c>
      <c r="F173" s="125" t="n">
        <v>0</v>
      </c>
      <c r="G173" s="125" t="n">
        <v>0</v>
      </c>
      <c r="I173" s="125" t="n">
        <v>0.005</v>
      </c>
      <c r="J173" s="125" t="n">
        <v>0</v>
      </c>
      <c r="K173" s="127" t="n">
        <v>0.06</v>
      </c>
      <c r="L173" s="125" t="n">
        <v>0.0051262353625494</v>
      </c>
      <c r="M173" s="125" t="n">
        <v>0</v>
      </c>
      <c r="N173" s="125" t="n">
        <v>-0.005</v>
      </c>
      <c r="O173" s="125" t="n">
        <v>0</v>
      </c>
      <c r="P173" s="125" t="n">
        <v>0.005</v>
      </c>
      <c r="Q173" s="127" t="n">
        <v>0.0025</v>
      </c>
      <c r="R173" s="127" t="n">
        <v>0.025</v>
      </c>
      <c r="S173" s="127" t="n">
        <v>0.02</v>
      </c>
      <c r="T173" s="127" t="n">
        <v>0.02</v>
      </c>
      <c r="U173" s="127" t="n">
        <v>0.015</v>
      </c>
      <c r="V173" s="127" t="n">
        <v>0</v>
      </c>
      <c r="W173" s="127" t="n">
        <v>0.01</v>
      </c>
      <c r="X173" s="127" t="n">
        <v>0</v>
      </c>
      <c r="Y173" s="127" t="n">
        <v>0</v>
      </c>
      <c r="AA173" s="127" t="n">
        <v>0.015</v>
      </c>
      <c r="AB173" s="127" t="n">
        <v>-0.005</v>
      </c>
      <c r="AC173" s="127" t="n">
        <v>0</v>
      </c>
      <c r="AD173" s="125" t="n">
        <v>0.01</v>
      </c>
    </row>
    <row r="174" customFormat="false" ht="12" hidden="false" customHeight="false" outlineLevel="0" collapsed="false">
      <c r="C174" s="125" t="n">
        <v>0.0025</v>
      </c>
      <c r="D174" s="125" t="n">
        <v>0</v>
      </c>
      <c r="E174" s="125" t="n">
        <v>0.03</v>
      </c>
      <c r="F174" s="125" t="n">
        <v>0</v>
      </c>
      <c r="G174" s="125" t="n">
        <v>0</v>
      </c>
      <c r="I174" s="125" t="n">
        <v>0</v>
      </c>
      <c r="J174" s="125" t="n">
        <v>0</v>
      </c>
      <c r="K174" s="127" t="n">
        <v>0.06</v>
      </c>
      <c r="L174" s="125" t="n">
        <v>0.005122723649304</v>
      </c>
      <c r="M174" s="125" t="n">
        <v>0</v>
      </c>
      <c r="N174" s="125" t="n">
        <v>-0.005</v>
      </c>
      <c r="O174" s="125" t="n">
        <v>0</v>
      </c>
      <c r="P174" s="125" t="n">
        <v>0.005</v>
      </c>
      <c r="Q174" s="127" t="n">
        <v>0.0025</v>
      </c>
      <c r="R174" s="127" t="n">
        <v>0.025</v>
      </c>
      <c r="S174" s="127" t="n">
        <v>0.02</v>
      </c>
      <c r="T174" s="127" t="n">
        <v>0.02</v>
      </c>
      <c r="U174" s="127" t="n">
        <v>0.015</v>
      </c>
      <c r="V174" s="127" t="n">
        <v>0</v>
      </c>
      <c r="W174" s="127" t="n">
        <v>0.01</v>
      </c>
      <c r="X174" s="127" t="n">
        <v>0</v>
      </c>
      <c r="Y174" s="127" t="n">
        <v>0</v>
      </c>
      <c r="AA174" s="127" t="n">
        <v>0.015</v>
      </c>
      <c r="AB174" s="127" t="n">
        <v>-0.005</v>
      </c>
      <c r="AC174" s="127" t="n">
        <v>0</v>
      </c>
      <c r="AD174" s="125" t="n">
        <v>0.01</v>
      </c>
    </row>
    <row r="175" customFormat="false" ht="12" hidden="false" customHeight="false" outlineLevel="0" collapsed="false">
      <c r="C175" s="125" t="n">
        <v>0.0025</v>
      </c>
      <c r="D175" s="125" t="n">
        <v>0</v>
      </c>
      <c r="E175" s="125" t="n">
        <v>0.03</v>
      </c>
      <c r="F175" s="125" t="n">
        <v>0</v>
      </c>
      <c r="G175" s="125" t="n">
        <v>0</v>
      </c>
      <c r="I175" s="125" t="n">
        <v>0</v>
      </c>
      <c r="J175" s="125" t="n">
        <v>0</v>
      </c>
      <c r="K175" s="127" t="n">
        <v>0.06</v>
      </c>
      <c r="L175" s="125" t="n">
        <v>0.0051191875411536</v>
      </c>
      <c r="M175" s="125" t="n">
        <v>0</v>
      </c>
      <c r="N175" s="125" t="n">
        <v>-0.005</v>
      </c>
      <c r="O175" s="125" t="n">
        <v>0</v>
      </c>
      <c r="P175" s="125" t="n">
        <v>0.005</v>
      </c>
      <c r="Q175" s="127" t="n">
        <v>0.0025</v>
      </c>
      <c r="R175" s="127" t="n">
        <v>0.025</v>
      </c>
      <c r="S175" s="127" t="n">
        <v>0.02</v>
      </c>
      <c r="T175" s="127" t="n">
        <v>0.02</v>
      </c>
      <c r="U175" s="127" t="n">
        <v>0.015</v>
      </c>
      <c r="V175" s="127" t="n">
        <v>0</v>
      </c>
      <c r="W175" s="127" t="n">
        <v>0.01</v>
      </c>
      <c r="X175" s="127" t="n">
        <v>0</v>
      </c>
      <c r="Y175" s="127" t="n">
        <v>0</v>
      </c>
      <c r="AA175" s="127" t="n">
        <v>0.015</v>
      </c>
      <c r="AB175" s="127" t="n">
        <v>-0.005</v>
      </c>
      <c r="AC175" s="127" t="n">
        <v>0</v>
      </c>
      <c r="AD175" s="125" t="n">
        <v>0.01</v>
      </c>
    </row>
    <row r="176" customFormat="false" ht="12" hidden="false" customHeight="false" outlineLevel="0" collapsed="false">
      <c r="C176" s="125" t="n">
        <v>0.0025</v>
      </c>
      <c r="D176" s="125" t="n">
        <v>0</v>
      </c>
      <c r="E176" s="125" t="n">
        <v>0.03</v>
      </c>
      <c r="F176" s="125" t="n">
        <v>0</v>
      </c>
      <c r="G176" s="125" t="n">
        <v>0</v>
      </c>
      <c r="I176" s="125" t="n">
        <v>0</v>
      </c>
      <c r="J176" s="125" t="n">
        <v>0</v>
      </c>
      <c r="K176" s="127" t="n">
        <v>0.06</v>
      </c>
      <c r="L176" s="125" t="n">
        <v>0.0051159727163618</v>
      </c>
      <c r="M176" s="125" t="n">
        <v>0</v>
      </c>
      <c r="N176" s="125" t="n">
        <v>-0.005</v>
      </c>
      <c r="O176" s="125" t="n">
        <v>0</v>
      </c>
      <c r="P176" s="125" t="n">
        <v>0.005</v>
      </c>
      <c r="Q176" s="127" t="n">
        <v>0.0025</v>
      </c>
      <c r="R176" s="127" t="n">
        <v>0.025</v>
      </c>
      <c r="S176" s="127" t="n">
        <v>0.02</v>
      </c>
      <c r="T176" s="127" t="n">
        <v>0.02</v>
      </c>
      <c r="U176" s="127" t="n">
        <v>0.015</v>
      </c>
      <c r="V176" s="127" t="n">
        <v>0</v>
      </c>
      <c r="W176" s="127" t="n">
        <v>0.01</v>
      </c>
      <c r="X176" s="127" t="n">
        <v>0</v>
      </c>
      <c r="Y176" s="127" t="n">
        <v>0</v>
      </c>
      <c r="AA176" s="127" t="n">
        <v>0.015</v>
      </c>
      <c r="AB176" s="127" t="n">
        <v>-0.005</v>
      </c>
      <c r="AC176" s="127" t="n">
        <v>0</v>
      </c>
      <c r="AD176" s="125" t="n">
        <v>0.01</v>
      </c>
    </row>
    <row r="177" customFormat="false" ht="12" hidden="false" customHeight="false" outlineLevel="0" collapsed="false">
      <c r="C177" s="125" t="n">
        <v>0.0025</v>
      </c>
      <c r="D177" s="125" t="n">
        <v>0</v>
      </c>
      <c r="E177" s="125" t="n">
        <v>0.03</v>
      </c>
      <c r="F177" s="125" t="n">
        <v>0</v>
      </c>
      <c r="G177" s="125" t="n">
        <v>0</v>
      </c>
      <c r="I177" s="125" t="n">
        <v>0</v>
      </c>
      <c r="J177" s="125" t="n">
        <v>0</v>
      </c>
      <c r="K177" s="127" t="n">
        <v>0.02</v>
      </c>
      <c r="L177" s="125" t="n">
        <v>0.0051123903365549</v>
      </c>
      <c r="M177" s="125" t="n">
        <v>0</v>
      </c>
      <c r="N177" s="125" t="n">
        <v>-0.015</v>
      </c>
      <c r="O177" s="125" t="n">
        <v>0</v>
      </c>
      <c r="P177" s="125" t="n">
        <v>0.005</v>
      </c>
      <c r="Q177" s="127" t="n">
        <v>0.0025</v>
      </c>
      <c r="R177" s="127" t="n">
        <v>0.025</v>
      </c>
      <c r="S177" s="127" t="n">
        <v>0.02</v>
      </c>
      <c r="T177" s="127" t="n">
        <v>0.02</v>
      </c>
      <c r="U177" s="127" t="n">
        <v>0.015</v>
      </c>
      <c r="V177" s="127" t="n">
        <v>0</v>
      </c>
      <c r="W177" s="127" t="n">
        <v>0.01</v>
      </c>
      <c r="X177" s="127" t="n">
        <v>0</v>
      </c>
      <c r="Y177" s="127" t="n">
        <v>0</v>
      </c>
      <c r="AA177" s="127" t="n">
        <v>0.015</v>
      </c>
      <c r="AB177" s="127" t="n">
        <v>-0.015</v>
      </c>
      <c r="AC177" s="127" t="n">
        <v>0</v>
      </c>
      <c r="AD177" s="125" t="n">
        <v>0.01</v>
      </c>
    </row>
    <row r="178" customFormat="false" ht="12" hidden="false" customHeight="false" outlineLevel="0" collapsed="false">
      <c r="C178" s="125" t="n">
        <v>0.0025</v>
      </c>
      <c r="D178" s="125" t="n">
        <v>0</v>
      </c>
      <c r="E178" s="125" t="n">
        <v>0.03</v>
      </c>
      <c r="F178" s="125" t="n">
        <v>0</v>
      </c>
      <c r="G178" s="125" t="n">
        <v>0</v>
      </c>
      <c r="I178" s="125" t="n">
        <v>0</v>
      </c>
      <c r="J178" s="125" t="n">
        <v>0</v>
      </c>
      <c r="K178" s="127" t="n">
        <v>0.02</v>
      </c>
      <c r="L178" s="125" t="n">
        <v>0.0051089004476422</v>
      </c>
      <c r="M178" s="125" t="n">
        <v>0</v>
      </c>
      <c r="N178" s="125" t="n">
        <v>-0.015</v>
      </c>
      <c r="O178" s="125" t="n">
        <v>0</v>
      </c>
      <c r="P178" s="125" t="n">
        <v>0.005</v>
      </c>
      <c r="Q178" s="127" t="n">
        <v>0.0025</v>
      </c>
      <c r="R178" s="127" t="n">
        <v>0.025</v>
      </c>
      <c r="S178" s="127" t="n">
        <v>0.02</v>
      </c>
      <c r="T178" s="127" t="n">
        <v>0.02</v>
      </c>
      <c r="U178" s="127" t="n">
        <v>0.015</v>
      </c>
      <c r="V178" s="127" t="n">
        <v>0</v>
      </c>
      <c r="W178" s="127" t="n">
        <v>0.01</v>
      </c>
      <c r="X178" s="127" t="n">
        <v>0</v>
      </c>
      <c r="Y178" s="127" t="n">
        <v>0</v>
      </c>
      <c r="AA178" s="127" t="n">
        <v>0.015</v>
      </c>
      <c r="AB178" s="127" t="n">
        <v>-0.015</v>
      </c>
      <c r="AC178" s="127" t="n">
        <v>0</v>
      </c>
      <c r="AD178" s="125" t="n">
        <v>0.01</v>
      </c>
    </row>
    <row r="179" customFormat="false" ht="12" hidden="false" customHeight="false" outlineLevel="0" collapsed="false">
      <c r="C179" s="125" t="n">
        <v>0.0025</v>
      </c>
      <c r="D179" s="125" t="n">
        <v>0</v>
      </c>
      <c r="E179" s="125" t="n">
        <v>0.03</v>
      </c>
      <c r="F179" s="125" t="n">
        <v>0</v>
      </c>
      <c r="G179" s="125" t="n">
        <v>0</v>
      </c>
      <c r="I179" s="125" t="n">
        <v>0</v>
      </c>
      <c r="J179" s="125" t="n">
        <v>0</v>
      </c>
      <c r="K179" s="127" t="n">
        <v>0.02</v>
      </c>
      <c r="L179" s="125" t="n">
        <v>0.0051052704466396</v>
      </c>
      <c r="M179" s="125" t="n">
        <v>0</v>
      </c>
      <c r="N179" s="125" t="n">
        <v>-0.015</v>
      </c>
      <c r="O179" s="125" t="n">
        <v>0</v>
      </c>
      <c r="P179" s="125" t="n">
        <v>0.005</v>
      </c>
      <c r="Q179" s="127" t="n">
        <v>0.0025</v>
      </c>
      <c r="R179" s="127" t="n">
        <v>0.025</v>
      </c>
      <c r="S179" s="127" t="n">
        <v>0.02</v>
      </c>
      <c r="T179" s="127" t="n">
        <v>0.02</v>
      </c>
      <c r="U179" s="127" t="n">
        <v>0.015</v>
      </c>
      <c r="V179" s="127" t="n">
        <v>0</v>
      </c>
      <c r="W179" s="127" t="n">
        <v>0.01</v>
      </c>
      <c r="X179" s="127" t="n">
        <v>0</v>
      </c>
      <c r="Y179" s="127" t="n">
        <v>0</v>
      </c>
      <c r="AA179" s="127" t="n">
        <v>0.015</v>
      </c>
      <c r="AB179" s="127" t="n">
        <v>-0.015</v>
      </c>
      <c r="AC179" s="127" t="n">
        <v>0</v>
      </c>
      <c r="AD179" s="125" t="n">
        <v>0.01</v>
      </c>
    </row>
    <row r="180" customFormat="false" ht="12" hidden="false" customHeight="false" outlineLevel="0" collapsed="false">
      <c r="C180" s="125" t="n">
        <v>0.0025</v>
      </c>
      <c r="D180" s="125" t="n">
        <v>0</v>
      </c>
      <c r="E180" s="125" t="n">
        <v>0.03</v>
      </c>
      <c r="F180" s="125" t="n">
        <v>0</v>
      </c>
      <c r="G180" s="125" t="n">
        <v>0</v>
      </c>
      <c r="I180" s="125" t="n">
        <v>0</v>
      </c>
      <c r="J180" s="125" t="n">
        <v>0</v>
      </c>
      <c r="K180" s="127" t="n">
        <v>0.02</v>
      </c>
      <c r="L180" s="125" t="n">
        <v>0.0051017345813336</v>
      </c>
      <c r="M180" s="125" t="n">
        <v>0</v>
      </c>
      <c r="N180" s="125" t="n">
        <v>-0.015</v>
      </c>
      <c r="O180" s="125" t="n">
        <v>0</v>
      </c>
      <c r="P180" s="125" t="n">
        <v>0.005</v>
      </c>
      <c r="Q180" s="127" t="n">
        <v>0.0025</v>
      </c>
      <c r="R180" s="127" t="n">
        <v>0.025</v>
      </c>
      <c r="S180" s="127" t="n">
        <v>0.02</v>
      </c>
      <c r="T180" s="127" t="n">
        <v>0.02</v>
      </c>
      <c r="U180" s="127" t="n">
        <v>0.015</v>
      </c>
      <c r="V180" s="127" t="n">
        <v>0</v>
      </c>
      <c r="W180" s="127" t="n">
        <v>0.01</v>
      </c>
      <c r="X180" s="127" t="n">
        <v>0</v>
      </c>
      <c r="Y180" s="127" t="n">
        <v>0</v>
      </c>
      <c r="AA180" s="127" t="n">
        <v>0.015</v>
      </c>
      <c r="AB180" s="127" t="n">
        <v>-0.015</v>
      </c>
      <c r="AC180" s="127" t="n">
        <v>0</v>
      </c>
      <c r="AD180" s="125" t="n">
        <v>0.01</v>
      </c>
    </row>
    <row r="181" customFormat="false" ht="12" hidden="false" customHeight="false" outlineLevel="0" collapsed="false">
      <c r="C181" s="125" t="n">
        <v>0.0025</v>
      </c>
      <c r="D181" s="125" t="n">
        <v>0</v>
      </c>
      <c r="E181" s="125" t="n">
        <v>0.03</v>
      </c>
      <c r="F181" s="125" t="n">
        <v>0</v>
      </c>
      <c r="G181" s="125" t="n">
        <v>0</v>
      </c>
      <c r="I181" s="125" t="n">
        <v>0</v>
      </c>
      <c r="J181" s="125" t="n">
        <v>0</v>
      </c>
      <c r="K181" s="127" t="n">
        <v>0.02</v>
      </c>
      <c r="L181" s="125" t="n">
        <v>0.0050980571842808</v>
      </c>
      <c r="M181" s="125" t="n">
        <v>0</v>
      </c>
      <c r="N181" s="125" t="n">
        <v>-0.015</v>
      </c>
      <c r="O181" s="125" t="n">
        <v>0</v>
      </c>
      <c r="P181" s="125" t="n">
        <v>0.005</v>
      </c>
      <c r="Q181" s="127" t="n">
        <v>0.0025</v>
      </c>
      <c r="R181" s="127" t="n">
        <v>0.025</v>
      </c>
      <c r="S181" s="127" t="n">
        <v>0.02</v>
      </c>
      <c r="T181" s="127" t="n">
        <v>0.02</v>
      </c>
      <c r="U181" s="127" t="n">
        <v>0.015</v>
      </c>
      <c r="V181" s="127" t="n">
        <v>0</v>
      </c>
      <c r="W181" s="127" t="n">
        <v>0.01</v>
      </c>
      <c r="X181" s="127" t="n">
        <v>0</v>
      </c>
      <c r="Y181" s="127" t="n">
        <v>0</v>
      </c>
      <c r="AA181" s="127" t="n">
        <v>0.015</v>
      </c>
      <c r="AB181" s="127" t="n">
        <v>-0.015</v>
      </c>
      <c r="AC181" s="127" t="n">
        <v>0</v>
      </c>
      <c r="AD181" s="125" t="n">
        <v>0.01</v>
      </c>
    </row>
    <row r="182" customFormat="false" ht="12" hidden="false" customHeight="false" outlineLevel="0" collapsed="false">
      <c r="C182" s="125" t="n">
        <v>0.0025</v>
      </c>
      <c r="D182" s="125" t="n">
        <v>0</v>
      </c>
      <c r="E182" s="125" t="n">
        <v>0.03</v>
      </c>
      <c r="F182" s="125" t="n">
        <v>0</v>
      </c>
      <c r="G182" s="125" t="n">
        <v>0</v>
      </c>
      <c r="I182" s="125" t="n">
        <v>0</v>
      </c>
      <c r="J182" s="125" t="n">
        <v>0</v>
      </c>
      <c r="K182" s="127" t="n">
        <v>0.02</v>
      </c>
      <c r="L182" s="125" t="n">
        <v>0.0050943557877982</v>
      </c>
      <c r="M182" s="125" t="n">
        <v>0</v>
      </c>
      <c r="N182" s="125" t="n">
        <v>-0.015</v>
      </c>
      <c r="O182" s="125" t="n">
        <v>0</v>
      </c>
      <c r="P182" s="125" t="n">
        <v>0.005</v>
      </c>
      <c r="Q182" s="127" t="n">
        <v>0.0025</v>
      </c>
      <c r="R182" s="127" t="n">
        <v>0.025</v>
      </c>
      <c r="S182" s="127" t="n">
        <v>0.02</v>
      </c>
      <c r="T182" s="127" t="n">
        <v>0.02</v>
      </c>
      <c r="U182" s="127" t="n">
        <v>0.015</v>
      </c>
      <c r="V182" s="127" t="n">
        <v>0</v>
      </c>
      <c r="W182" s="127" t="n">
        <v>0.01</v>
      </c>
      <c r="X182" s="127" t="n">
        <v>0</v>
      </c>
      <c r="Y182" s="127" t="n">
        <v>0</v>
      </c>
      <c r="AA182" s="127" t="n">
        <v>0.015</v>
      </c>
      <c r="AB182" s="127" t="n">
        <v>-0.015</v>
      </c>
      <c r="AC182" s="127" t="n">
        <v>0</v>
      </c>
      <c r="AD182" s="125" t="n">
        <v>0.01</v>
      </c>
    </row>
    <row r="183" customFormat="false" ht="12" hidden="false" customHeight="false" outlineLevel="0" collapsed="false">
      <c r="C183" s="125" t="n">
        <v>0.0025</v>
      </c>
      <c r="D183" s="125" t="n">
        <v>0</v>
      </c>
      <c r="E183" s="125" t="n">
        <v>0.03</v>
      </c>
      <c r="F183" s="125" t="n">
        <v>0</v>
      </c>
      <c r="G183" s="125" t="n">
        <v>0</v>
      </c>
      <c r="I183" s="125" t="n">
        <v>0</v>
      </c>
      <c r="J183" s="125" t="n">
        <v>0</v>
      </c>
      <c r="K183" s="127" t="n">
        <v>0.02</v>
      </c>
      <c r="L183" s="125" t="n">
        <v>0.005090750996233</v>
      </c>
      <c r="M183" s="125" t="n">
        <v>0</v>
      </c>
      <c r="N183" s="125" t="n">
        <v>-0.015</v>
      </c>
      <c r="O183" s="125" t="n">
        <v>0</v>
      </c>
      <c r="P183" s="125" t="n">
        <v>0.005</v>
      </c>
      <c r="Q183" s="127" t="n">
        <v>0.0025</v>
      </c>
      <c r="R183" s="127" t="n">
        <v>0.025</v>
      </c>
      <c r="S183" s="127" t="n">
        <v>0.02</v>
      </c>
      <c r="T183" s="127" t="n">
        <v>0.02</v>
      </c>
      <c r="U183" s="127" t="n">
        <v>0.015</v>
      </c>
      <c r="V183" s="127" t="n">
        <v>0</v>
      </c>
      <c r="W183" s="127" t="n">
        <v>0.01</v>
      </c>
      <c r="X183" s="127" t="n">
        <v>0</v>
      </c>
      <c r="Y183" s="127" t="n">
        <v>0</v>
      </c>
      <c r="AA183" s="127" t="n">
        <v>0.015</v>
      </c>
      <c r="AB183" s="127" t="n">
        <v>-0.015</v>
      </c>
      <c r="AC183" s="127" t="n">
        <v>0</v>
      </c>
      <c r="AD183" s="125" t="n">
        <v>0.01</v>
      </c>
    </row>
    <row r="184" customFormat="false" ht="12" hidden="false" customHeight="false" outlineLevel="0" collapsed="false">
      <c r="C184" s="125" t="n">
        <v>0.0025</v>
      </c>
      <c r="D184" s="125" t="n">
        <v>0</v>
      </c>
      <c r="E184" s="125" t="n">
        <v>0</v>
      </c>
      <c r="F184" s="125" t="n">
        <v>0</v>
      </c>
      <c r="G184" s="125" t="n">
        <v>0</v>
      </c>
      <c r="I184" s="125" t="n">
        <v>0</v>
      </c>
      <c r="J184" s="125" t="n">
        <v>0</v>
      </c>
      <c r="K184" s="127" t="n">
        <v>0.06</v>
      </c>
      <c r="L184" s="125" t="n">
        <v>0.0050870025480025</v>
      </c>
      <c r="M184" s="125" t="n">
        <v>0</v>
      </c>
      <c r="N184" s="125" t="n">
        <v>-0.005</v>
      </c>
      <c r="O184" s="125" t="n">
        <v>0</v>
      </c>
      <c r="P184" s="125" t="n">
        <v>0.005</v>
      </c>
      <c r="Q184" s="127" t="n">
        <v>0.0025</v>
      </c>
      <c r="R184" s="127" t="n">
        <v>0.025</v>
      </c>
      <c r="S184" s="127" t="n">
        <v>0.02</v>
      </c>
      <c r="T184" s="127" t="n">
        <v>0.02</v>
      </c>
      <c r="U184" s="127" t="n">
        <v>0.015</v>
      </c>
      <c r="V184" s="127" t="n">
        <v>0</v>
      </c>
      <c r="W184" s="127" t="n">
        <v>0.01</v>
      </c>
      <c r="X184" s="127" t="n">
        <v>0</v>
      </c>
      <c r="Y184" s="127" t="n">
        <v>0</v>
      </c>
      <c r="AA184" s="127" t="n">
        <v>0.015</v>
      </c>
      <c r="AB184" s="127" t="n">
        <v>-0.005</v>
      </c>
      <c r="AC184" s="127" t="n">
        <v>0</v>
      </c>
      <c r="AD184" s="125" t="n">
        <v>0.01</v>
      </c>
    </row>
    <row r="185" customFormat="false" ht="12" hidden="false" customHeight="false" outlineLevel="0" collapsed="false">
      <c r="C185" s="125" t="n">
        <v>0.0025</v>
      </c>
      <c r="D185" s="125" t="n">
        <v>0</v>
      </c>
      <c r="E185" s="125" t="n">
        <v>0</v>
      </c>
      <c r="F185" s="125" t="n">
        <v>0</v>
      </c>
      <c r="G185" s="125" t="n">
        <v>0</v>
      </c>
      <c r="I185" s="125" t="n">
        <v>0</v>
      </c>
      <c r="J185" s="125" t="n">
        <v>0</v>
      </c>
      <c r="K185" s="127" t="n">
        <v>0.06</v>
      </c>
      <c r="L185" s="125" t="n">
        <v>0.0050833523341535</v>
      </c>
      <c r="M185" s="125" t="n">
        <v>0</v>
      </c>
      <c r="N185" s="125" t="n">
        <v>-0.005</v>
      </c>
      <c r="O185" s="125" t="n">
        <v>0</v>
      </c>
      <c r="P185" s="125" t="n">
        <v>0.005</v>
      </c>
      <c r="Q185" s="127" t="n">
        <v>0.0025</v>
      </c>
      <c r="R185" s="127" t="n">
        <v>0.025</v>
      </c>
      <c r="S185" s="127" t="n">
        <v>0.02</v>
      </c>
      <c r="T185" s="127" t="n">
        <v>0.02</v>
      </c>
      <c r="U185" s="127" t="n">
        <v>0.015</v>
      </c>
      <c r="V185" s="127" t="n">
        <v>0</v>
      </c>
      <c r="W185" s="127" t="n">
        <v>0.01</v>
      </c>
      <c r="X185" s="127" t="n">
        <v>0</v>
      </c>
      <c r="Y185" s="127" t="n">
        <v>0</v>
      </c>
      <c r="AA185" s="127" t="n">
        <v>0.015</v>
      </c>
      <c r="AB185" s="127" t="n">
        <v>-0.005</v>
      </c>
      <c r="AC185" s="127" t="n">
        <v>0</v>
      </c>
      <c r="AD185" s="125" t="n">
        <v>0.01</v>
      </c>
    </row>
    <row r="186" customFormat="false" ht="12" hidden="false" customHeight="false" outlineLevel="0" collapsed="false">
      <c r="C186" s="125" t="n">
        <v>0.0025</v>
      </c>
      <c r="D186" s="125" t="n">
        <v>0</v>
      </c>
      <c r="E186" s="125" t="n">
        <v>0</v>
      </c>
      <c r="F186" s="125" t="n">
        <v>0</v>
      </c>
      <c r="G186" s="125" t="n">
        <v>0</v>
      </c>
      <c r="I186" s="125" t="n">
        <v>0</v>
      </c>
      <c r="J186" s="125" t="n">
        <v>0</v>
      </c>
      <c r="K186" s="127" t="n">
        <v>0.06</v>
      </c>
      <c r="L186" s="125" t="n">
        <v>0.0050795570655702</v>
      </c>
      <c r="M186" s="125" t="n">
        <v>0</v>
      </c>
      <c r="N186" s="125" t="n">
        <v>-0.005</v>
      </c>
      <c r="O186" s="125" t="n">
        <v>0</v>
      </c>
      <c r="P186" s="125" t="n">
        <v>0.005</v>
      </c>
      <c r="Q186" s="127" t="n">
        <v>0.0025</v>
      </c>
      <c r="R186" s="127" t="n">
        <v>0.025</v>
      </c>
      <c r="S186" s="127" t="n">
        <v>0.02</v>
      </c>
      <c r="T186" s="127" t="n">
        <v>0.02</v>
      </c>
      <c r="U186" s="127" t="n">
        <v>0.015</v>
      </c>
      <c r="V186" s="127" t="n">
        <v>0</v>
      </c>
      <c r="W186" s="127" t="n">
        <v>0.01</v>
      </c>
      <c r="Y186" s="127" t="n">
        <v>0</v>
      </c>
      <c r="AA186" s="127" t="n">
        <v>0.015</v>
      </c>
      <c r="AB186" s="127" t="n">
        <v>-0.005</v>
      </c>
      <c r="AC186" s="127" t="n">
        <v>0</v>
      </c>
      <c r="AD186" s="125" t="n">
        <v>0.01</v>
      </c>
    </row>
    <row r="187" customFormat="false" ht="12" hidden="false" customHeight="false" outlineLevel="0" collapsed="false">
      <c r="C187" s="125" t="n">
        <v>0.0025</v>
      </c>
      <c r="D187" s="125" t="n">
        <v>0</v>
      </c>
      <c r="E187" s="125" t="n">
        <v>0</v>
      </c>
      <c r="F187" s="125" t="n">
        <v>0</v>
      </c>
      <c r="G187" s="125" t="n">
        <v>0</v>
      </c>
      <c r="I187" s="125" t="n">
        <v>0</v>
      </c>
      <c r="J187" s="125" t="n">
        <v>0</v>
      </c>
      <c r="K187" s="127" t="n">
        <v>0.06</v>
      </c>
      <c r="L187" s="125" t="n">
        <v>0.0050757380925008</v>
      </c>
      <c r="M187" s="125" t="n">
        <v>0</v>
      </c>
      <c r="N187" s="125" t="n">
        <v>-0.005</v>
      </c>
      <c r="O187" s="125" t="n">
        <v>0</v>
      </c>
      <c r="P187" s="125" t="n">
        <v>0.005</v>
      </c>
      <c r="Q187" s="127" t="n">
        <v>0.0025</v>
      </c>
      <c r="R187" s="127" t="n">
        <v>0.025</v>
      </c>
      <c r="S187" s="127" t="n">
        <v>0.02</v>
      </c>
      <c r="T187" s="127" t="n">
        <v>0.02</v>
      </c>
      <c r="U187" s="127" t="n">
        <v>0.015</v>
      </c>
      <c r="V187" s="127" t="n">
        <v>0</v>
      </c>
      <c r="W187" s="127" t="n">
        <v>0.01</v>
      </c>
      <c r="Y187" s="127" t="n">
        <v>0</v>
      </c>
      <c r="AA187" s="127" t="n">
        <v>0.015</v>
      </c>
      <c r="AB187" s="127" t="n">
        <v>-0.005</v>
      </c>
      <c r="AC187" s="127" t="n">
        <v>0</v>
      </c>
      <c r="AD187" s="125" t="n">
        <v>0.01</v>
      </c>
    </row>
    <row r="188" customFormat="false" ht="12" hidden="false" customHeight="false" outlineLevel="0" collapsed="false">
      <c r="C188" s="125" t="n">
        <v>0</v>
      </c>
      <c r="D188" s="125" t="n">
        <v>0</v>
      </c>
      <c r="E188" s="125" t="n">
        <v>0</v>
      </c>
      <c r="F188" s="125" t="n">
        <v>0</v>
      </c>
      <c r="G188" s="125" t="n">
        <v>0</v>
      </c>
      <c r="I188" s="125" t="n">
        <v>0</v>
      </c>
      <c r="J188" s="125" t="n">
        <v>0</v>
      </c>
      <c r="K188" s="127" t="n">
        <v>0.06</v>
      </c>
      <c r="L188" s="125" t="n">
        <v>0.005072144098732</v>
      </c>
      <c r="M188" s="125" t="n">
        <v>0</v>
      </c>
      <c r="N188" s="125" t="n">
        <v>-0.005</v>
      </c>
      <c r="O188" s="125" t="n">
        <v>0</v>
      </c>
      <c r="P188" s="125" t="n">
        <v>0.005</v>
      </c>
      <c r="Q188" s="127" t="n">
        <v>0</v>
      </c>
      <c r="R188" s="127" t="n">
        <v>0.025</v>
      </c>
      <c r="S188" s="127" t="n">
        <v>0.02</v>
      </c>
      <c r="T188" s="127" t="n">
        <v>0.02</v>
      </c>
      <c r="U188" s="127" t="n">
        <v>0.015</v>
      </c>
      <c r="V188" s="127" t="n">
        <v>0</v>
      </c>
      <c r="W188" s="127" t="n">
        <v>0.01</v>
      </c>
      <c r="Y188" s="127" t="n">
        <v>0</v>
      </c>
      <c r="AA188" s="127" t="n">
        <v>0.015</v>
      </c>
      <c r="AB188" s="127" t="n">
        <v>-0.005</v>
      </c>
      <c r="AC188" s="127" t="n">
        <v>0</v>
      </c>
      <c r="AD188" s="125" t="n">
        <v>0.01</v>
      </c>
    </row>
    <row r="189" customFormat="false" ht="12" hidden="false" customHeight="false" outlineLevel="0" collapsed="false">
      <c r="C189" s="125" t="n">
        <v>0</v>
      </c>
      <c r="D189" s="125" t="n">
        <v>0</v>
      </c>
      <c r="E189" s="125" t="n">
        <v>0</v>
      </c>
      <c r="F189" s="125" t="n">
        <v>0</v>
      </c>
      <c r="G189" s="125" t="n">
        <v>0</v>
      </c>
      <c r="I189" s="125" t="n">
        <v>0</v>
      </c>
      <c r="J189" s="125" t="n">
        <v>0</v>
      </c>
      <c r="K189" s="127" t="n">
        <v>0.02</v>
      </c>
      <c r="L189" s="125" t="n">
        <v>0.0050682794187679</v>
      </c>
      <c r="M189" s="125" t="n">
        <v>0</v>
      </c>
      <c r="N189" s="125" t="n">
        <v>-0.015</v>
      </c>
      <c r="O189" s="125" t="n">
        <v>0</v>
      </c>
      <c r="P189" s="125" t="n">
        <v>0.005</v>
      </c>
      <c r="Q189" s="127" t="n">
        <v>0</v>
      </c>
      <c r="R189" s="127" t="n">
        <v>0.025</v>
      </c>
      <c r="S189" s="127" t="n">
        <v>0.02</v>
      </c>
      <c r="T189" s="127" t="n">
        <v>0.02</v>
      </c>
      <c r="U189" s="127" t="n">
        <v>0.015</v>
      </c>
      <c r="V189" s="127" t="n">
        <v>0</v>
      </c>
      <c r="W189" s="127" t="n">
        <v>0.01</v>
      </c>
      <c r="Y189" s="127" t="n">
        <v>0</v>
      </c>
      <c r="AA189" s="127" t="n">
        <v>0.015</v>
      </c>
      <c r="AB189" s="127" t="n">
        <v>-0.015</v>
      </c>
      <c r="AC189" s="127" t="n">
        <v>0</v>
      </c>
      <c r="AD189" s="125" t="n">
        <v>0.01</v>
      </c>
    </row>
    <row r="190" customFormat="false" ht="12" hidden="false" customHeight="false" outlineLevel="0" collapsed="false">
      <c r="C190" s="125" t="n">
        <v>0</v>
      </c>
      <c r="D190" s="125" t="n">
        <v>0</v>
      </c>
      <c r="E190" s="125" t="n">
        <v>0</v>
      </c>
      <c r="F190" s="125" t="n">
        <v>0</v>
      </c>
      <c r="G190" s="125" t="n">
        <v>0</v>
      </c>
      <c r="I190" s="125" t="n">
        <v>0</v>
      </c>
      <c r="J190" s="125" t="n">
        <v>0</v>
      </c>
      <c r="K190" s="127" t="n">
        <v>0.02</v>
      </c>
      <c r="L190" s="125" t="n">
        <v>0.0050645170059915</v>
      </c>
      <c r="M190" s="125" t="n">
        <v>0</v>
      </c>
      <c r="N190" s="125" t="n">
        <v>0</v>
      </c>
      <c r="O190" s="125" t="n">
        <v>0</v>
      </c>
      <c r="P190" s="125" t="n">
        <v>0.005</v>
      </c>
      <c r="Q190" s="127" t="n">
        <v>0</v>
      </c>
      <c r="R190" s="127" t="n">
        <v>0.025</v>
      </c>
      <c r="S190" s="127" t="n">
        <v>0.02</v>
      </c>
      <c r="T190" s="127" t="n">
        <v>0.02</v>
      </c>
      <c r="U190" s="127" t="n">
        <v>0.015</v>
      </c>
      <c r="V190" s="127" t="n">
        <v>0</v>
      </c>
      <c r="W190" s="127" t="n">
        <v>0.01</v>
      </c>
      <c r="Y190" s="127" t="n">
        <v>0</v>
      </c>
      <c r="AA190" s="127" t="n">
        <v>0.015</v>
      </c>
      <c r="AB190" s="127" t="n">
        <v>0</v>
      </c>
      <c r="AC190" s="127" t="n">
        <v>0</v>
      </c>
      <c r="AD190" s="125" t="n">
        <v>0.01</v>
      </c>
    </row>
    <row r="191" customFormat="false" ht="12" hidden="false" customHeight="false" outlineLevel="0" collapsed="false">
      <c r="C191" s="125" t="n">
        <v>0</v>
      </c>
      <c r="D191" s="125" t="n">
        <v>0</v>
      </c>
      <c r="E191" s="125" t="n">
        <v>0</v>
      </c>
      <c r="F191" s="125" t="n">
        <v>0</v>
      </c>
      <c r="G191" s="125" t="n">
        <v>0</v>
      </c>
      <c r="I191" s="125" t="n">
        <v>0</v>
      </c>
      <c r="J191" s="125" t="n">
        <v>0</v>
      </c>
      <c r="K191" s="127" t="n">
        <v>0.02</v>
      </c>
      <c r="L191" s="125" t="n">
        <v>0.0050606060928748</v>
      </c>
      <c r="M191" s="125" t="n">
        <v>0</v>
      </c>
      <c r="N191" s="125" t="n">
        <v>0</v>
      </c>
      <c r="O191" s="125" t="n">
        <v>0</v>
      </c>
      <c r="P191" s="125" t="n">
        <v>0.005</v>
      </c>
      <c r="Q191" s="127" t="n">
        <v>0</v>
      </c>
      <c r="R191" s="127" t="n">
        <v>0.025</v>
      </c>
      <c r="S191" s="127" t="n">
        <v>0.02</v>
      </c>
      <c r="T191" s="127" t="n">
        <v>0.02</v>
      </c>
      <c r="U191" s="127" t="n">
        <v>0.015</v>
      </c>
      <c r="V191" s="127" t="n">
        <v>0</v>
      </c>
      <c r="W191" s="127" t="n">
        <v>0.01</v>
      </c>
      <c r="Y191" s="127" t="n">
        <v>0</v>
      </c>
      <c r="AA191" s="127" t="n">
        <v>0.015</v>
      </c>
      <c r="AB191" s="127" t="n">
        <v>0</v>
      </c>
      <c r="AC191" s="127" t="n">
        <v>0</v>
      </c>
      <c r="AD191" s="125" t="n">
        <v>0.01</v>
      </c>
    </row>
    <row r="192" customFormat="false" ht="12" hidden="false" customHeight="false" outlineLevel="0" collapsed="false">
      <c r="C192" s="125" t="n">
        <v>0</v>
      </c>
      <c r="D192" s="125" t="n">
        <v>0</v>
      </c>
      <c r="E192" s="125" t="n">
        <v>0</v>
      </c>
      <c r="F192" s="125" t="n">
        <v>0</v>
      </c>
      <c r="G192" s="125" t="n">
        <v>0</v>
      </c>
      <c r="I192" s="125" t="n">
        <v>0</v>
      </c>
      <c r="J192" s="125" t="n">
        <v>0</v>
      </c>
      <c r="K192" s="127" t="n">
        <v>0.02</v>
      </c>
      <c r="L192" s="125" t="n">
        <v>0.005056799054104</v>
      </c>
      <c r="M192" s="125" t="n">
        <v>0</v>
      </c>
      <c r="N192" s="125" t="n">
        <v>0</v>
      </c>
      <c r="O192" s="125" t="n">
        <v>0</v>
      </c>
      <c r="P192" s="125" t="n">
        <v>0.005</v>
      </c>
      <c r="Q192" s="127" t="n">
        <v>0</v>
      </c>
      <c r="R192" s="127" t="n">
        <v>0.025</v>
      </c>
      <c r="S192" s="127" t="n">
        <v>0.02</v>
      </c>
      <c r="T192" s="127" t="n">
        <v>0.02</v>
      </c>
      <c r="U192" s="127" t="n">
        <v>0.015</v>
      </c>
      <c r="V192" s="127" t="n">
        <v>0</v>
      </c>
      <c r="W192" s="127" t="n">
        <v>0.01</v>
      </c>
      <c r="Y192" s="127" t="n">
        <v>0</v>
      </c>
      <c r="AA192" s="127" t="n">
        <v>0.015</v>
      </c>
      <c r="AB192" s="127" t="n">
        <v>0</v>
      </c>
      <c r="AC192" s="127" t="n">
        <v>0</v>
      </c>
      <c r="AD192" s="125" t="n">
        <v>0.01</v>
      </c>
    </row>
    <row r="193" customFormat="false" ht="12" hidden="false" customHeight="false" outlineLevel="0" collapsed="false">
      <c r="C193" s="125" t="n">
        <v>0</v>
      </c>
      <c r="D193" s="125" t="n">
        <v>0</v>
      </c>
      <c r="E193" s="125" t="n">
        <v>0</v>
      </c>
      <c r="F193" s="125" t="n">
        <v>0</v>
      </c>
      <c r="G193" s="125" t="n">
        <v>0</v>
      </c>
      <c r="I193" s="125" t="n">
        <v>0</v>
      </c>
      <c r="J193" s="125" t="n">
        <v>0</v>
      </c>
      <c r="K193" s="127" t="n">
        <v>0.02</v>
      </c>
      <c r="L193" s="125" t="n">
        <v>0.0050528421476826</v>
      </c>
      <c r="M193" s="125" t="n">
        <v>0</v>
      </c>
      <c r="N193" s="125" t="n">
        <v>0</v>
      </c>
      <c r="O193" s="125" t="n">
        <v>0</v>
      </c>
      <c r="P193" s="125" t="n">
        <v>0.005</v>
      </c>
      <c r="Q193" s="127" t="n">
        <v>0</v>
      </c>
      <c r="R193" s="127" t="n">
        <v>0.025</v>
      </c>
      <c r="S193" s="127" t="n">
        <v>0.02</v>
      </c>
      <c r="T193" s="127" t="n">
        <v>0.02</v>
      </c>
      <c r="U193" s="127" t="n">
        <v>0.015</v>
      </c>
      <c r="V193" s="127" t="n">
        <v>0</v>
      </c>
      <c r="W193" s="127" t="n">
        <v>0.01</v>
      </c>
      <c r="Y193" s="127" t="n">
        <v>0</v>
      </c>
      <c r="AA193" s="127" t="n">
        <v>0.015</v>
      </c>
      <c r="AB193" s="127" t="n">
        <v>0</v>
      </c>
      <c r="AC193" s="127" t="n">
        <v>0</v>
      </c>
      <c r="AD193" s="125" t="n">
        <v>0.01</v>
      </c>
    </row>
    <row r="194" customFormat="false" ht="12" hidden="false" customHeight="false" outlineLevel="0" collapsed="false">
      <c r="C194" s="125" t="n">
        <v>0</v>
      </c>
      <c r="D194" s="125" t="n">
        <v>0</v>
      </c>
      <c r="E194" s="125" t="n">
        <v>0</v>
      </c>
      <c r="F194" s="125" t="n">
        <v>0</v>
      </c>
      <c r="G194" s="125" t="n">
        <v>0</v>
      </c>
      <c r="I194" s="125" t="n">
        <v>0</v>
      </c>
      <c r="J194" s="125" t="n">
        <v>0</v>
      </c>
      <c r="K194" s="127" t="n">
        <v>0.02</v>
      </c>
      <c r="L194" s="125" t="n">
        <v>0.0050488619602907</v>
      </c>
      <c r="M194" s="125" t="n">
        <v>0</v>
      </c>
      <c r="N194" s="125" t="n">
        <v>0</v>
      </c>
      <c r="O194" s="125" t="n">
        <v>0</v>
      </c>
      <c r="P194" s="125" t="n">
        <v>0.005</v>
      </c>
      <c r="Q194" s="127" t="n">
        <v>0</v>
      </c>
      <c r="R194" s="127" t="n">
        <v>0.025</v>
      </c>
      <c r="S194" s="127" t="n">
        <v>0.02</v>
      </c>
      <c r="T194" s="127" t="n">
        <v>0.02</v>
      </c>
      <c r="U194" s="127" t="n">
        <v>0.015</v>
      </c>
      <c r="V194" s="127" t="n">
        <v>0</v>
      </c>
      <c r="W194" s="127" t="n">
        <v>0.01</v>
      </c>
      <c r="Y194" s="127" t="n">
        <v>0</v>
      </c>
      <c r="AA194" s="127" t="n">
        <v>0.015</v>
      </c>
      <c r="AB194" s="127" t="n">
        <v>0</v>
      </c>
      <c r="AC194" s="127" t="n">
        <v>0</v>
      </c>
      <c r="AD194" s="125" t="n">
        <v>0.01</v>
      </c>
    </row>
    <row r="195" customFormat="false" ht="12" hidden="false" customHeight="false" outlineLevel="0" collapsed="false">
      <c r="C195" s="125" t="n">
        <v>0</v>
      </c>
      <c r="D195" s="125" t="n">
        <v>0</v>
      </c>
      <c r="E195" s="125" t="n">
        <v>0</v>
      </c>
      <c r="F195" s="125" t="n">
        <v>0</v>
      </c>
      <c r="G195" s="125" t="n">
        <v>0</v>
      </c>
      <c r="I195" s="125" t="n">
        <v>0</v>
      </c>
      <c r="J195" s="125" t="n">
        <v>0</v>
      </c>
      <c r="K195" s="127" t="n">
        <v>0.02</v>
      </c>
      <c r="L195" s="125" t="n">
        <v>0.0050449880586647</v>
      </c>
      <c r="M195" s="125" t="n">
        <v>0</v>
      </c>
      <c r="N195" s="125" t="n">
        <v>0</v>
      </c>
      <c r="O195" s="125" t="n">
        <v>0</v>
      </c>
      <c r="P195" s="125" t="n">
        <v>0.005</v>
      </c>
      <c r="Q195" s="127" t="n">
        <v>0</v>
      </c>
      <c r="R195" s="127" t="n">
        <v>0.025</v>
      </c>
      <c r="S195" s="127" t="n">
        <v>0.02</v>
      </c>
      <c r="T195" s="127" t="n">
        <v>0.02</v>
      </c>
      <c r="U195" s="127" t="n">
        <v>0.015</v>
      </c>
      <c r="V195" s="127" t="n">
        <v>0</v>
      </c>
      <c r="W195" s="127" t="n">
        <v>0.01</v>
      </c>
      <c r="Y195" s="127" t="n">
        <v>0</v>
      </c>
      <c r="AA195" s="127" t="n">
        <v>0.015</v>
      </c>
      <c r="AB195" s="127" t="n">
        <v>0</v>
      </c>
      <c r="AC195" s="127" t="n">
        <v>0</v>
      </c>
      <c r="AD195" s="125" t="n">
        <v>0.01</v>
      </c>
    </row>
    <row r="196" customFormat="false" ht="12" hidden="false" customHeight="false" outlineLevel="0" collapsed="false">
      <c r="C196" s="125" t="n">
        <v>0</v>
      </c>
      <c r="D196" s="125" t="n">
        <v>0</v>
      </c>
      <c r="E196" s="125" t="n">
        <v>0</v>
      </c>
      <c r="F196" s="125" t="n">
        <v>0</v>
      </c>
      <c r="G196" s="125" t="n">
        <v>0</v>
      </c>
      <c r="I196" s="125" t="n">
        <v>0</v>
      </c>
      <c r="J196" s="125" t="n">
        <v>0</v>
      </c>
      <c r="K196" s="127" t="n">
        <v>0.06</v>
      </c>
      <c r="L196" s="125" t="n">
        <v>0.00504107607602</v>
      </c>
      <c r="M196" s="125" t="n">
        <v>0</v>
      </c>
      <c r="N196" s="125" t="n">
        <v>0</v>
      </c>
      <c r="O196" s="125" t="n">
        <v>0</v>
      </c>
      <c r="P196" s="125" t="n">
        <v>0.005</v>
      </c>
      <c r="Q196" s="127" t="n">
        <v>0</v>
      </c>
      <c r="R196" s="127" t="n">
        <v>0.025</v>
      </c>
      <c r="S196" s="127" t="n">
        <v>0.02</v>
      </c>
      <c r="T196" s="127" t="n">
        <v>0.02</v>
      </c>
      <c r="U196" s="127" t="n">
        <v>0.015</v>
      </c>
      <c r="V196" s="127" t="n">
        <v>0</v>
      </c>
      <c r="W196" s="127" t="n">
        <v>0.01</v>
      </c>
      <c r="Y196" s="127" t="n">
        <v>0</v>
      </c>
      <c r="AA196" s="127" t="n">
        <v>0.015</v>
      </c>
      <c r="AB196" s="127" t="n">
        <v>0</v>
      </c>
      <c r="AC196" s="127" t="n">
        <v>0</v>
      </c>
      <c r="AD196" s="125" t="n">
        <v>0.01</v>
      </c>
    </row>
    <row r="197" customFormat="false" ht="12" hidden="false" customHeight="false" outlineLevel="0" collapsed="false">
      <c r="C197" s="125" t="n">
        <v>0</v>
      </c>
      <c r="D197" s="125" t="n">
        <v>0</v>
      </c>
      <c r="E197" s="125" t="n">
        <v>0</v>
      </c>
      <c r="F197" s="125" t="n">
        <v>0</v>
      </c>
      <c r="G197" s="125" t="n">
        <v>0</v>
      </c>
      <c r="I197" s="125" t="n">
        <v>0</v>
      </c>
      <c r="J197" s="125" t="n">
        <v>0</v>
      </c>
      <c r="K197" s="127" t="n">
        <v>0.06</v>
      </c>
      <c r="L197" s="125" t="n">
        <v>0.0050405907432467</v>
      </c>
      <c r="M197" s="125" t="n">
        <v>0</v>
      </c>
      <c r="N197" s="125" t="n">
        <v>0</v>
      </c>
      <c r="O197" s="125" t="n">
        <v>0</v>
      </c>
      <c r="P197" s="125" t="n">
        <v>0.005</v>
      </c>
      <c r="Q197" s="127" t="n">
        <v>0</v>
      </c>
      <c r="R197" s="127" t="n">
        <v>0.025</v>
      </c>
      <c r="S197" s="127" t="n">
        <v>0.02</v>
      </c>
      <c r="T197" s="127" t="n">
        <v>0.02</v>
      </c>
      <c r="U197" s="127" t="n">
        <v>0.015</v>
      </c>
      <c r="V197" s="127" t="n">
        <v>0</v>
      </c>
      <c r="W197" s="127" t="n">
        <v>0.01</v>
      </c>
      <c r="Y197" s="127" t="n">
        <v>0</v>
      </c>
      <c r="AA197" s="127" t="n">
        <v>0.015</v>
      </c>
      <c r="AB197" s="127" t="n">
        <v>0</v>
      </c>
      <c r="AC197" s="127" t="n">
        <v>0</v>
      </c>
      <c r="AD197" s="125" t="n">
        <v>0.01</v>
      </c>
    </row>
    <row r="198" customFormat="false" ht="12" hidden="false" customHeight="false" outlineLevel="0" collapsed="false">
      <c r="C198" s="125" t="n">
        <v>0</v>
      </c>
      <c r="D198" s="125" t="n">
        <v>0</v>
      </c>
      <c r="E198" s="125" t="n">
        <v>0</v>
      </c>
      <c r="F198" s="125" t="n">
        <v>0</v>
      </c>
      <c r="G198" s="125" t="n">
        <v>0</v>
      </c>
      <c r="I198" s="125" t="n">
        <v>0</v>
      </c>
      <c r="J198" s="125" t="n">
        <v>0</v>
      </c>
      <c r="K198" s="127" t="n">
        <v>0.06</v>
      </c>
      <c r="L198" s="125" t="n">
        <v>0.0050401024165003</v>
      </c>
      <c r="M198" s="125" t="n">
        <v>0</v>
      </c>
      <c r="N198" s="125" t="n">
        <v>0</v>
      </c>
      <c r="O198" s="125" t="n">
        <v>0</v>
      </c>
      <c r="P198" s="125" t="n">
        <v>0.005</v>
      </c>
      <c r="Q198" s="127" t="n">
        <v>0</v>
      </c>
      <c r="R198" s="127" t="n">
        <v>0.025</v>
      </c>
      <c r="S198" s="127" t="n">
        <v>0.02</v>
      </c>
      <c r="T198" s="127" t="n">
        <v>0.02</v>
      </c>
      <c r="U198" s="127" t="n">
        <v>0.015</v>
      </c>
      <c r="V198" s="127" t="n">
        <v>0</v>
      </c>
      <c r="W198" s="127" t="n">
        <v>0.01</v>
      </c>
      <c r="Y198" s="127" t="n">
        <v>0</v>
      </c>
      <c r="AA198" s="127" t="n">
        <v>0.015</v>
      </c>
      <c r="AB198" s="127" t="n">
        <v>0</v>
      </c>
      <c r="AC198" s="127" t="n">
        <v>0</v>
      </c>
      <c r="AD198" s="125" t="n">
        <v>0.01</v>
      </c>
    </row>
    <row r="199" customFormat="false" ht="12" hidden="false" customHeight="false" outlineLevel="0" collapsed="false">
      <c r="C199" s="125" t="n">
        <v>0</v>
      </c>
      <c r="D199" s="125" t="n">
        <v>0</v>
      </c>
      <c r="E199" s="125" t="n">
        <v>0</v>
      </c>
      <c r="F199" s="125" t="n">
        <v>0</v>
      </c>
      <c r="G199" s="125" t="n">
        <v>0</v>
      </c>
      <c r="I199" s="125" t="n">
        <v>0</v>
      </c>
      <c r="J199" s="125" t="n">
        <v>0</v>
      </c>
      <c r="K199" s="127" t="n">
        <v>0.06</v>
      </c>
      <c r="L199" s="125" t="n">
        <v>0.0050396274848069</v>
      </c>
      <c r="M199" s="125" t="n">
        <v>0</v>
      </c>
      <c r="N199" s="125" t="n">
        <v>0</v>
      </c>
      <c r="O199" s="125" t="n">
        <v>0</v>
      </c>
      <c r="P199" s="125" t="n">
        <v>0.005</v>
      </c>
      <c r="Q199" s="127" t="n">
        <v>0</v>
      </c>
      <c r="R199" s="127" t="n">
        <v>0.025</v>
      </c>
      <c r="S199" s="127" t="n">
        <v>0.02</v>
      </c>
      <c r="T199" s="127" t="n">
        <v>0.02</v>
      </c>
      <c r="U199" s="127" t="n">
        <v>0.015</v>
      </c>
      <c r="V199" s="127" t="n">
        <v>0</v>
      </c>
      <c r="W199" s="127" t="n">
        <v>0.01</v>
      </c>
      <c r="Y199" s="127" t="n">
        <v>0</v>
      </c>
      <c r="AA199" s="127" t="n">
        <v>0.015</v>
      </c>
      <c r="AB199" s="127" t="n">
        <v>0</v>
      </c>
      <c r="AC199" s="127" t="n">
        <v>0</v>
      </c>
      <c r="AD199" s="125" t="n">
        <v>0.01</v>
      </c>
    </row>
    <row r="200" customFormat="false" ht="12" hidden="false" customHeight="false" outlineLevel="0" collapsed="false">
      <c r="C200" s="125" t="n">
        <v>0</v>
      </c>
      <c r="D200" s="125" t="n">
        <v>0</v>
      </c>
      <c r="E200" s="125" t="n">
        <v>0</v>
      </c>
      <c r="F200" s="125" t="n">
        <v>0</v>
      </c>
      <c r="G200" s="125" t="n">
        <v>0</v>
      </c>
      <c r="I200" s="125" t="n">
        <v>0</v>
      </c>
      <c r="J200" s="125" t="n">
        <v>0</v>
      </c>
      <c r="K200" s="127" t="n">
        <v>0.06</v>
      </c>
      <c r="L200" s="125" t="n">
        <v>0.0050392100235785</v>
      </c>
      <c r="M200" s="125" t="n">
        <v>0</v>
      </c>
      <c r="N200" s="125" t="n">
        <v>0</v>
      </c>
      <c r="O200" s="125" t="n">
        <v>0</v>
      </c>
      <c r="P200" s="125" t="n">
        <v>0.005</v>
      </c>
      <c r="Q200" s="127" t="n">
        <v>0</v>
      </c>
      <c r="R200" s="127" t="n">
        <v>0.025</v>
      </c>
      <c r="S200" s="127" t="n">
        <v>0.02</v>
      </c>
      <c r="T200" s="127" t="n">
        <v>0.02</v>
      </c>
      <c r="U200" s="127" t="n">
        <v>0.015</v>
      </c>
      <c r="V200" s="127" t="n">
        <v>0</v>
      </c>
      <c r="W200" s="127" t="n">
        <v>0.01</v>
      </c>
      <c r="Y200" s="127" t="n">
        <v>0</v>
      </c>
      <c r="AA200" s="127" t="n">
        <v>0.015</v>
      </c>
      <c r="AB200" s="127" t="n">
        <v>0</v>
      </c>
      <c r="AC200" s="127" t="n">
        <v>0</v>
      </c>
      <c r="AD200" s="125" t="n">
        <v>0.01</v>
      </c>
    </row>
    <row r="201" customFormat="false" ht="12" hidden="false" customHeight="false" outlineLevel="0" collapsed="false">
      <c r="C201" s="125" t="n">
        <v>0</v>
      </c>
      <c r="D201" s="125" t="n">
        <v>0</v>
      </c>
      <c r="E201" s="125" t="n">
        <v>0</v>
      </c>
      <c r="F201" s="125" t="n">
        <v>0</v>
      </c>
      <c r="G201" s="125" t="n">
        <v>0</v>
      </c>
      <c r="I201" s="125" t="n">
        <v>0</v>
      </c>
      <c r="J201" s="125" t="n">
        <v>0</v>
      </c>
      <c r="K201" s="127" t="n">
        <v>0.02</v>
      </c>
      <c r="L201" s="125" t="n">
        <v>0.0050387605725048</v>
      </c>
      <c r="M201" s="125" t="n">
        <v>0</v>
      </c>
      <c r="N201" s="125" t="n">
        <v>0</v>
      </c>
      <c r="O201" s="125" t="n">
        <v>0</v>
      </c>
      <c r="P201" s="125" t="n">
        <v>0.005</v>
      </c>
      <c r="Q201" s="127" t="n">
        <v>0</v>
      </c>
      <c r="R201" s="127" t="n">
        <v>0.025</v>
      </c>
      <c r="S201" s="127" t="n">
        <v>0.02</v>
      </c>
      <c r="T201" s="127" t="n">
        <v>0.02</v>
      </c>
      <c r="U201" s="127" t="n">
        <v>0.015</v>
      </c>
      <c r="V201" s="127" t="n">
        <v>0</v>
      </c>
      <c r="W201" s="127" t="n">
        <v>0.01</v>
      </c>
      <c r="Y201" s="127" t="n">
        <v>0</v>
      </c>
      <c r="AA201" s="127" t="n">
        <v>0.015</v>
      </c>
      <c r="AB201" s="127" t="n">
        <v>0</v>
      </c>
      <c r="AC201" s="127" t="n">
        <v>0</v>
      </c>
      <c r="AD201" s="125" t="n">
        <v>0.01</v>
      </c>
    </row>
    <row r="202" customFormat="false" ht="12" hidden="false" customHeight="false" outlineLevel="0" collapsed="false">
      <c r="C202" s="125" t="n">
        <v>0</v>
      </c>
      <c r="D202" s="125" t="n">
        <v>0</v>
      </c>
      <c r="E202" s="125" t="n">
        <v>0</v>
      </c>
      <c r="F202" s="125" t="n">
        <v>0</v>
      </c>
      <c r="G202" s="125" t="n">
        <v>0</v>
      </c>
      <c r="I202" s="125" t="n">
        <v>0</v>
      </c>
      <c r="J202" s="125" t="n">
        <v>0</v>
      </c>
      <c r="K202" s="127" t="n">
        <v>0.02</v>
      </c>
      <c r="L202" s="125" t="n">
        <v>0.0050383383607682</v>
      </c>
      <c r="M202" s="125" t="n">
        <v>0</v>
      </c>
      <c r="N202" s="125" t="n">
        <v>0</v>
      </c>
      <c r="O202" s="125" t="n">
        <v>0</v>
      </c>
      <c r="P202" s="125" t="n">
        <v>0.005</v>
      </c>
      <c r="Q202" s="127" t="n">
        <v>0</v>
      </c>
      <c r="R202" s="127" t="n">
        <v>0.025</v>
      </c>
      <c r="S202" s="127" t="n">
        <v>0.02</v>
      </c>
      <c r="T202" s="127" t="n">
        <v>0.02</v>
      </c>
      <c r="U202" s="127" t="n">
        <v>0.015</v>
      </c>
      <c r="V202" s="127" t="n">
        <v>0</v>
      </c>
      <c r="W202" s="127" t="n">
        <v>0.01</v>
      </c>
      <c r="Y202" s="127" t="n">
        <v>0</v>
      </c>
      <c r="AA202" s="127" t="n">
        <v>0.015</v>
      </c>
      <c r="AB202" s="127" t="n">
        <v>0</v>
      </c>
      <c r="AC202" s="127" t="n">
        <v>0</v>
      </c>
      <c r="AD202" s="125" t="n">
        <v>0.01</v>
      </c>
    </row>
    <row r="203" customFormat="false" ht="12" hidden="false" customHeight="false" outlineLevel="0" collapsed="false">
      <c r="C203" s="125" t="n">
        <v>0</v>
      </c>
      <c r="D203" s="125" t="n">
        <v>0</v>
      </c>
      <c r="E203" s="125" t="n">
        <v>0</v>
      </c>
      <c r="F203" s="125" t="n">
        <v>0</v>
      </c>
      <c r="G203" s="125" t="n">
        <v>0</v>
      </c>
      <c r="I203" s="125" t="n">
        <v>0</v>
      </c>
      <c r="J203" s="125" t="n">
        <v>0</v>
      </c>
      <c r="K203" s="127" t="n">
        <v>0.02</v>
      </c>
      <c r="L203" s="125" t="n">
        <v>0.0050379152365424</v>
      </c>
      <c r="M203" s="125" t="n">
        <v>0</v>
      </c>
      <c r="N203" s="125" t="n">
        <v>0</v>
      </c>
      <c r="O203" s="125" t="n">
        <v>0</v>
      </c>
      <c r="P203" s="125" t="n">
        <v>0.005</v>
      </c>
      <c r="Q203" s="127" t="n">
        <v>0</v>
      </c>
      <c r="R203" s="127" t="n">
        <v>0.025</v>
      </c>
      <c r="S203" s="127" t="n">
        <v>0.02</v>
      </c>
      <c r="T203" s="127" t="n">
        <v>0.02</v>
      </c>
      <c r="U203" s="127" t="n">
        <v>0.015</v>
      </c>
      <c r="V203" s="127" t="n">
        <v>0</v>
      </c>
      <c r="W203" s="127" t="n">
        <v>0.01</v>
      </c>
      <c r="Y203" s="127" t="n">
        <v>0</v>
      </c>
      <c r="AA203" s="127" t="n">
        <v>0.015</v>
      </c>
      <c r="AB203" s="127" t="n">
        <v>0</v>
      </c>
      <c r="AC203" s="127" t="n">
        <v>0</v>
      </c>
      <c r="AD203" s="125" t="n">
        <v>0.01</v>
      </c>
    </row>
    <row r="204" customFormat="false" ht="12" hidden="false" customHeight="false" outlineLevel="0" collapsed="false">
      <c r="C204" s="125" t="n">
        <v>0</v>
      </c>
      <c r="D204" s="125" t="n">
        <v>0</v>
      </c>
      <c r="E204" s="125" t="n">
        <v>0</v>
      </c>
      <c r="F204" s="125" t="n">
        <v>0</v>
      </c>
      <c r="G204" s="125" t="n">
        <v>0</v>
      </c>
      <c r="I204" s="125" t="n">
        <v>0</v>
      </c>
      <c r="J204" s="125" t="n">
        <v>0</v>
      </c>
      <c r="K204" s="127" t="n">
        <v>0.02</v>
      </c>
      <c r="L204" s="125" t="n">
        <v>0.0050375184940722</v>
      </c>
      <c r="M204" s="125" t="n">
        <v>0</v>
      </c>
      <c r="N204" s="125" t="n">
        <v>0</v>
      </c>
      <c r="O204" s="125" t="n">
        <v>0</v>
      </c>
      <c r="P204" s="125" t="n">
        <v>0.005</v>
      </c>
      <c r="Q204" s="127" t="n">
        <v>0</v>
      </c>
      <c r="R204" s="127" t="n">
        <v>0.025</v>
      </c>
      <c r="S204" s="127" t="n">
        <v>0.02</v>
      </c>
      <c r="T204" s="127" t="n">
        <v>0.02</v>
      </c>
      <c r="U204" s="127" t="n">
        <v>0.015</v>
      </c>
      <c r="V204" s="127" t="n">
        <v>0</v>
      </c>
      <c r="W204" s="127" t="n">
        <v>0.01</v>
      </c>
      <c r="Y204" s="127" t="n">
        <v>0</v>
      </c>
      <c r="AA204" s="127" t="n">
        <v>0.015</v>
      </c>
      <c r="AB204" s="127" t="n">
        <v>0</v>
      </c>
      <c r="AC204" s="127" t="n">
        <v>0</v>
      </c>
      <c r="AD204" s="125" t="n">
        <v>0.01</v>
      </c>
    </row>
    <row r="205" customFormat="false" ht="12" hidden="false" customHeight="false" outlineLevel="0" collapsed="false">
      <c r="C205" s="125" t="n">
        <v>0</v>
      </c>
      <c r="D205" s="125" t="n">
        <v>0</v>
      </c>
      <c r="E205" s="125" t="n">
        <v>0</v>
      </c>
      <c r="F205" s="125" t="n">
        <v>0</v>
      </c>
      <c r="G205" s="125" t="n">
        <v>0</v>
      </c>
      <c r="I205" s="125" t="n">
        <v>0</v>
      </c>
      <c r="J205" s="125" t="n">
        <v>0</v>
      </c>
      <c r="K205" s="127" t="n">
        <v>0.02</v>
      </c>
      <c r="L205" s="125" t="n">
        <v>0.0050371216796873</v>
      </c>
      <c r="M205" s="125" t="n">
        <v>0</v>
      </c>
      <c r="N205" s="125" t="n">
        <v>0</v>
      </c>
      <c r="O205" s="125" t="n">
        <v>0</v>
      </c>
      <c r="P205" s="125" t="n">
        <v>0.005</v>
      </c>
      <c r="Q205" s="127" t="n">
        <v>0</v>
      </c>
      <c r="R205" s="127" t="n">
        <v>0.025</v>
      </c>
      <c r="S205" s="127" t="n">
        <v>0.02</v>
      </c>
      <c r="T205" s="127" t="n">
        <v>0.02</v>
      </c>
      <c r="U205" s="127" t="n">
        <v>0.015</v>
      </c>
      <c r="V205" s="127" t="n">
        <v>0</v>
      </c>
      <c r="W205" s="127" t="n">
        <v>0.01</v>
      </c>
      <c r="Y205" s="127" t="n">
        <v>0</v>
      </c>
      <c r="AA205" s="127" t="n">
        <v>0.015</v>
      </c>
      <c r="AB205" s="127" t="n">
        <v>0</v>
      </c>
      <c r="AC205" s="127" t="n">
        <v>0</v>
      </c>
      <c r="AD205" s="125" t="n">
        <v>0.01</v>
      </c>
    </row>
    <row r="206" customFormat="false" ht="12" hidden="false" customHeight="false" outlineLevel="0" collapsed="false">
      <c r="C206" s="125" t="n">
        <v>0</v>
      </c>
      <c r="D206" s="125" t="n">
        <v>0</v>
      </c>
      <c r="E206" s="125" t="n">
        <v>0</v>
      </c>
      <c r="F206" s="125" t="n">
        <v>0</v>
      </c>
      <c r="G206" s="125" t="n">
        <v>0</v>
      </c>
      <c r="I206" s="125" t="n">
        <v>0</v>
      </c>
      <c r="J206" s="125" t="n">
        <v>0</v>
      </c>
      <c r="K206" s="127" t="n">
        <v>0.02</v>
      </c>
      <c r="L206" s="125" t="n">
        <v>0.0050367382296206</v>
      </c>
      <c r="M206" s="125" t="n">
        <v>0</v>
      </c>
      <c r="N206" s="125" t="n">
        <v>0</v>
      </c>
      <c r="O206" s="125" t="n">
        <v>0</v>
      </c>
      <c r="P206" s="125" t="n">
        <v>0.005</v>
      </c>
      <c r="Q206" s="127" t="n">
        <v>0</v>
      </c>
      <c r="R206" s="127" t="n">
        <v>0.025</v>
      </c>
      <c r="S206" s="127" t="n">
        <v>0.02</v>
      </c>
      <c r="T206" s="127" t="n">
        <v>0.02</v>
      </c>
      <c r="U206" s="127" t="n">
        <v>0.015</v>
      </c>
      <c r="V206" s="127" t="n">
        <v>0</v>
      </c>
      <c r="W206" s="127" t="n">
        <v>0.01</v>
      </c>
      <c r="Y206" s="127" t="n">
        <v>0</v>
      </c>
      <c r="AA206" s="127" t="n">
        <v>0.015</v>
      </c>
      <c r="AB206" s="127" t="n">
        <v>0</v>
      </c>
      <c r="AC206" s="127" t="n">
        <v>0</v>
      </c>
      <c r="AD206" s="125" t="n">
        <v>0.01</v>
      </c>
    </row>
    <row r="207" customFormat="false" ht="12" hidden="false" customHeight="false" outlineLevel="0" collapsed="false">
      <c r="C207" s="125" t="n">
        <v>0</v>
      </c>
      <c r="D207" s="125" t="n">
        <v>0</v>
      </c>
      <c r="E207" s="125" t="n">
        <v>0</v>
      </c>
      <c r="F207" s="125" t="n">
        <v>0</v>
      </c>
      <c r="G207" s="125" t="n">
        <v>0</v>
      </c>
      <c r="I207" s="125" t="n">
        <v>0</v>
      </c>
      <c r="J207" s="125" t="n">
        <v>0</v>
      </c>
      <c r="K207" s="127" t="n">
        <v>0.02</v>
      </c>
      <c r="L207" s="125" t="n">
        <v>0.0050363798696828</v>
      </c>
      <c r="M207" s="125" t="n">
        <v>0</v>
      </c>
      <c r="N207" s="125" t="n">
        <v>0</v>
      </c>
      <c r="O207" s="125" t="n">
        <v>0</v>
      </c>
      <c r="P207" s="125" t="n">
        <v>0.005</v>
      </c>
      <c r="Q207" s="127" t="n">
        <v>0</v>
      </c>
      <c r="R207" s="127" t="n">
        <v>0.025</v>
      </c>
      <c r="S207" s="127" t="n">
        <v>0.02</v>
      </c>
      <c r="T207" s="127" t="n">
        <v>0.02</v>
      </c>
      <c r="U207" s="127" t="n">
        <v>0.015</v>
      </c>
      <c r="V207" s="127" t="n">
        <v>0</v>
      </c>
      <c r="W207" s="127" t="n">
        <v>0.01</v>
      </c>
      <c r="Y207" s="127" t="n">
        <v>0</v>
      </c>
      <c r="AA207" s="127" t="n">
        <v>0.015</v>
      </c>
      <c r="AB207" s="127" t="n">
        <v>0</v>
      </c>
      <c r="AC207" s="127" t="n">
        <v>0</v>
      </c>
      <c r="AD207" s="125" t="n">
        <v>0.01</v>
      </c>
    </row>
    <row r="208" customFormat="false" ht="12" hidden="false" customHeight="false" outlineLevel="0" collapsed="false">
      <c r="C208" s="125" t="n">
        <v>0</v>
      </c>
      <c r="D208" s="125" t="n">
        <v>0</v>
      </c>
      <c r="E208" s="125" t="n">
        <v>0</v>
      </c>
      <c r="F208" s="125" t="n">
        <v>0</v>
      </c>
      <c r="G208" s="125" t="n">
        <v>0</v>
      </c>
      <c r="I208" s="125" t="n">
        <v>0</v>
      </c>
      <c r="J208" s="125" t="n">
        <v>0</v>
      </c>
      <c r="K208" s="127" t="n">
        <v>0.06</v>
      </c>
      <c r="L208" s="125" t="n">
        <v>0.0050360227053474</v>
      </c>
      <c r="M208" s="125" t="n">
        <v>0</v>
      </c>
      <c r="N208" s="125" t="n">
        <v>0</v>
      </c>
      <c r="O208" s="125" t="n">
        <v>0</v>
      </c>
      <c r="P208" s="125" t="n">
        <v>0.005</v>
      </c>
      <c r="Q208" s="127" t="n">
        <v>0</v>
      </c>
      <c r="R208" s="127" t="n">
        <v>0.025</v>
      </c>
      <c r="S208" s="127" t="n">
        <v>0.02</v>
      </c>
      <c r="T208" s="127" t="n">
        <v>0.02</v>
      </c>
      <c r="U208" s="127" t="n">
        <v>0.015</v>
      </c>
      <c r="V208" s="127" t="n">
        <v>0</v>
      </c>
      <c r="W208" s="127" t="n">
        <v>0.01</v>
      </c>
      <c r="Y208" s="127" t="n">
        <v>0</v>
      </c>
      <c r="AA208" s="127" t="n">
        <v>0.015</v>
      </c>
      <c r="AC208" s="127" t="n">
        <v>0</v>
      </c>
      <c r="AD208" s="125" t="n">
        <v>0.01</v>
      </c>
    </row>
    <row r="209" customFormat="false" ht="12" hidden="false" customHeight="false" outlineLevel="0" collapsed="false">
      <c r="C209" s="125" t="n">
        <v>0</v>
      </c>
      <c r="D209" s="125" t="n">
        <v>0</v>
      </c>
      <c r="E209" s="125" t="n">
        <v>0</v>
      </c>
      <c r="F209" s="125" t="n">
        <v>0</v>
      </c>
      <c r="G209" s="125" t="n">
        <v>0</v>
      </c>
      <c r="I209" s="125" t="n">
        <v>0</v>
      </c>
      <c r="J209" s="125" t="n">
        <v>0</v>
      </c>
      <c r="K209" s="127" t="n">
        <v>0.06</v>
      </c>
      <c r="L209" s="125" t="n">
        <v>0.0050356897758736</v>
      </c>
      <c r="M209" s="125" t="n">
        <v>0</v>
      </c>
      <c r="N209" s="125" t="n">
        <v>0</v>
      </c>
      <c r="O209" s="125" t="n">
        <v>0</v>
      </c>
      <c r="P209" s="125" t="n">
        <v>0.005</v>
      </c>
      <c r="Q209" s="127" t="n">
        <v>0</v>
      </c>
      <c r="R209" s="127" t="n">
        <v>0.025</v>
      </c>
      <c r="S209" s="127" t="n">
        <v>0.02</v>
      </c>
      <c r="T209" s="127" t="n">
        <v>0.02</v>
      </c>
      <c r="U209" s="127" t="n">
        <v>0.015</v>
      </c>
      <c r="V209" s="127" t="n">
        <v>0</v>
      </c>
      <c r="W209" s="127" t="n">
        <v>0.01</v>
      </c>
      <c r="Y209" s="127" t="n">
        <v>0</v>
      </c>
      <c r="AA209" s="127" t="n">
        <v>0.015</v>
      </c>
      <c r="AC209" s="127" t="n">
        <v>0</v>
      </c>
      <c r="AD209" s="125" t="n">
        <v>0.01</v>
      </c>
    </row>
    <row r="210" customFormat="false" ht="12" hidden="false" customHeight="false" outlineLevel="0" collapsed="false">
      <c r="C210" s="125" t="n">
        <v>0</v>
      </c>
      <c r="D210" s="125" t="n">
        <v>0</v>
      </c>
      <c r="E210" s="125" t="n">
        <v>0</v>
      </c>
      <c r="F210" s="125" t="n">
        <v>0</v>
      </c>
      <c r="G210" s="125" t="n">
        <v>0</v>
      </c>
      <c r="I210" s="125" t="n">
        <v>0</v>
      </c>
      <c r="J210" s="125" t="n">
        <v>0</v>
      </c>
      <c r="K210" s="127" t="n">
        <v>0.06</v>
      </c>
      <c r="L210" s="125" t="n">
        <v>0.0050353588823035</v>
      </c>
      <c r="M210" s="125" t="n">
        <v>0</v>
      </c>
      <c r="N210" s="125" t="n">
        <v>0</v>
      </c>
      <c r="O210" s="125" t="n">
        <v>0</v>
      </c>
      <c r="P210" s="125" t="n">
        <v>0.005</v>
      </c>
      <c r="Q210" s="127" t="n">
        <v>0</v>
      </c>
      <c r="R210" s="127" t="n">
        <v>0.025</v>
      </c>
      <c r="S210" s="127" t="n">
        <v>0.02</v>
      </c>
      <c r="T210" s="127" t="n">
        <v>0.02</v>
      </c>
      <c r="U210" s="127" t="n">
        <v>0.015</v>
      </c>
      <c r="V210" s="127" t="n">
        <v>0</v>
      </c>
      <c r="W210" s="127" t="n">
        <v>0.01</v>
      </c>
      <c r="Y210" s="127" t="n">
        <v>0</v>
      </c>
      <c r="AA210" s="127" t="n">
        <v>0.015</v>
      </c>
      <c r="AC210" s="127" t="n">
        <v>0</v>
      </c>
      <c r="AD210" s="125" t="n">
        <v>0.01</v>
      </c>
    </row>
    <row r="211" customFormat="false" ht="12" hidden="false" customHeight="false" outlineLevel="0" collapsed="false">
      <c r="C211" s="125" t="n">
        <v>0</v>
      </c>
      <c r="D211" s="125" t="n">
        <v>0</v>
      </c>
      <c r="E211" s="125" t="n">
        <v>0</v>
      </c>
      <c r="F211" s="125" t="n">
        <v>0</v>
      </c>
      <c r="G211" s="125" t="n">
        <v>0</v>
      </c>
      <c r="I211" s="125" t="n">
        <v>0</v>
      </c>
      <c r="J211" s="125" t="n">
        <v>0</v>
      </c>
      <c r="K211" s="127" t="n">
        <v>0.06</v>
      </c>
      <c r="L211" s="125" t="n">
        <v>0.0050350413339748</v>
      </c>
      <c r="M211" s="125" t="n">
        <v>0</v>
      </c>
      <c r="N211" s="125" t="n">
        <v>0</v>
      </c>
      <c r="O211" s="125" t="n">
        <v>0</v>
      </c>
      <c r="P211" s="125" t="n">
        <v>0.005</v>
      </c>
      <c r="Q211" s="127" t="n">
        <v>0</v>
      </c>
      <c r="R211" s="127" t="n">
        <v>0.025</v>
      </c>
      <c r="S211" s="127" t="n">
        <v>0.02</v>
      </c>
      <c r="T211" s="127" t="n">
        <v>0.02</v>
      </c>
      <c r="U211" s="127" t="n">
        <v>0.015</v>
      </c>
      <c r="V211" s="127" t="n">
        <v>0</v>
      </c>
      <c r="W211" s="127" t="n">
        <v>0.01</v>
      </c>
      <c r="Y211" s="127" t="n">
        <v>0</v>
      </c>
      <c r="AA211" s="127" t="n">
        <v>0.015</v>
      </c>
      <c r="AC211" s="127" t="n">
        <v>0</v>
      </c>
      <c r="AD211" s="125" t="n">
        <v>0.01</v>
      </c>
    </row>
    <row r="212" customFormat="false" ht="12" hidden="false" customHeight="false" outlineLevel="0" collapsed="false">
      <c r="C212" s="125" t="n">
        <v>0</v>
      </c>
      <c r="D212" s="125" t="n">
        <v>0</v>
      </c>
      <c r="E212" s="125" t="n">
        <v>0</v>
      </c>
      <c r="F212" s="125" t="n">
        <v>0</v>
      </c>
      <c r="G212" s="125" t="n">
        <v>0</v>
      </c>
      <c r="I212" s="125" t="n">
        <v>0</v>
      </c>
      <c r="J212" s="125" t="n">
        <v>0</v>
      </c>
      <c r="K212" s="127" t="n">
        <v>0.06</v>
      </c>
      <c r="L212" s="125" t="n">
        <v>0.0050347659836952</v>
      </c>
      <c r="M212" s="125" t="n">
        <v>0</v>
      </c>
      <c r="N212" s="125" t="n">
        <v>0</v>
      </c>
      <c r="O212" s="125" t="n">
        <v>0</v>
      </c>
      <c r="P212" s="125" t="n">
        <v>0.005</v>
      </c>
      <c r="Q212" s="127" t="n">
        <v>0</v>
      </c>
      <c r="R212" s="127" t="n">
        <v>0.025</v>
      </c>
      <c r="S212" s="127" t="n">
        <v>0.02</v>
      </c>
      <c r="T212" s="127" t="n">
        <v>0.02</v>
      </c>
      <c r="U212" s="127" t="n">
        <v>0.015</v>
      </c>
      <c r="V212" s="127" t="n">
        <v>0</v>
      </c>
      <c r="W212" s="127" t="n">
        <v>0.01</v>
      </c>
      <c r="Y212" s="127" t="n">
        <v>0</v>
      </c>
      <c r="AA212" s="127" t="n">
        <v>0.015</v>
      </c>
      <c r="AC212" s="127" t="n">
        <v>0</v>
      </c>
      <c r="AD212" s="125" t="n">
        <v>0.01</v>
      </c>
    </row>
    <row r="213" customFormat="false" ht="12" hidden="false" customHeight="false" outlineLevel="0" collapsed="false">
      <c r="C213" s="125" t="n">
        <v>0</v>
      </c>
      <c r="D213" s="125" t="n">
        <v>0</v>
      </c>
      <c r="E213" s="125" t="n">
        <v>0</v>
      </c>
      <c r="F213" s="125" t="n">
        <v>0</v>
      </c>
      <c r="G213" s="125" t="n">
        <v>0</v>
      </c>
      <c r="I213" s="125" t="n">
        <v>0</v>
      </c>
      <c r="J213" s="125" t="n">
        <v>0</v>
      </c>
      <c r="K213" s="127" t="n">
        <v>0.02</v>
      </c>
      <c r="L213" s="125" t="n">
        <v>0.0050344738246582</v>
      </c>
      <c r="M213" s="125" t="n">
        <v>0</v>
      </c>
      <c r="N213" s="125" t="n">
        <v>0</v>
      </c>
      <c r="O213" s="125" t="n">
        <v>0</v>
      </c>
      <c r="P213" s="125" t="n">
        <v>0.005</v>
      </c>
      <c r="Q213" s="127" t="n">
        <v>0</v>
      </c>
      <c r="R213" s="127" t="n">
        <v>0.025</v>
      </c>
      <c r="S213" s="127" t="n">
        <v>0.02</v>
      </c>
      <c r="T213" s="127" t="n">
        <v>0.02</v>
      </c>
      <c r="U213" s="127" t="n">
        <v>0.015</v>
      </c>
      <c r="V213" s="127" t="n">
        <v>0</v>
      </c>
      <c r="W213" s="127" t="n">
        <v>0.01</v>
      </c>
      <c r="Y213" s="127" t="n">
        <v>0</v>
      </c>
      <c r="AA213" s="127" t="n">
        <v>0.015</v>
      </c>
      <c r="AC213" s="127" t="n">
        <v>0</v>
      </c>
      <c r="AD213" s="125" t="n">
        <v>0.01</v>
      </c>
    </row>
    <row r="214" customFormat="false" ht="12" hidden="false" customHeight="false" outlineLevel="0" collapsed="false">
      <c r="C214" s="125" t="n">
        <v>0</v>
      </c>
      <c r="D214" s="125" t="n">
        <v>0</v>
      </c>
      <c r="E214" s="125" t="n">
        <v>0</v>
      </c>
      <c r="F214" s="125" t="n">
        <v>0</v>
      </c>
      <c r="G214" s="125" t="n">
        <v>0</v>
      </c>
      <c r="I214" s="125" t="n">
        <v>0</v>
      </c>
      <c r="J214" s="125" t="n">
        <v>0</v>
      </c>
      <c r="K214" s="127" t="n">
        <v>0.02</v>
      </c>
      <c r="L214" s="125" t="n">
        <v>0.0050342037870568</v>
      </c>
      <c r="M214" s="125" t="n">
        <v>0</v>
      </c>
      <c r="N214" s="125" t="n">
        <v>0</v>
      </c>
      <c r="O214" s="125" t="n">
        <v>0</v>
      </c>
      <c r="P214" s="125" t="n">
        <v>0.005</v>
      </c>
      <c r="Q214" s="127" t="n">
        <v>0</v>
      </c>
      <c r="R214" s="127" t="n">
        <v>0.025</v>
      </c>
      <c r="S214" s="127" t="n">
        <v>0.02</v>
      </c>
      <c r="T214" s="127" t="n">
        <v>0.02</v>
      </c>
      <c r="U214" s="127" t="n">
        <v>0.015</v>
      </c>
      <c r="V214" s="127" t="n">
        <v>0</v>
      </c>
      <c r="W214" s="127" t="n">
        <v>0.01</v>
      </c>
      <c r="Y214" s="127" t="n">
        <v>0</v>
      </c>
      <c r="AA214" s="127" t="n">
        <v>0.015</v>
      </c>
      <c r="AC214" s="127" t="n">
        <v>0</v>
      </c>
      <c r="AD214" s="125" t="n">
        <v>0.01</v>
      </c>
    </row>
    <row r="215" customFormat="false" ht="12" hidden="false" customHeight="false" outlineLevel="0" collapsed="false">
      <c r="C215" s="125" t="n">
        <v>0</v>
      </c>
      <c r="D215" s="125" t="n">
        <v>0</v>
      </c>
      <c r="E215" s="125" t="n">
        <v>0</v>
      </c>
      <c r="F215" s="125" t="n">
        <v>0</v>
      </c>
      <c r="G215" s="125" t="n">
        <v>0</v>
      </c>
      <c r="I215" s="125" t="n">
        <v>0</v>
      </c>
      <c r="J215" s="125" t="n">
        <v>0</v>
      </c>
      <c r="K215" s="127" t="n">
        <v>0.02</v>
      </c>
      <c r="L215" s="125" t="n">
        <v>0.0050339378652289</v>
      </c>
      <c r="M215" s="125" t="n">
        <v>0</v>
      </c>
      <c r="N215" s="125" t="n">
        <v>0</v>
      </c>
      <c r="O215" s="125" t="n">
        <v>0</v>
      </c>
      <c r="P215" s="125" t="n">
        <v>0.005</v>
      </c>
      <c r="Q215" s="127" t="n">
        <v>0</v>
      </c>
      <c r="R215" s="127" t="n">
        <v>0.025</v>
      </c>
      <c r="S215" s="127" t="n">
        <v>0.02</v>
      </c>
      <c r="T215" s="127" t="n">
        <v>0.02</v>
      </c>
      <c r="U215" s="127" t="n">
        <v>0.015</v>
      </c>
      <c r="V215" s="127" t="n">
        <v>0</v>
      </c>
      <c r="W215" s="127" t="n">
        <v>0.01</v>
      </c>
      <c r="Y215" s="127" t="n">
        <v>0</v>
      </c>
      <c r="AA215" s="127" t="n">
        <v>0.015</v>
      </c>
      <c r="AC215" s="127" t="n">
        <v>0</v>
      </c>
      <c r="AD215" s="125" t="n">
        <v>0.01</v>
      </c>
    </row>
    <row r="216" customFormat="false" ht="12" hidden="false" customHeight="false" outlineLevel="0" collapsed="false">
      <c r="C216" s="125" t="n">
        <v>0</v>
      </c>
      <c r="D216" s="125" t="n">
        <v>0</v>
      </c>
      <c r="E216" s="125" t="n">
        <v>0</v>
      </c>
      <c r="F216" s="125" t="n">
        <v>0</v>
      </c>
      <c r="G216" s="125" t="n">
        <v>0</v>
      </c>
      <c r="I216" s="125" t="n">
        <v>0</v>
      </c>
      <c r="J216" s="125" t="n">
        <v>0</v>
      </c>
      <c r="K216" s="127" t="n">
        <v>0.02</v>
      </c>
      <c r="L216" s="125" t="n">
        <v>0.0050336932124985</v>
      </c>
      <c r="M216" s="125" t="n">
        <v>0</v>
      </c>
      <c r="N216" s="125" t="n">
        <v>0</v>
      </c>
      <c r="O216" s="125" t="n">
        <v>0</v>
      </c>
      <c r="P216" s="125" t="n">
        <v>0.005</v>
      </c>
      <c r="Q216" s="127" t="n">
        <v>0</v>
      </c>
      <c r="R216" s="127" t="n">
        <v>0.025</v>
      </c>
      <c r="S216" s="127" t="n">
        <v>0.02</v>
      </c>
      <c r="T216" s="127" t="n">
        <v>0.02</v>
      </c>
      <c r="U216" s="127" t="n">
        <v>0.015</v>
      </c>
      <c r="V216" s="127" t="n">
        <v>0</v>
      </c>
      <c r="W216" s="127" t="n">
        <v>0.01</v>
      </c>
      <c r="Y216" s="127" t="n">
        <v>0</v>
      </c>
      <c r="AA216" s="127" t="n">
        <v>0.015</v>
      </c>
      <c r="AC216" s="127" t="n">
        <v>0</v>
      </c>
      <c r="AD216" s="125" t="n">
        <v>0.01</v>
      </c>
    </row>
    <row r="217" customFormat="false" ht="12" hidden="false" customHeight="false" outlineLevel="0" collapsed="false">
      <c r="C217" s="125" t="n">
        <v>0</v>
      </c>
      <c r="D217" s="125" t="n">
        <v>0</v>
      </c>
      <c r="E217" s="125" t="n">
        <v>0</v>
      </c>
      <c r="F217" s="125" t="n">
        <v>0</v>
      </c>
      <c r="G217" s="125" t="n">
        <v>0</v>
      </c>
      <c r="I217" s="125" t="n">
        <v>0</v>
      </c>
      <c r="J217" s="125" t="n">
        <v>0</v>
      </c>
      <c r="K217" s="127" t="n">
        <v>0.02</v>
      </c>
      <c r="L217" s="125" t="n">
        <v>0.0050334535157316</v>
      </c>
      <c r="M217" s="125" t="n">
        <v>0</v>
      </c>
      <c r="N217" s="125" t="n">
        <v>0</v>
      </c>
      <c r="O217" s="125" t="n">
        <v>0</v>
      </c>
      <c r="P217" s="125" t="n">
        <v>0.005</v>
      </c>
      <c r="Q217" s="127" t="n">
        <v>0</v>
      </c>
      <c r="R217" s="127" t="n">
        <v>0.025</v>
      </c>
      <c r="S217" s="127" t="n">
        <v>0.02</v>
      </c>
      <c r="T217" s="127" t="n">
        <v>0.02</v>
      </c>
      <c r="U217" s="127" t="n">
        <v>0.015</v>
      </c>
      <c r="V217" s="127" t="n">
        <v>0</v>
      </c>
      <c r="W217" s="127" t="n">
        <v>0.01</v>
      </c>
      <c r="Y217" s="127" t="n">
        <v>0</v>
      </c>
      <c r="AA217" s="127" t="n">
        <v>0.015</v>
      </c>
      <c r="AC217" s="127" t="n">
        <v>0</v>
      </c>
      <c r="AD217" s="125" t="n">
        <v>0.01</v>
      </c>
    </row>
    <row r="218" customFormat="false" ht="12" hidden="false" customHeight="false" outlineLevel="0" collapsed="false">
      <c r="C218" s="125" t="n">
        <v>0</v>
      </c>
      <c r="D218" s="125" t="n">
        <v>0</v>
      </c>
      <c r="E218" s="125" t="n">
        <v>0</v>
      </c>
      <c r="F218" s="125" t="n">
        <v>0</v>
      </c>
      <c r="G218" s="125" t="n">
        <v>0</v>
      </c>
      <c r="I218" s="125" t="n">
        <v>0</v>
      </c>
      <c r="J218" s="125" t="n">
        <v>0</v>
      </c>
      <c r="K218" s="127" t="n">
        <v>0.02</v>
      </c>
      <c r="L218" s="125" t="n">
        <v>0.0050332271420585</v>
      </c>
      <c r="M218" s="125" t="n">
        <v>0</v>
      </c>
      <c r="N218" s="125" t="n">
        <v>0</v>
      </c>
      <c r="O218" s="125" t="n">
        <v>0</v>
      </c>
      <c r="P218" s="125" t="n">
        <v>0.005</v>
      </c>
      <c r="Q218" s="127" t="n">
        <v>0</v>
      </c>
      <c r="R218" s="127" t="n">
        <v>0.025</v>
      </c>
      <c r="S218" s="127" t="n">
        <v>0.02</v>
      </c>
      <c r="T218" s="127" t="n">
        <v>0.02</v>
      </c>
      <c r="U218" s="127" t="n">
        <v>0.015</v>
      </c>
      <c r="V218" s="127" t="n">
        <v>0</v>
      </c>
      <c r="W218" s="127" t="n">
        <v>0.01</v>
      </c>
      <c r="Y218" s="127" t="n">
        <v>0</v>
      </c>
      <c r="AA218" s="127" t="n">
        <v>0.015</v>
      </c>
      <c r="AC218" s="127" t="n">
        <v>0</v>
      </c>
      <c r="AD218" s="125" t="n">
        <v>0.01</v>
      </c>
    </row>
    <row r="219" customFormat="false" ht="12" hidden="false" customHeight="false" outlineLevel="0" collapsed="false">
      <c r="C219" s="125" t="n">
        <v>0</v>
      </c>
      <c r="D219" s="125" t="n">
        <v>0</v>
      </c>
      <c r="E219" s="125" t="n">
        <v>0</v>
      </c>
      <c r="F219" s="125" t="n">
        <v>0</v>
      </c>
      <c r="G219" s="125" t="n">
        <v>0</v>
      </c>
      <c r="I219" s="125" t="n">
        <v>0</v>
      </c>
      <c r="J219" s="125" t="n">
        <v>0</v>
      </c>
      <c r="K219" s="127" t="n">
        <v>0.02</v>
      </c>
      <c r="L219" s="125" t="n">
        <v>0.0050330207534627</v>
      </c>
      <c r="M219" s="125" t="n">
        <v>0</v>
      </c>
      <c r="N219" s="125" t="n">
        <v>0</v>
      </c>
      <c r="O219" s="125" t="n">
        <v>0</v>
      </c>
      <c r="P219" s="125" t="n">
        <v>0.005</v>
      </c>
      <c r="Q219" s="127" t="n">
        <v>0</v>
      </c>
      <c r="R219" s="127" t="n">
        <v>0.025</v>
      </c>
      <c r="S219" s="127" t="n">
        <v>0.02</v>
      </c>
      <c r="T219" s="127" t="n">
        <v>0.02</v>
      </c>
      <c r="U219" s="127" t="n">
        <v>0.015</v>
      </c>
      <c r="V219" s="127" t="n">
        <v>0</v>
      </c>
      <c r="W219" s="127" t="n">
        <v>0.01</v>
      </c>
      <c r="Y219" s="127" t="n">
        <v>0</v>
      </c>
      <c r="AA219" s="127" t="n">
        <v>0.015</v>
      </c>
      <c r="AC219" s="127" t="n">
        <v>0</v>
      </c>
      <c r="AD219" s="125" t="n">
        <v>0.01</v>
      </c>
    </row>
    <row r="220" customFormat="false" ht="12" hidden="false" customHeight="false" outlineLevel="0" collapsed="false">
      <c r="C220" s="125" t="n">
        <v>0</v>
      </c>
      <c r="D220" s="125" t="n">
        <v>0</v>
      </c>
      <c r="E220" s="125" t="n">
        <v>0</v>
      </c>
      <c r="F220" s="125" t="n">
        <v>0</v>
      </c>
      <c r="G220" s="125" t="n">
        <v>0</v>
      </c>
      <c r="I220" s="125" t="n">
        <v>0</v>
      </c>
      <c r="J220" s="125" t="n">
        <v>0</v>
      </c>
      <c r="K220" s="127" t="n">
        <v>0.06</v>
      </c>
      <c r="L220" s="125" t="n">
        <v>0.0050328205880588</v>
      </c>
      <c r="M220" s="125" t="n">
        <v>0</v>
      </c>
      <c r="N220" s="125" t="n">
        <v>0</v>
      </c>
      <c r="O220" s="125" t="n">
        <v>0</v>
      </c>
      <c r="P220" s="125" t="n">
        <v>0.005</v>
      </c>
      <c r="Q220" s="127" t="n">
        <v>0</v>
      </c>
      <c r="R220" s="127" t="n">
        <v>0.025</v>
      </c>
      <c r="S220" s="127" t="n">
        <v>0.02</v>
      </c>
      <c r="T220" s="127" t="n">
        <v>0.02</v>
      </c>
      <c r="U220" s="127" t="n">
        <v>0.015</v>
      </c>
      <c r="V220" s="127" t="n">
        <v>0</v>
      </c>
      <c r="W220" s="127" t="n">
        <v>0.01</v>
      </c>
      <c r="Y220" s="127" t="n">
        <v>0</v>
      </c>
      <c r="AA220" s="127" t="n">
        <v>0.015</v>
      </c>
      <c r="AC220" s="127" t="n">
        <v>0</v>
      </c>
      <c r="AD220" s="125" t="n">
        <v>0.01</v>
      </c>
    </row>
    <row r="221" customFormat="false" ht="12" hidden="false" customHeight="false" outlineLevel="0" collapsed="false">
      <c r="C221" s="125" t="n">
        <v>0</v>
      </c>
      <c r="D221" s="125" t="n">
        <v>0</v>
      </c>
      <c r="E221" s="125" t="n">
        <v>0</v>
      </c>
      <c r="F221" s="125" t="n">
        <v>0</v>
      </c>
      <c r="G221" s="125" t="n">
        <v>0</v>
      </c>
      <c r="I221" s="125" t="n">
        <v>0</v>
      </c>
      <c r="J221" s="125" t="n">
        <v>0</v>
      </c>
      <c r="K221" s="127" t="n">
        <v>0.06</v>
      </c>
      <c r="L221" s="125" t="n">
        <v>0.005032639557309</v>
      </c>
      <c r="M221" s="125" t="n">
        <v>0</v>
      </c>
      <c r="N221" s="125" t="n">
        <v>0</v>
      </c>
      <c r="O221" s="125" t="n">
        <v>0</v>
      </c>
      <c r="P221" s="125" t="n">
        <v>0.005</v>
      </c>
      <c r="Q221" s="127" t="n">
        <v>0</v>
      </c>
      <c r="R221" s="127" t="n">
        <v>0.025</v>
      </c>
      <c r="S221" s="127" t="n">
        <v>0.02</v>
      </c>
      <c r="T221" s="127" t="n">
        <v>0.02</v>
      </c>
      <c r="U221" s="127" t="n">
        <v>0.015</v>
      </c>
      <c r="V221" s="127" t="n">
        <v>0</v>
      </c>
      <c r="W221" s="127" t="n">
        <v>0.01</v>
      </c>
      <c r="Y221" s="127" t="n">
        <v>0</v>
      </c>
      <c r="AA221" s="127" t="n">
        <v>0.015</v>
      </c>
      <c r="AC221" s="127" t="n">
        <v>0</v>
      </c>
      <c r="AD221" s="125" t="n">
        <v>0.01</v>
      </c>
    </row>
    <row r="222" customFormat="false" ht="12" hidden="false" customHeight="false" outlineLevel="0" collapsed="false">
      <c r="C222" s="125" t="n">
        <v>0</v>
      </c>
      <c r="D222" s="125" t="n">
        <v>0</v>
      </c>
      <c r="E222" s="125" t="n">
        <v>0</v>
      </c>
      <c r="F222" s="125" t="n">
        <v>0</v>
      </c>
      <c r="G222" s="125" t="n">
        <v>0</v>
      </c>
      <c r="I222" s="125" t="n">
        <v>0</v>
      </c>
      <c r="J222" s="125" t="n">
        <v>0</v>
      </c>
      <c r="K222" s="127" t="n">
        <v>0.06</v>
      </c>
      <c r="L222" s="125" t="n">
        <v>0.005032465590054</v>
      </c>
      <c r="M222" s="125" t="n">
        <v>0</v>
      </c>
      <c r="N222" s="125" t="n">
        <v>0</v>
      </c>
      <c r="O222" s="125" t="n">
        <v>0</v>
      </c>
      <c r="P222" s="125" t="n">
        <v>0.005</v>
      </c>
      <c r="Q222" s="127" t="n">
        <v>0</v>
      </c>
      <c r="R222" s="127" t="n">
        <v>0.025</v>
      </c>
      <c r="S222" s="127" t="n">
        <v>0.02</v>
      </c>
      <c r="T222" s="127" t="n">
        <v>0.02</v>
      </c>
      <c r="U222" s="127" t="n">
        <v>0.015</v>
      </c>
      <c r="V222" s="127" t="n">
        <v>0</v>
      </c>
      <c r="W222" s="127" t="n">
        <v>0.01</v>
      </c>
      <c r="Y222" s="127" t="n">
        <v>0</v>
      </c>
      <c r="AA222" s="127" t="n">
        <v>0.015</v>
      </c>
      <c r="AC222" s="127" t="n">
        <v>0</v>
      </c>
      <c r="AD222" s="125" t="n">
        <v>0.01</v>
      </c>
    </row>
    <row r="223" customFormat="false" ht="12" hidden="false" customHeight="false" outlineLevel="0" collapsed="false">
      <c r="C223" s="125" t="n">
        <v>0</v>
      </c>
      <c r="D223" s="125" t="n">
        <v>0</v>
      </c>
      <c r="E223" s="125" t="n">
        <v>0</v>
      </c>
      <c r="F223" s="125" t="n">
        <v>0</v>
      </c>
      <c r="G223" s="125" t="n">
        <v>0</v>
      </c>
      <c r="I223" s="125" t="n">
        <v>0</v>
      </c>
      <c r="J223" s="125" t="n">
        <v>0</v>
      </c>
      <c r="K223" s="127" t="n">
        <v>0.06</v>
      </c>
      <c r="L223" s="125" t="n">
        <v>0.0050323049329924</v>
      </c>
      <c r="M223" s="125" t="n">
        <v>0</v>
      </c>
      <c r="N223" s="125" t="n">
        <v>0</v>
      </c>
      <c r="O223" s="125" t="n">
        <v>0</v>
      </c>
      <c r="P223" s="125" t="n">
        <v>0</v>
      </c>
      <c r="Q223" s="127" t="n">
        <v>0</v>
      </c>
      <c r="R223" s="127" t="n">
        <v>0.025</v>
      </c>
      <c r="S223" s="127" t="n">
        <v>0.02</v>
      </c>
      <c r="T223" s="127" t="n">
        <v>0.02</v>
      </c>
      <c r="U223" s="127" t="n">
        <v>0.015</v>
      </c>
      <c r="V223" s="127" t="n">
        <v>0</v>
      </c>
      <c r="W223" s="127" t="n">
        <v>0.01</v>
      </c>
      <c r="Y223" s="127" t="n">
        <v>0</v>
      </c>
      <c r="AA223" s="127" t="n">
        <v>0.015</v>
      </c>
      <c r="AC223" s="127" t="n">
        <v>0</v>
      </c>
      <c r="AD223" s="125" t="n">
        <v>0.01</v>
      </c>
    </row>
    <row r="224" customFormat="false" ht="12" hidden="false" customHeight="false" outlineLevel="0" collapsed="false">
      <c r="C224" s="125" t="n">
        <v>0</v>
      </c>
      <c r="D224" s="125" t="n">
        <v>0</v>
      </c>
      <c r="E224" s="125" t="n">
        <v>0</v>
      </c>
      <c r="F224" s="125" t="n">
        <v>0</v>
      </c>
      <c r="G224" s="125" t="n">
        <v>0</v>
      </c>
      <c r="I224" s="125" t="n">
        <v>0</v>
      </c>
      <c r="J224" s="125" t="n">
        <v>0</v>
      </c>
      <c r="K224" s="127" t="n">
        <v>0.06</v>
      </c>
      <c r="L224" s="125" t="n">
        <v>0.0050321712618688</v>
      </c>
      <c r="M224" s="125" t="n">
        <v>0</v>
      </c>
      <c r="N224" s="125" t="n">
        <v>0</v>
      </c>
      <c r="O224" s="125" t="n">
        <v>0</v>
      </c>
      <c r="P224" s="125" t="n">
        <v>0</v>
      </c>
      <c r="Q224" s="127" t="n">
        <v>0</v>
      </c>
      <c r="R224" s="127" t="n">
        <v>0.025</v>
      </c>
      <c r="S224" s="127" t="n">
        <v>0.02</v>
      </c>
      <c r="T224" s="127" t="n">
        <v>0.02</v>
      </c>
      <c r="U224" s="127" t="n">
        <v>0.015</v>
      </c>
      <c r="V224" s="127" t="n">
        <v>0</v>
      </c>
      <c r="W224" s="127" t="n">
        <v>0.01</v>
      </c>
      <c r="Y224" s="127" t="n">
        <v>0</v>
      </c>
      <c r="AA224" s="127" t="n">
        <v>0.015</v>
      </c>
      <c r="AC224" s="127" t="n">
        <v>0</v>
      </c>
      <c r="AD224" s="125" t="n">
        <v>0.01</v>
      </c>
    </row>
    <row r="225" customFormat="false" ht="12" hidden="false" customHeight="false" outlineLevel="0" collapsed="false">
      <c r="C225" s="125" t="n">
        <v>0</v>
      </c>
      <c r="D225" s="125" t="n">
        <v>0</v>
      </c>
      <c r="E225" s="125" t="n">
        <v>0</v>
      </c>
      <c r="F225" s="125" t="n">
        <v>0</v>
      </c>
      <c r="G225" s="125" t="n">
        <v>0</v>
      </c>
      <c r="I225" s="125" t="n">
        <v>0</v>
      </c>
      <c r="J225" s="125" t="n">
        <v>0</v>
      </c>
      <c r="K225" s="127" t="n">
        <v>0.02</v>
      </c>
      <c r="L225" s="125" t="n">
        <v>0.0050320359308461</v>
      </c>
      <c r="M225" s="125" t="n">
        <v>0</v>
      </c>
      <c r="N225" s="125" t="n">
        <v>0</v>
      </c>
      <c r="O225" s="125" t="n">
        <v>0</v>
      </c>
      <c r="P225" s="125" t="n">
        <v>0</v>
      </c>
      <c r="Q225" s="127" t="n">
        <v>0</v>
      </c>
      <c r="R225" s="127" t="n">
        <v>0.025</v>
      </c>
      <c r="S225" s="127" t="n">
        <v>0.02</v>
      </c>
      <c r="T225" s="127" t="n">
        <v>0.02</v>
      </c>
      <c r="U225" s="127" t="n">
        <v>0.015</v>
      </c>
      <c r="V225" s="127" t="n">
        <v>0</v>
      </c>
      <c r="W225" s="127" t="n">
        <v>0.01</v>
      </c>
      <c r="Y225" s="127" t="n">
        <v>0</v>
      </c>
      <c r="AA225" s="127" t="n">
        <v>0.015</v>
      </c>
      <c r="AC225" s="127" t="n">
        <v>0</v>
      </c>
      <c r="AD225" s="125" t="n">
        <v>0.01</v>
      </c>
    </row>
    <row r="226" customFormat="false" ht="12" hidden="false" customHeight="false" outlineLevel="0" collapsed="false">
      <c r="C226" s="125" t="n">
        <v>0</v>
      </c>
      <c r="D226" s="125" t="n">
        <v>0</v>
      </c>
      <c r="E226" s="125" t="n">
        <v>0</v>
      </c>
      <c r="F226" s="125" t="n">
        <v>0</v>
      </c>
      <c r="G226" s="125" t="n">
        <v>0</v>
      </c>
      <c r="I226" s="125" t="n">
        <v>0</v>
      </c>
      <c r="J226" s="125" t="n">
        <v>0</v>
      </c>
      <c r="K226" s="127" t="n">
        <v>0.02</v>
      </c>
      <c r="L226" s="125" t="n">
        <v>0.0050319176323598</v>
      </c>
      <c r="M226" s="125" t="n">
        <v>0</v>
      </c>
      <c r="N226" s="125" t="n">
        <v>0</v>
      </c>
      <c r="O226" s="125" t="n">
        <v>0</v>
      </c>
      <c r="P226" s="125" t="n">
        <v>0</v>
      </c>
      <c r="Q226" s="127" t="n">
        <v>0</v>
      </c>
      <c r="R226" s="127" t="n">
        <v>0.025</v>
      </c>
      <c r="S226" s="127" t="n">
        <v>0.02</v>
      </c>
      <c r="T226" s="127" t="n">
        <v>0.02</v>
      </c>
      <c r="U226" s="127" t="n">
        <v>0.015</v>
      </c>
      <c r="V226" s="127" t="n">
        <v>0</v>
      </c>
      <c r="W226" s="127" t="n">
        <v>0.01</v>
      </c>
      <c r="Y226" s="127" t="n">
        <v>0</v>
      </c>
      <c r="AA226" s="127" t="n">
        <v>0.015</v>
      </c>
      <c r="AC226" s="127" t="n">
        <v>0</v>
      </c>
      <c r="AD226" s="125" t="n">
        <v>0.01</v>
      </c>
    </row>
    <row r="227" customFormat="false" ht="12" hidden="false" customHeight="false" outlineLevel="0" collapsed="false">
      <c r="C227" s="125" t="n">
        <v>0</v>
      </c>
      <c r="D227" s="125" t="n">
        <v>0</v>
      </c>
      <c r="E227" s="125" t="n">
        <v>0</v>
      </c>
      <c r="F227" s="125" t="n">
        <v>0</v>
      </c>
      <c r="G227" s="125" t="n">
        <v>0</v>
      </c>
      <c r="I227" s="125" t="n">
        <v>0</v>
      </c>
      <c r="J227" s="125" t="n">
        <v>0</v>
      </c>
      <c r="K227" s="127" t="n">
        <v>0.02</v>
      </c>
      <c r="L227" s="125" t="n">
        <v>0.0050318084779035</v>
      </c>
      <c r="M227" s="125" t="n">
        <v>0</v>
      </c>
      <c r="N227" s="125" t="n">
        <v>0</v>
      </c>
      <c r="O227" s="125" t="n">
        <v>0</v>
      </c>
      <c r="P227" s="125" t="n">
        <v>0</v>
      </c>
      <c r="Q227" s="127" t="n">
        <v>0</v>
      </c>
      <c r="R227" s="127" t="n">
        <v>0.025</v>
      </c>
      <c r="S227" s="127" t="n">
        <v>0.02</v>
      </c>
      <c r="T227" s="127" t="n">
        <v>0.02</v>
      </c>
      <c r="U227" s="127" t="n">
        <v>0.015</v>
      </c>
      <c r="V227" s="127" t="n">
        <v>0</v>
      </c>
      <c r="W227" s="127" t="n">
        <v>0.01</v>
      </c>
      <c r="Y227" s="127" t="n">
        <v>0</v>
      </c>
      <c r="AA227" s="127" t="n">
        <v>0.015</v>
      </c>
      <c r="AC227" s="127" t="n">
        <v>0</v>
      </c>
      <c r="AD227" s="125" t="n">
        <v>0.01</v>
      </c>
    </row>
    <row r="228" customFormat="false" ht="12" hidden="false" customHeight="false" outlineLevel="0" collapsed="false">
      <c r="C228" s="125" t="n">
        <v>0</v>
      </c>
      <c r="D228" s="125" t="n">
        <v>0</v>
      </c>
      <c r="E228" s="125" t="n">
        <v>0</v>
      </c>
      <c r="F228" s="125" t="n">
        <v>0</v>
      </c>
      <c r="G228" s="125" t="n">
        <v>0</v>
      </c>
      <c r="I228" s="125" t="n">
        <v>0</v>
      </c>
      <c r="J228" s="125" t="n">
        <v>0</v>
      </c>
      <c r="K228" s="127" t="n">
        <v>0.02</v>
      </c>
      <c r="L228" s="125" t="n">
        <v>0.0050317155079391</v>
      </c>
      <c r="M228" s="125" t="n">
        <v>0</v>
      </c>
      <c r="N228" s="125" t="n">
        <v>0</v>
      </c>
      <c r="O228" s="125" t="n">
        <v>0</v>
      </c>
      <c r="P228" s="125" t="n">
        <v>0</v>
      </c>
      <c r="Q228" s="127" t="n">
        <v>0</v>
      </c>
      <c r="R228" s="127" t="n">
        <v>0.025</v>
      </c>
      <c r="S228" s="127" t="n">
        <v>0.02</v>
      </c>
      <c r="T228" s="127" t="n">
        <v>0.02</v>
      </c>
      <c r="U228" s="127" t="n">
        <v>0.015</v>
      </c>
      <c r="V228" s="127" t="n">
        <v>0</v>
      </c>
      <c r="W228" s="127" t="n">
        <v>0.01</v>
      </c>
      <c r="Y228" s="127" t="n">
        <v>0</v>
      </c>
      <c r="AA228" s="127" t="n">
        <v>0.015</v>
      </c>
      <c r="AC228" s="127" t="n">
        <v>0</v>
      </c>
      <c r="AD228" s="125" t="n">
        <v>0.01</v>
      </c>
    </row>
    <row r="229" customFormat="false" ht="12" hidden="false" customHeight="false" outlineLevel="0" collapsed="false">
      <c r="C229" s="125" t="n">
        <v>0</v>
      </c>
      <c r="D229" s="125" t="n">
        <v>0</v>
      </c>
      <c r="E229" s="125" t="n">
        <v>0</v>
      </c>
      <c r="F229" s="125" t="n">
        <v>0</v>
      </c>
      <c r="G229" s="125" t="n">
        <v>0</v>
      </c>
      <c r="I229" s="125" t="n">
        <v>0</v>
      </c>
      <c r="J229" s="125" t="n">
        <v>0</v>
      </c>
      <c r="K229" s="127" t="n">
        <v>0.02</v>
      </c>
      <c r="L229" s="125" t="n">
        <v>0.0050316325227305</v>
      </c>
      <c r="M229" s="125" t="n">
        <v>0</v>
      </c>
      <c r="N229" s="125" t="n">
        <v>0</v>
      </c>
      <c r="O229" s="125" t="n">
        <v>0</v>
      </c>
      <c r="P229" s="125" t="n">
        <v>0</v>
      </c>
      <c r="Q229" s="127" t="n">
        <v>0</v>
      </c>
      <c r="R229" s="127" t="n">
        <v>0.025</v>
      </c>
      <c r="S229" s="127" t="n">
        <v>0.02</v>
      </c>
      <c r="T229" s="127" t="n">
        <v>0.02</v>
      </c>
      <c r="U229" s="127" t="n">
        <v>0.015</v>
      </c>
      <c r="V229" s="127" t="n">
        <v>0</v>
      </c>
      <c r="W229" s="127" t="n">
        <v>0.01</v>
      </c>
      <c r="Y229" s="127" t="n">
        <v>0</v>
      </c>
      <c r="AA229" s="127" t="n">
        <v>0.015</v>
      </c>
      <c r="AC229" s="127" t="n">
        <v>0</v>
      </c>
      <c r="AD229" s="125" t="n">
        <v>0.01</v>
      </c>
    </row>
    <row r="230" customFormat="false" ht="12" hidden="false" customHeight="false" outlineLevel="0" collapsed="false">
      <c r="C230" s="125" t="n">
        <v>0</v>
      </c>
      <c r="D230" s="125" t="n">
        <v>0</v>
      </c>
      <c r="E230" s="125" t="n">
        <v>0</v>
      </c>
      <c r="F230" s="125" t="n">
        <v>0</v>
      </c>
      <c r="G230" s="125" t="n">
        <v>0</v>
      </c>
      <c r="I230" s="125" t="n">
        <v>0</v>
      </c>
      <c r="J230" s="125" t="n">
        <v>0</v>
      </c>
      <c r="K230" s="127" t="n">
        <v>0.02</v>
      </c>
      <c r="L230" s="125" t="n">
        <v>0.0050315628341012</v>
      </c>
      <c r="M230" s="125" t="n">
        <v>0</v>
      </c>
      <c r="N230" s="125" t="n">
        <v>0</v>
      </c>
      <c r="O230" s="125" t="n">
        <v>0</v>
      </c>
      <c r="P230" s="125" t="n">
        <v>0</v>
      </c>
      <c r="Q230" s="127" t="n">
        <v>0</v>
      </c>
      <c r="R230" s="127" t="n">
        <v>0.025</v>
      </c>
      <c r="S230" s="127" t="n">
        <v>0.02</v>
      </c>
      <c r="T230" s="127" t="n">
        <v>0.02</v>
      </c>
      <c r="U230" s="127" t="n">
        <v>0.015</v>
      </c>
      <c r="V230" s="127" t="n">
        <v>0</v>
      </c>
      <c r="W230" s="127" t="n">
        <v>0.01</v>
      </c>
      <c r="Y230" s="127" t="n">
        <v>0</v>
      </c>
      <c r="AA230" s="127" t="n">
        <v>0.015</v>
      </c>
      <c r="AC230" s="127" t="n">
        <v>0</v>
      </c>
      <c r="AD230" s="125" t="n">
        <v>0.01</v>
      </c>
    </row>
    <row r="231" customFormat="false" ht="12" hidden="false" customHeight="false" outlineLevel="0" collapsed="false">
      <c r="C231" s="125" t="n">
        <v>0</v>
      </c>
      <c r="D231" s="125" t="n">
        <v>0</v>
      </c>
      <c r="E231" s="125" t="n">
        <v>0</v>
      </c>
      <c r="F231" s="125" t="n">
        <v>0</v>
      </c>
      <c r="G231" s="125" t="n">
        <v>0</v>
      </c>
      <c r="I231" s="125" t="n">
        <v>0</v>
      </c>
      <c r="J231" s="125" t="n">
        <v>0</v>
      </c>
      <c r="K231" s="127" t="n">
        <v>0.02</v>
      </c>
      <c r="L231" s="125" t="n">
        <v>0.0050315080521207</v>
      </c>
      <c r="M231" s="125" t="n">
        <v>0</v>
      </c>
      <c r="N231" s="125" t="n">
        <v>0</v>
      </c>
      <c r="O231" s="125" t="n">
        <v>0</v>
      </c>
      <c r="P231" s="125" t="n">
        <v>0</v>
      </c>
      <c r="Q231" s="127" t="n">
        <v>0</v>
      </c>
      <c r="R231" s="127" t="n">
        <v>0.025</v>
      </c>
      <c r="S231" s="127" t="n">
        <v>0.02</v>
      </c>
      <c r="T231" s="127" t="n">
        <v>0.02</v>
      </c>
      <c r="U231" s="127" t="n">
        <v>0.015</v>
      </c>
      <c r="V231" s="127" t="n">
        <v>0</v>
      </c>
      <c r="W231" s="127" t="n">
        <v>0.01</v>
      </c>
      <c r="Y231" s="127" t="n">
        <v>0</v>
      </c>
      <c r="AA231" s="127" t="n">
        <v>0.015</v>
      </c>
      <c r="AC231" s="127" t="n">
        <v>0</v>
      </c>
      <c r="AD231" s="125" t="n">
        <v>0.01</v>
      </c>
    </row>
    <row r="232" customFormat="false" ht="12" hidden="false" customHeight="false" outlineLevel="0" collapsed="false">
      <c r="C232" s="125" t="n">
        <v>0</v>
      </c>
      <c r="D232" s="125" t="n">
        <v>0</v>
      </c>
      <c r="E232" s="125" t="n">
        <v>0</v>
      </c>
      <c r="F232" s="125" t="n">
        <v>0</v>
      </c>
      <c r="G232" s="125" t="n">
        <v>0</v>
      </c>
      <c r="I232" s="125" t="n">
        <v>0</v>
      </c>
      <c r="J232" s="125" t="n">
        <v>0</v>
      </c>
      <c r="K232" s="127" t="n">
        <v>0.06</v>
      </c>
      <c r="L232" s="125" t="n">
        <v>0.0050314645232234</v>
      </c>
      <c r="M232" s="125" t="n">
        <v>0</v>
      </c>
      <c r="N232" s="125" t="n">
        <v>0</v>
      </c>
      <c r="O232" s="125" t="n">
        <v>0</v>
      </c>
      <c r="P232" s="125" t="n">
        <v>0</v>
      </c>
      <c r="Q232" s="127" t="n">
        <v>0</v>
      </c>
      <c r="R232" s="127" t="n">
        <v>0.025</v>
      </c>
      <c r="S232" s="127" t="n">
        <v>0.02</v>
      </c>
      <c r="T232" s="127" t="n">
        <v>0.02</v>
      </c>
      <c r="U232" s="127" t="n">
        <v>0.015</v>
      </c>
      <c r="V232" s="127" t="n">
        <v>0</v>
      </c>
      <c r="W232" s="127" t="n">
        <v>0.01</v>
      </c>
      <c r="Y232" s="127" t="n">
        <v>0</v>
      </c>
      <c r="AA232" s="127" t="n">
        <v>0.015</v>
      </c>
      <c r="AC232" s="127" t="n">
        <v>0</v>
      </c>
      <c r="AD232" s="125" t="n">
        <v>0.01</v>
      </c>
    </row>
    <row r="233" customFormat="false" ht="12" hidden="false" customHeight="false" outlineLevel="0" collapsed="false">
      <c r="C233" s="125" t="n">
        <v>0</v>
      </c>
      <c r="D233" s="125" t="n">
        <v>0</v>
      </c>
      <c r="E233" s="125" t="n">
        <v>0</v>
      </c>
      <c r="F233" s="125" t="n">
        <v>0</v>
      </c>
      <c r="G233" s="125" t="n">
        <v>0</v>
      </c>
      <c r="I233" s="125" t="n">
        <v>0</v>
      </c>
      <c r="J233" s="125" t="n">
        <v>0</v>
      </c>
      <c r="K233" s="127" t="n">
        <v>0.06</v>
      </c>
      <c r="L233" s="125" t="n">
        <v>0.00503143505445</v>
      </c>
      <c r="M233" s="125" t="n">
        <v>0</v>
      </c>
      <c r="N233" s="125" t="n">
        <v>0</v>
      </c>
      <c r="O233" s="125" t="n">
        <v>0</v>
      </c>
      <c r="P233" s="125" t="n">
        <v>0</v>
      </c>
      <c r="Q233" s="127" t="n">
        <v>0</v>
      </c>
      <c r="R233" s="127" t="n">
        <v>0.025</v>
      </c>
      <c r="S233" s="127" t="n">
        <v>0.02</v>
      </c>
      <c r="T233" s="127" t="n">
        <v>0.02</v>
      </c>
      <c r="U233" s="127" t="n">
        <v>0.015</v>
      </c>
      <c r="V233" s="127" t="n">
        <v>0</v>
      </c>
      <c r="W233" s="127" t="n">
        <v>0.01</v>
      </c>
      <c r="Y233" s="127" t="n">
        <v>0</v>
      </c>
      <c r="AA233" s="127" t="n">
        <v>0.015</v>
      </c>
      <c r="AC233" s="127" t="n">
        <v>0</v>
      </c>
      <c r="AD233" s="125" t="n">
        <v>0.01</v>
      </c>
    </row>
    <row r="234" customFormat="false" ht="12" hidden="false" customHeight="false" outlineLevel="0" collapsed="false">
      <c r="C234" s="125" t="n">
        <v>0</v>
      </c>
      <c r="D234" s="125" t="n">
        <v>0</v>
      </c>
      <c r="E234" s="125" t="n">
        <v>0</v>
      </c>
      <c r="F234" s="125" t="n">
        <v>0</v>
      </c>
      <c r="G234" s="125" t="n">
        <v>0</v>
      </c>
      <c r="I234" s="125" t="n">
        <v>0</v>
      </c>
      <c r="J234" s="125" t="n">
        <v>0</v>
      </c>
      <c r="K234" s="127" t="n">
        <v>0.06</v>
      </c>
      <c r="L234" s="125" t="n">
        <v>0.0050314176799839</v>
      </c>
      <c r="M234" s="125" t="n">
        <v>0</v>
      </c>
      <c r="N234" s="125" t="n">
        <v>0</v>
      </c>
      <c r="O234" s="125" t="n">
        <v>0</v>
      </c>
      <c r="P234" s="125" t="n">
        <v>0</v>
      </c>
      <c r="Q234" s="127" t="n">
        <v>0</v>
      </c>
      <c r="R234" s="127" t="n">
        <v>0.025</v>
      </c>
      <c r="S234" s="127" t="n">
        <v>0.02</v>
      </c>
      <c r="T234" s="127" t="n">
        <v>0.02</v>
      </c>
      <c r="U234" s="127" t="n">
        <v>0.015</v>
      </c>
      <c r="V234" s="127" t="n">
        <v>0</v>
      </c>
      <c r="W234" s="127" t="n">
        <v>0.01</v>
      </c>
      <c r="Y234" s="127" t="n">
        <v>0</v>
      </c>
      <c r="AA234" s="127" t="n">
        <v>0.015</v>
      </c>
      <c r="AC234" s="127" t="n">
        <v>0</v>
      </c>
      <c r="AD234" s="125" t="n">
        <v>0.01</v>
      </c>
    </row>
    <row r="235" customFormat="false" ht="12" hidden="false" customHeight="false" outlineLevel="0" collapsed="false">
      <c r="C235" s="125" t="n">
        <v>0</v>
      </c>
      <c r="D235" s="125" t="n">
        <v>0</v>
      </c>
      <c r="E235" s="125" t="n">
        <v>0</v>
      </c>
      <c r="F235" s="125" t="n">
        <v>0</v>
      </c>
      <c r="G235" s="125" t="n">
        <v>0</v>
      </c>
      <c r="I235" s="125" t="n">
        <v>0</v>
      </c>
      <c r="J235" s="125" t="n">
        <v>0</v>
      </c>
      <c r="K235" s="127" t="n">
        <v>0.06</v>
      </c>
      <c r="L235" s="125" t="n">
        <v>0.0050314135953401</v>
      </c>
      <c r="M235" s="125" t="n">
        <v>0</v>
      </c>
      <c r="N235" s="125" t="n">
        <v>0</v>
      </c>
      <c r="O235" s="125" t="n">
        <v>0</v>
      </c>
      <c r="P235" s="125" t="n">
        <v>0</v>
      </c>
      <c r="Q235" s="127" t="n">
        <v>0</v>
      </c>
      <c r="R235" s="127" t="n">
        <v>0.025</v>
      </c>
      <c r="S235" s="127" t="n">
        <v>0.02</v>
      </c>
      <c r="T235" s="127" t="n">
        <v>0.02</v>
      </c>
      <c r="U235" s="127" t="n">
        <v>0.015</v>
      </c>
      <c r="V235" s="127" t="n">
        <v>0</v>
      </c>
      <c r="W235" s="127" t="n">
        <v>0.01</v>
      </c>
      <c r="Y235" s="127" t="n">
        <v>0</v>
      </c>
      <c r="AA235" s="127" t="n">
        <v>0.015</v>
      </c>
      <c r="AC235" s="127" t="n">
        <v>0</v>
      </c>
      <c r="AD235" s="125" t="n">
        <v>0.01</v>
      </c>
    </row>
    <row r="236" customFormat="false" ht="12" hidden="false" customHeight="false" outlineLevel="0" collapsed="false">
      <c r="C236" s="125" t="n">
        <v>0</v>
      </c>
      <c r="D236" s="125" t="n">
        <v>0</v>
      </c>
      <c r="E236" s="125" t="n">
        <v>0</v>
      </c>
      <c r="F236" s="125" t="n">
        <v>0</v>
      </c>
      <c r="G236" s="125" t="n">
        <v>0</v>
      </c>
      <c r="I236" s="125" t="n">
        <v>0</v>
      </c>
      <c r="J236" s="125" t="n">
        <v>0</v>
      </c>
      <c r="K236" s="127" t="n">
        <v>0.06</v>
      </c>
      <c r="L236" s="125" t="n">
        <v>0.0050314218046534</v>
      </c>
      <c r="M236" s="125" t="n">
        <v>0</v>
      </c>
      <c r="N236" s="125" t="n">
        <v>0</v>
      </c>
      <c r="O236" s="125" t="n">
        <v>0</v>
      </c>
      <c r="P236" s="125" t="n">
        <v>0</v>
      </c>
      <c r="Q236" s="127" t="n">
        <v>0</v>
      </c>
      <c r="R236" s="127" t="n">
        <v>0.025</v>
      </c>
      <c r="S236" s="127" t="n">
        <v>0.02</v>
      </c>
      <c r="T236" s="127" t="n">
        <v>0.02</v>
      </c>
      <c r="U236" s="127" t="n">
        <v>0.015</v>
      </c>
      <c r="V236" s="127" t="n">
        <v>0</v>
      </c>
      <c r="W236" s="127" t="n">
        <v>0.01</v>
      </c>
      <c r="Y236" s="127" t="n">
        <v>0</v>
      </c>
      <c r="AA236" s="127" t="n">
        <v>0.015</v>
      </c>
      <c r="AC236" s="127" t="n">
        <v>0</v>
      </c>
      <c r="AD236" s="125" t="n">
        <v>0.01</v>
      </c>
    </row>
    <row r="237" customFormat="false" ht="12" hidden="false" customHeight="false" outlineLevel="0" collapsed="false">
      <c r="C237" s="125" t="n">
        <v>0</v>
      </c>
      <c r="D237" s="125" t="n">
        <v>0</v>
      </c>
      <c r="E237" s="125" t="n">
        <v>0</v>
      </c>
      <c r="F237" s="125" t="n">
        <v>0</v>
      </c>
      <c r="G237" s="125" t="n">
        <v>0</v>
      </c>
      <c r="I237" s="125" t="n">
        <v>0</v>
      </c>
      <c r="J237" s="125" t="n">
        <v>0</v>
      </c>
      <c r="K237" s="127" t="n">
        <v>0.02</v>
      </c>
      <c r="L237" s="125" t="n">
        <v>0.0050314434393394</v>
      </c>
      <c r="M237" s="125" t="n">
        <v>0</v>
      </c>
      <c r="N237" s="125" t="n">
        <v>0</v>
      </c>
      <c r="O237" s="125" t="n">
        <v>0</v>
      </c>
      <c r="P237" s="125" t="n">
        <v>0</v>
      </c>
      <c r="Q237" s="127" t="n">
        <v>0</v>
      </c>
      <c r="R237" s="127" t="n">
        <v>0.025</v>
      </c>
      <c r="S237" s="127" t="n">
        <v>0.02</v>
      </c>
      <c r="T237" s="127" t="n">
        <v>0.02</v>
      </c>
      <c r="U237" s="127" t="n">
        <v>0.015</v>
      </c>
      <c r="V237" s="127" t="n">
        <v>0</v>
      </c>
      <c r="W237" s="127" t="n">
        <v>0.01</v>
      </c>
      <c r="Y237" s="127" t="n">
        <v>0</v>
      </c>
      <c r="AA237" s="127" t="n">
        <v>0.015</v>
      </c>
      <c r="AC237" s="127" t="n">
        <v>0</v>
      </c>
      <c r="AD237" s="125" t="n">
        <v>0.01</v>
      </c>
    </row>
    <row r="238" customFormat="false" ht="12" hidden="false" customHeight="false" outlineLevel="0" collapsed="false">
      <c r="C238" s="125" t="n">
        <v>0</v>
      </c>
      <c r="D238" s="125" t="n">
        <v>0</v>
      </c>
      <c r="E238" s="125" t="n">
        <v>0</v>
      </c>
      <c r="F238" s="125" t="n">
        <v>0</v>
      </c>
      <c r="G238" s="125" t="n">
        <v>0</v>
      </c>
      <c r="I238" s="125" t="n">
        <v>0</v>
      </c>
      <c r="J238" s="125" t="n">
        <v>0</v>
      </c>
      <c r="K238" s="127" t="n">
        <v>0.02</v>
      </c>
      <c r="L238" s="125" t="n">
        <v>0.0050314770271546</v>
      </c>
      <c r="M238" s="125" t="n">
        <v>0</v>
      </c>
      <c r="N238" s="125" t="n">
        <v>0</v>
      </c>
      <c r="O238" s="125" t="n">
        <v>0</v>
      </c>
      <c r="P238" s="125" t="n">
        <v>0</v>
      </c>
      <c r="Q238" s="127" t="n">
        <v>0</v>
      </c>
      <c r="R238" s="127" t="n">
        <v>0.025</v>
      </c>
      <c r="S238" s="127" t="n">
        <v>0.02</v>
      </c>
      <c r="T238" s="127" t="n">
        <v>0.02</v>
      </c>
      <c r="U238" s="127" t="n">
        <v>0.015</v>
      </c>
      <c r="V238" s="127" t="n">
        <v>0</v>
      </c>
      <c r="W238" s="127" t="n">
        <v>0.01</v>
      </c>
      <c r="Y238" s="127" t="n">
        <v>0</v>
      </c>
      <c r="AA238" s="127" t="n">
        <v>0.015</v>
      </c>
      <c r="AC238" s="127" t="n">
        <v>0</v>
      </c>
      <c r="AD238" s="125" t="n">
        <v>0.01</v>
      </c>
    </row>
    <row r="239" customFormat="false" ht="12" hidden="false" customHeight="false" outlineLevel="0" collapsed="false">
      <c r="C239" s="125" t="n">
        <v>0</v>
      </c>
      <c r="D239" s="125" t="n">
        <v>0</v>
      </c>
      <c r="E239" s="125" t="n">
        <v>0</v>
      </c>
      <c r="F239" s="125" t="n">
        <v>0</v>
      </c>
      <c r="G239" s="125" t="n">
        <v>0</v>
      </c>
      <c r="I239" s="125" t="n">
        <v>0</v>
      </c>
      <c r="J239" s="125" t="n">
        <v>0</v>
      </c>
      <c r="K239" s="127" t="n">
        <v>0.02</v>
      </c>
      <c r="L239" s="125" t="n">
        <v>0.0050315248065582</v>
      </c>
      <c r="M239" s="125" t="n">
        <v>0</v>
      </c>
      <c r="N239" s="125" t="n">
        <v>0</v>
      </c>
      <c r="O239" s="125" t="n">
        <v>0</v>
      </c>
      <c r="P239" s="125" t="n">
        <v>0</v>
      </c>
      <c r="Q239" s="127" t="n">
        <v>0</v>
      </c>
      <c r="R239" s="127" t="n">
        <v>0.025</v>
      </c>
      <c r="S239" s="127" t="n">
        <v>0.02</v>
      </c>
      <c r="T239" s="127" t="n">
        <v>0.02</v>
      </c>
      <c r="U239" s="127" t="n">
        <v>0.015</v>
      </c>
      <c r="V239" s="127" t="n">
        <v>0</v>
      </c>
      <c r="W239" s="127" t="n">
        <v>0.01</v>
      </c>
      <c r="Y239" s="127" t="n">
        <v>0</v>
      </c>
      <c r="AA239" s="127" t="n">
        <v>0.015</v>
      </c>
      <c r="AC239" s="127" t="n">
        <v>0</v>
      </c>
      <c r="AD239" s="125" t="n">
        <v>0.01</v>
      </c>
    </row>
    <row r="240" customFormat="false" ht="12" hidden="false" customHeight="false" outlineLevel="0" collapsed="false">
      <c r="C240" s="125" t="n">
        <v>0</v>
      </c>
      <c r="D240" s="125" t="n">
        <v>0</v>
      </c>
      <c r="E240" s="125" t="n">
        <v>0</v>
      </c>
      <c r="F240" s="125" t="n">
        <v>0</v>
      </c>
      <c r="G240" s="125" t="n">
        <v>0</v>
      </c>
      <c r="I240" s="125" t="n">
        <v>0</v>
      </c>
      <c r="J240" s="125" t="n">
        <v>0</v>
      </c>
      <c r="K240" s="127" t="n">
        <v>0.02</v>
      </c>
      <c r="L240" s="125" t="n">
        <v>0.0050315836944072</v>
      </c>
      <c r="M240" s="125" t="n">
        <v>0</v>
      </c>
      <c r="N240" s="125" t="n">
        <v>0</v>
      </c>
      <c r="O240" s="125" t="n">
        <v>0</v>
      </c>
      <c r="P240" s="125" t="n">
        <v>0</v>
      </c>
      <c r="Q240" s="127" t="n">
        <v>0</v>
      </c>
      <c r="R240" s="127" t="n">
        <v>0.025</v>
      </c>
      <c r="S240" s="127" t="n">
        <v>0.02</v>
      </c>
      <c r="T240" s="127" t="n">
        <v>0.02</v>
      </c>
      <c r="U240" s="127" t="n">
        <v>0.015</v>
      </c>
      <c r="V240" s="127" t="n">
        <v>0</v>
      </c>
      <c r="W240" s="127" t="n">
        <v>0.01</v>
      </c>
      <c r="Y240" s="127" t="n">
        <v>0</v>
      </c>
      <c r="AA240" s="127" t="n">
        <v>0.015</v>
      </c>
      <c r="AC240" s="127" t="n">
        <v>0</v>
      </c>
      <c r="AD240" s="125" t="n">
        <v>0.01</v>
      </c>
    </row>
    <row r="241" customFormat="false" ht="12" hidden="false" customHeight="false" outlineLevel="0" collapsed="false">
      <c r="C241" s="125" t="n">
        <v>0</v>
      </c>
      <c r="D241" s="125" t="n">
        <v>0</v>
      </c>
      <c r="E241" s="125" t="n">
        <v>0</v>
      </c>
      <c r="F241" s="125" t="n">
        <v>0</v>
      </c>
      <c r="G241" s="125" t="n">
        <v>0</v>
      </c>
      <c r="I241" s="125" t="n">
        <v>0</v>
      </c>
      <c r="J241" s="125" t="n">
        <v>0</v>
      </c>
      <c r="K241" s="127" t="n">
        <v>0.02</v>
      </c>
      <c r="L241" s="125" t="n">
        <v>0.0050316576160315</v>
      </c>
      <c r="M241" s="125" t="n">
        <v>0</v>
      </c>
      <c r="N241" s="125" t="n">
        <v>0</v>
      </c>
      <c r="O241" s="125" t="n">
        <v>0</v>
      </c>
      <c r="P241" s="125" t="n">
        <v>0</v>
      </c>
      <c r="Q241" s="127" t="n">
        <v>0</v>
      </c>
      <c r="R241" s="127" t="n">
        <v>0.025</v>
      </c>
      <c r="S241" s="127" t="n">
        <v>0.02</v>
      </c>
      <c r="T241" s="127" t="n">
        <v>0.02</v>
      </c>
      <c r="U241" s="127" t="n">
        <v>0.015</v>
      </c>
      <c r="V241" s="127" t="n">
        <v>0</v>
      </c>
      <c r="W241" s="127" t="n">
        <v>0.01</v>
      </c>
      <c r="Y241" s="127" t="n">
        <v>0</v>
      </c>
      <c r="AA241" s="127" t="n">
        <v>0.015</v>
      </c>
      <c r="AC241" s="127" t="n">
        <v>0</v>
      </c>
      <c r="AD241" s="125" t="n">
        <v>0.01</v>
      </c>
    </row>
    <row r="242" customFormat="false" ht="12" hidden="false" customHeight="false" outlineLevel="0" collapsed="false">
      <c r="C242" s="125" t="n">
        <v>0</v>
      </c>
      <c r="D242" s="125" t="n">
        <v>0</v>
      </c>
      <c r="E242" s="125" t="n">
        <v>0</v>
      </c>
      <c r="F242" s="125" t="n">
        <v>0</v>
      </c>
      <c r="G242" s="125" t="n">
        <v>0</v>
      </c>
      <c r="I242" s="125" t="n">
        <v>0</v>
      </c>
      <c r="J242" s="125" t="n">
        <v>0</v>
      </c>
      <c r="K242" s="127" t="n">
        <v>0.02</v>
      </c>
      <c r="L242" s="125" t="n">
        <v>0.0050317448223469</v>
      </c>
      <c r="M242" s="125" t="n">
        <v>0</v>
      </c>
      <c r="N242" s="125" t="n">
        <v>0</v>
      </c>
      <c r="O242" s="125" t="n">
        <v>0</v>
      </c>
      <c r="P242" s="125" t="n">
        <v>0</v>
      </c>
      <c r="Q242" s="127" t="n">
        <v>0</v>
      </c>
      <c r="R242" s="127" t="n">
        <v>0.025</v>
      </c>
      <c r="S242" s="127" t="n">
        <v>0.02</v>
      </c>
      <c r="T242" s="127" t="n">
        <v>0.02</v>
      </c>
      <c r="U242" s="127" t="n">
        <v>0.015</v>
      </c>
      <c r="V242" s="127" t="n">
        <v>0</v>
      </c>
      <c r="W242" s="127" t="n">
        <v>0.01</v>
      </c>
      <c r="Y242" s="127" t="n">
        <v>0</v>
      </c>
      <c r="AA242" s="127" t="n">
        <v>0.015</v>
      </c>
      <c r="AC242" s="127" t="n">
        <v>0</v>
      </c>
      <c r="AD242" s="125" t="n">
        <v>0.01</v>
      </c>
    </row>
    <row r="243" customFormat="false" ht="12" hidden="false" customHeight="false" outlineLevel="0" collapsed="false">
      <c r="C243" s="125" t="n">
        <v>0</v>
      </c>
      <c r="D243" s="125" t="n">
        <v>0</v>
      </c>
      <c r="E243" s="125" t="n">
        <v>0</v>
      </c>
      <c r="F243" s="125" t="n">
        <v>0</v>
      </c>
      <c r="G243" s="125" t="n">
        <v>0</v>
      </c>
      <c r="I243" s="125" t="n">
        <v>0</v>
      </c>
      <c r="J243" s="125" t="n">
        <v>0</v>
      </c>
      <c r="K243" s="127" t="n">
        <v>0.02</v>
      </c>
      <c r="L243" s="125" t="n">
        <v>0.0050318418640368</v>
      </c>
      <c r="M243" s="125" t="n">
        <v>0</v>
      </c>
      <c r="N243" s="125" t="n">
        <v>0</v>
      </c>
      <c r="O243" s="125" t="n">
        <v>0</v>
      </c>
      <c r="P243" s="125" t="n">
        <v>0</v>
      </c>
      <c r="Q243" s="127" t="n">
        <v>0</v>
      </c>
      <c r="R243" s="127" t="n">
        <v>0.025</v>
      </c>
      <c r="S243" s="127" t="n">
        <v>0.02</v>
      </c>
      <c r="T243" s="127" t="n">
        <v>0.02</v>
      </c>
      <c r="U243" s="127" t="n">
        <v>0.015</v>
      </c>
      <c r="V243" s="127" t="n">
        <v>0</v>
      </c>
      <c r="W243" s="127" t="n">
        <v>0.01</v>
      </c>
      <c r="Y243" s="127" t="n">
        <v>0</v>
      </c>
      <c r="AA243" s="127" t="n">
        <v>0.015</v>
      </c>
      <c r="AC243" s="127" t="n">
        <v>0</v>
      </c>
      <c r="AD243" s="125" t="n">
        <v>0.01</v>
      </c>
    </row>
    <row r="244" customFormat="false" ht="12" hidden="false" customHeight="false" outlineLevel="0" collapsed="false">
      <c r="C244" s="125" t="n">
        <v>0</v>
      </c>
      <c r="D244" s="125" t="n">
        <v>0</v>
      </c>
      <c r="E244" s="125" t="n">
        <v>0</v>
      </c>
      <c r="F244" s="125" t="n">
        <v>0</v>
      </c>
      <c r="G244" s="125" t="n">
        <v>0</v>
      </c>
      <c r="I244" s="125" t="n">
        <v>0</v>
      </c>
      <c r="J244" s="125" t="n">
        <v>0</v>
      </c>
      <c r="K244" s="127" t="n">
        <v>0.06</v>
      </c>
      <c r="L244" s="125" t="n">
        <v>0.0050319552103246</v>
      </c>
      <c r="M244" s="125" t="n">
        <v>0</v>
      </c>
      <c r="N244" s="125" t="n">
        <v>0</v>
      </c>
      <c r="O244" s="125" t="n">
        <v>0</v>
      </c>
      <c r="P244" s="125" t="n">
        <v>0</v>
      </c>
      <c r="Q244" s="127" t="n">
        <v>0</v>
      </c>
      <c r="R244" s="127" t="n">
        <v>0.025</v>
      </c>
      <c r="S244" s="127" t="n">
        <v>0.02</v>
      </c>
      <c r="T244" s="127" t="n">
        <v>0.02</v>
      </c>
      <c r="U244" s="127" t="n">
        <v>0.015</v>
      </c>
      <c r="V244" s="127" t="n">
        <v>0</v>
      </c>
      <c r="W244" s="127" t="n">
        <v>0.01</v>
      </c>
      <c r="Y244" s="127" t="n">
        <v>0</v>
      </c>
      <c r="AA244" s="127" t="n">
        <v>0.015</v>
      </c>
      <c r="AC244" s="127" t="n">
        <v>0</v>
      </c>
      <c r="AD244" s="125" t="n">
        <v>0.01</v>
      </c>
    </row>
    <row r="245" customFormat="false" ht="12" hidden="false" customHeight="false" outlineLevel="0" collapsed="false">
      <c r="C245" s="125" t="n">
        <v>0</v>
      </c>
      <c r="D245" s="125" t="n">
        <v>0</v>
      </c>
      <c r="E245" s="125" t="n">
        <v>0</v>
      </c>
      <c r="F245" s="125" t="n">
        <v>0</v>
      </c>
      <c r="G245" s="125" t="n">
        <v>0</v>
      </c>
      <c r="I245" s="125" t="n">
        <v>0</v>
      </c>
      <c r="J245" s="125" t="n">
        <v>0</v>
      </c>
      <c r="K245" s="127" t="n">
        <v>0.06</v>
      </c>
      <c r="L245" s="125" t="n">
        <v>0.00503207754843</v>
      </c>
      <c r="M245" s="125" t="n">
        <v>0</v>
      </c>
      <c r="N245" s="125" t="n">
        <v>0</v>
      </c>
      <c r="O245" s="125" t="n">
        <v>0</v>
      </c>
      <c r="P245" s="125" t="n">
        <v>0</v>
      </c>
      <c r="Q245" s="127" t="n">
        <v>0</v>
      </c>
      <c r="R245" s="127" t="n">
        <v>0.025</v>
      </c>
      <c r="S245" s="127" t="n">
        <v>0.02</v>
      </c>
      <c r="T245" s="127" t="n">
        <v>0.02</v>
      </c>
      <c r="U245" s="127" t="n">
        <v>0.015</v>
      </c>
      <c r="V245" s="127" t="n">
        <v>0</v>
      </c>
      <c r="W245" s="127" t="n">
        <v>0.01</v>
      </c>
      <c r="Y245" s="127" t="n">
        <v>0</v>
      </c>
      <c r="AA245" s="127" t="n">
        <v>0.015</v>
      </c>
      <c r="AC245" s="127" t="n">
        <v>0</v>
      </c>
      <c r="AD245" s="125" t="n">
        <v>0.01</v>
      </c>
    </row>
    <row r="246" customFormat="false" ht="12" hidden="false" customHeight="false" outlineLevel="0" collapsed="false">
      <c r="C246" s="125" t="n">
        <v>0</v>
      </c>
      <c r="D246" s="125" t="n">
        <v>0</v>
      </c>
      <c r="E246" s="125" t="n">
        <v>0</v>
      </c>
      <c r="F246" s="125" t="n">
        <v>0</v>
      </c>
      <c r="G246" s="125" t="n">
        <v>0</v>
      </c>
      <c r="I246" s="125" t="n">
        <v>0</v>
      </c>
      <c r="J246" s="125" t="n">
        <v>0</v>
      </c>
      <c r="K246" s="127" t="n">
        <v>-0.06</v>
      </c>
      <c r="L246" s="125" t="n">
        <v>0</v>
      </c>
      <c r="M246" s="125" t="n">
        <v>0</v>
      </c>
      <c r="N246" s="125" t="n">
        <v>0</v>
      </c>
      <c r="O246" s="125" t="n">
        <v>0</v>
      </c>
      <c r="P246" s="125" t="n">
        <v>0</v>
      </c>
      <c r="Q246" s="127" t="n">
        <v>0</v>
      </c>
      <c r="R246" s="127" t="n">
        <v>0.025</v>
      </c>
      <c r="S246" s="127" t="n">
        <v>0.02</v>
      </c>
      <c r="T246" s="127" t="n">
        <v>0.02</v>
      </c>
      <c r="U246" s="127" t="n">
        <v>0.015</v>
      </c>
      <c r="V246" s="127" t="n">
        <v>0</v>
      </c>
      <c r="W246" s="127" t="n">
        <v>0.01</v>
      </c>
      <c r="Y246" s="127" t="n">
        <v>0</v>
      </c>
      <c r="AA246" s="127" t="n">
        <v>0.015</v>
      </c>
      <c r="AC246" s="127" t="n">
        <v>0</v>
      </c>
      <c r="AD246" s="125" t="n">
        <v>0.01</v>
      </c>
    </row>
    <row r="247" customFormat="false" ht="12" hidden="false" customHeight="false" outlineLevel="0" collapsed="false">
      <c r="C247" s="125" t="n">
        <v>0</v>
      </c>
      <c r="D247" s="125" t="n">
        <v>0</v>
      </c>
      <c r="E247" s="125" t="n">
        <v>0</v>
      </c>
      <c r="F247" s="125" t="n">
        <v>0</v>
      </c>
      <c r="G247" s="125" t="n">
        <v>0</v>
      </c>
      <c r="I247" s="125" t="n">
        <v>0</v>
      </c>
      <c r="J247" s="125" t="n">
        <v>0</v>
      </c>
      <c r="K247" s="127" t="n">
        <v>-0.06</v>
      </c>
      <c r="L247" s="125" t="n">
        <v>0</v>
      </c>
      <c r="M247" s="125" t="n">
        <v>0</v>
      </c>
      <c r="N247" s="125" t="n">
        <v>0</v>
      </c>
      <c r="O247" s="125" t="n">
        <v>0</v>
      </c>
      <c r="P247" s="125" t="n">
        <v>0</v>
      </c>
      <c r="Q247" s="127" t="n">
        <v>0</v>
      </c>
      <c r="R247" s="127" t="n">
        <v>0.025</v>
      </c>
      <c r="S247" s="127" t="n">
        <v>0.02</v>
      </c>
      <c r="T247" s="127" t="n">
        <v>0.02</v>
      </c>
      <c r="U247" s="127" t="n">
        <v>0.015</v>
      </c>
      <c r="V247" s="127" t="n">
        <v>0</v>
      </c>
      <c r="W247" s="127" t="n">
        <v>0.01</v>
      </c>
      <c r="Y247" s="127" t="n">
        <v>0</v>
      </c>
      <c r="AA247" s="127" t="n">
        <v>0.015</v>
      </c>
      <c r="AC247" s="127" t="n">
        <v>0</v>
      </c>
      <c r="AD247" s="125" t="n">
        <v>0.01</v>
      </c>
    </row>
    <row r="248" customFormat="false" ht="12" hidden="false" customHeight="false" outlineLevel="0" collapsed="false">
      <c r="C248" s="125" t="n">
        <v>0</v>
      </c>
      <c r="D248" s="125" t="n">
        <v>0</v>
      </c>
      <c r="E248" s="125" t="n">
        <v>0</v>
      </c>
      <c r="F248" s="125" t="n">
        <v>0</v>
      </c>
      <c r="G248" s="125" t="n">
        <v>0</v>
      </c>
      <c r="I248" s="125" t="n">
        <v>0</v>
      </c>
      <c r="J248" s="125" t="n">
        <v>0</v>
      </c>
      <c r="K248" s="127" t="n">
        <v>-0.06</v>
      </c>
      <c r="L248" s="125" t="n">
        <v>-0.738</v>
      </c>
      <c r="M248" s="125" t="n">
        <v>0</v>
      </c>
      <c r="N248" s="125" t="n">
        <v>0</v>
      </c>
      <c r="O248" s="125" t="n">
        <v>0</v>
      </c>
      <c r="P248" s="125" t="n">
        <v>0</v>
      </c>
      <c r="Q248" s="127" t="n">
        <v>0</v>
      </c>
      <c r="R248" s="127" t="n">
        <v>0.025</v>
      </c>
      <c r="S248" s="127" t="n">
        <v>0.02</v>
      </c>
      <c r="T248" s="127" t="n">
        <v>0.02</v>
      </c>
      <c r="U248" s="127" t="n">
        <v>0.015</v>
      </c>
      <c r="V248" s="127" t="n">
        <v>0</v>
      </c>
      <c r="W248" s="127" t="n">
        <v>0.01</v>
      </c>
      <c r="Y248" s="127" t="n">
        <v>0</v>
      </c>
      <c r="AA248" s="127" t="n">
        <v>0.015</v>
      </c>
      <c r="AC248" s="127" t="n">
        <v>0</v>
      </c>
      <c r="AD248" s="125" t="n">
        <v>0.01</v>
      </c>
    </row>
    <row r="249" customFormat="false" ht="12" hidden="false" customHeight="false" outlineLevel="0" collapsed="false">
      <c r="C249" s="125" t="n">
        <v>0</v>
      </c>
      <c r="D249" s="125" t="n">
        <v>0</v>
      </c>
      <c r="E249" s="125" t="n">
        <v>0</v>
      </c>
      <c r="F249" s="125" t="n">
        <v>0</v>
      </c>
      <c r="G249" s="125" t="n">
        <v>0</v>
      </c>
      <c r="I249" s="125" t="n">
        <v>0</v>
      </c>
      <c r="J249" s="125" t="n">
        <v>0</v>
      </c>
      <c r="K249" s="127" t="n">
        <v>-0.06</v>
      </c>
      <c r="L249" s="125" t="n">
        <v>-0.738</v>
      </c>
      <c r="M249" s="125" t="n">
        <v>0</v>
      </c>
      <c r="N249" s="125" t="n">
        <v>0</v>
      </c>
      <c r="O249" s="125" t="n">
        <v>0</v>
      </c>
      <c r="P249" s="125" t="n">
        <v>0</v>
      </c>
      <c r="Q249" s="127" t="n">
        <v>0</v>
      </c>
      <c r="R249" s="127" t="n">
        <v>0.025</v>
      </c>
      <c r="S249" s="127" t="n">
        <v>0.02</v>
      </c>
      <c r="T249" s="127" t="n">
        <v>0.02</v>
      </c>
      <c r="U249" s="127" t="n">
        <v>0.015</v>
      </c>
      <c r="V249" s="127" t="n">
        <v>0</v>
      </c>
      <c r="W249" s="127" t="n">
        <v>0.01</v>
      </c>
      <c r="Y249" s="127" t="n">
        <v>0</v>
      </c>
      <c r="AA249" s="127" t="n">
        <v>0.015</v>
      </c>
      <c r="AC249" s="127" t="n">
        <v>0</v>
      </c>
      <c r="AD249" s="125" t="n">
        <v>0.01</v>
      </c>
    </row>
    <row r="250" customFormat="false" ht="12" hidden="false" customHeight="false" outlineLevel="0" collapsed="false">
      <c r="C250" s="125" t="n">
        <v>0</v>
      </c>
      <c r="D250" s="125" t="n">
        <v>0</v>
      </c>
      <c r="E250" s="125" t="n">
        <v>0</v>
      </c>
      <c r="F250" s="125" t="n">
        <v>0</v>
      </c>
      <c r="G250" s="125" t="n">
        <v>0</v>
      </c>
      <c r="I250" s="125" t="n">
        <v>0</v>
      </c>
      <c r="J250" s="125" t="n">
        <v>0</v>
      </c>
      <c r="K250" s="127" t="n">
        <v>-0.06</v>
      </c>
      <c r="M250" s="125" t="n">
        <v>0</v>
      </c>
      <c r="N250" s="125" t="n">
        <v>0</v>
      </c>
      <c r="O250" s="125" t="n">
        <v>0</v>
      </c>
      <c r="P250" s="125" t="n">
        <v>0</v>
      </c>
      <c r="Q250" s="127" t="n">
        <v>0</v>
      </c>
      <c r="R250" s="127" t="n">
        <v>0.025</v>
      </c>
      <c r="S250" s="127" t="n">
        <v>0.02</v>
      </c>
      <c r="T250" s="127" t="n">
        <v>0.02</v>
      </c>
      <c r="U250" s="127" t="n">
        <v>0.015</v>
      </c>
      <c r="V250" s="127" t="n">
        <v>0</v>
      </c>
      <c r="W250" s="127" t="n">
        <v>0.01</v>
      </c>
      <c r="Y250" s="127" t="n">
        <v>0</v>
      </c>
      <c r="AA250" s="127" t="n">
        <v>0.015</v>
      </c>
      <c r="AC250" s="127" t="n">
        <v>0</v>
      </c>
      <c r="AD250" s="125" t="n">
        <v>0.01</v>
      </c>
    </row>
    <row r="251" customFormat="false" ht="12" hidden="false" customHeight="false" outlineLevel="0" collapsed="false">
      <c r="C251" s="125" t="n">
        <v>0</v>
      </c>
      <c r="D251" s="125" t="n">
        <v>0</v>
      </c>
      <c r="E251" s="125" t="n">
        <v>0</v>
      </c>
      <c r="F251" s="125" t="n">
        <v>0</v>
      </c>
      <c r="G251" s="125" t="n">
        <v>0</v>
      </c>
      <c r="I251" s="125" t="n">
        <v>0</v>
      </c>
      <c r="J251" s="125" t="n">
        <v>0</v>
      </c>
      <c r="K251" s="127" t="n">
        <v>-0.06</v>
      </c>
      <c r="M251" s="125" t="n">
        <v>0</v>
      </c>
      <c r="N251" s="125" t="n">
        <v>0</v>
      </c>
      <c r="O251" s="125" t="n">
        <v>0</v>
      </c>
      <c r="P251" s="125" t="n">
        <v>0</v>
      </c>
      <c r="Q251" s="127" t="n">
        <v>0</v>
      </c>
      <c r="R251" s="127" t="n">
        <v>0.025</v>
      </c>
      <c r="S251" s="127" t="n">
        <v>0.02</v>
      </c>
      <c r="T251" s="127" t="n">
        <v>0.02</v>
      </c>
      <c r="U251" s="127" t="n">
        <v>0.015</v>
      </c>
      <c r="V251" s="127" t="n">
        <v>0</v>
      </c>
      <c r="W251" s="127" t="n">
        <v>0.01</v>
      </c>
      <c r="Y251" s="127" t="n">
        <v>0</v>
      </c>
      <c r="AA251" s="127" t="n">
        <v>0.015</v>
      </c>
      <c r="AC251" s="127" t="n">
        <v>0</v>
      </c>
      <c r="AD251" s="125" t="n">
        <v>0.01</v>
      </c>
    </row>
    <row r="252" customFormat="false" ht="12" hidden="false" customHeight="false" outlineLevel="0" collapsed="false">
      <c r="C252" s="125" t="n">
        <v>0</v>
      </c>
      <c r="D252" s="125" t="n">
        <v>0</v>
      </c>
      <c r="E252" s="125" t="n">
        <v>0</v>
      </c>
      <c r="F252" s="125" t="n">
        <v>0</v>
      </c>
      <c r="G252" s="125" t="n">
        <v>0</v>
      </c>
      <c r="I252" s="125" t="n">
        <v>0</v>
      </c>
      <c r="J252" s="125" t="n">
        <v>0</v>
      </c>
      <c r="K252" s="127" t="n">
        <v>-0.06</v>
      </c>
      <c r="M252" s="125" t="n">
        <v>0</v>
      </c>
      <c r="N252" s="125" t="n">
        <v>0</v>
      </c>
      <c r="O252" s="125" t="n">
        <v>0</v>
      </c>
      <c r="P252" s="125" t="n">
        <v>0</v>
      </c>
      <c r="Q252" s="127" t="n">
        <v>0</v>
      </c>
      <c r="R252" s="127" t="n">
        <v>0.025</v>
      </c>
      <c r="S252" s="127" t="n">
        <v>0.02</v>
      </c>
      <c r="T252" s="127" t="n">
        <v>0.02</v>
      </c>
      <c r="U252" s="127" t="n">
        <v>0.015</v>
      </c>
      <c r="V252" s="127" t="n">
        <v>0</v>
      </c>
      <c r="W252" s="127" t="n">
        <v>0.01</v>
      </c>
      <c r="Y252" s="127" t="n">
        <v>0</v>
      </c>
      <c r="AA252" s="127" t="n">
        <v>0.015</v>
      </c>
      <c r="AC252" s="127" t="n">
        <v>0</v>
      </c>
      <c r="AD252" s="125" t="n">
        <v>0.01</v>
      </c>
    </row>
    <row r="253" customFormat="false" ht="12" hidden="false" customHeight="false" outlineLevel="0" collapsed="false">
      <c r="C253" s="125" t="n">
        <v>0</v>
      </c>
      <c r="D253" s="125" t="n">
        <v>0</v>
      </c>
      <c r="E253" s="125" t="n">
        <v>0</v>
      </c>
      <c r="F253" s="125" t="n">
        <v>0</v>
      </c>
      <c r="G253" s="125" t="n">
        <v>0</v>
      </c>
      <c r="I253" s="125" t="n">
        <v>0</v>
      </c>
      <c r="J253" s="125" t="n">
        <v>0</v>
      </c>
      <c r="K253" s="127" t="n">
        <v>-0.06</v>
      </c>
      <c r="M253" s="125" t="n">
        <v>0</v>
      </c>
      <c r="N253" s="125" t="n">
        <v>0</v>
      </c>
      <c r="O253" s="125" t="n">
        <v>0</v>
      </c>
      <c r="P253" s="125" t="n">
        <v>0</v>
      </c>
      <c r="Q253" s="127" t="n">
        <v>0</v>
      </c>
      <c r="R253" s="127" t="n">
        <v>0.025</v>
      </c>
      <c r="S253" s="127" t="n">
        <v>0.02</v>
      </c>
      <c r="T253" s="127" t="n">
        <v>0.02</v>
      </c>
      <c r="U253" s="127" t="n">
        <v>0.015</v>
      </c>
      <c r="V253" s="127" t="n">
        <v>0</v>
      </c>
      <c r="W253" s="127" t="n">
        <v>0.01</v>
      </c>
      <c r="Y253" s="127" t="n">
        <v>0</v>
      </c>
      <c r="AA253" s="127" t="n">
        <v>0.015</v>
      </c>
      <c r="AC253" s="127" t="n">
        <v>0</v>
      </c>
      <c r="AD253" s="125" t="n">
        <v>0.01</v>
      </c>
    </row>
    <row r="254" customFormat="false" ht="12" hidden="false" customHeight="false" outlineLevel="0" collapsed="false">
      <c r="C254" s="125" t="n">
        <v>0</v>
      </c>
      <c r="D254" s="125" t="n">
        <v>0</v>
      </c>
      <c r="E254" s="125" t="n">
        <v>0</v>
      </c>
      <c r="F254" s="125" t="n">
        <v>0</v>
      </c>
      <c r="G254" s="125" t="n">
        <v>0</v>
      </c>
      <c r="I254" s="125" t="n">
        <v>0</v>
      </c>
      <c r="J254" s="125" t="n">
        <v>0</v>
      </c>
      <c r="K254" s="127" t="n">
        <v>-0.06</v>
      </c>
      <c r="M254" s="125" t="n">
        <v>0</v>
      </c>
      <c r="N254" s="125" t="n">
        <v>0</v>
      </c>
      <c r="O254" s="125" t="n">
        <v>0</v>
      </c>
      <c r="P254" s="125" t="n">
        <v>0</v>
      </c>
      <c r="Q254" s="127" t="n">
        <v>0</v>
      </c>
      <c r="R254" s="127" t="n">
        <v>0.025</v>
      </c>
      <c r="S254" s="127" t="n">
        <v>0.02</v>
      </c>
      <c r="T254" s="127" t="n">
        <v>0.02</v>
      </c>
      <c r="U254" s="127" t="n">
        <v>0.015</v>
      </c>
      <c r="V254" s="127" t="n">
        <v>0</v>
      </c>
      <c r="W254" s="127" t="n">
        <v>0.01</v>
      </c>
      <c r="Y254" s="127" t="n">
        <v>0</v>
      </c>
      <c r="AA254" s="127" t="n">
        <v>0.015</v>
      </c>
      <c r="AC254" s="127" t="n">
        <v>0</v>
      </c>
      <c r="AD254" s="125" t="n">
        <v>0.01</v>
      </c>
    </row>
    <row r="255" customFormat="false" ht="12" hidden="false" customHeight="false" outlineLevel="0" collapsed="false">
      <c r="C255" s="125" t="n">
        <v>0</v>
      </c>
      <c r="D255" s="125" t="n">
        <v>0</v>
      </c>
      <c r="E255" s="125" t="n">
        <v>0</v>
      </c>
      <c r="F255" s="125" t="n">
        <v>0</v>
      </c>
      <c r="G255" s="125" t="n">
        <v>0</v>
      </c>
      <c r="I255" s="125" t="n">
        <v>0</v>
      </c>
      <c r="J255" s="125" t="n">
        <v>0</v>
      </c>
      <c r="K255" s="127" t="n">
        <v>-0.06</v>
      </c>
      <c r="M255" s="125" t="n">
        <v>0</v>
      </c>
      <c r="N255" s="125" t="n">
        <v>0</v>
      </c>
      <c r="O255" s="125" t="n">
        <v>0</v>
      </c>
      <c r="P255" s="125" t="n">
        <v>0</v>
      </c>
      <c r="Q255" s="127" t="n">
        <v>0</v>
      </c>
      <c r="R255" s="127" t="n">
        <v>0.025</v>
      </c>
      <c r="S255" s="127" t="n">
        <v>0.02</v>
      </c>
      <c r="T255" s="127" t="n">
        <v>0.02</v>
      </c>
      <c r="U255" s="127" t="n">
        <v>0.015</v>
      </c>
      <c r="V255" s="127" t="n">
        <v>0</v>
      </c>
      <c r="W255" s="127" t="n">
        <v>0.01</v>
      </c>
      <c r="Y255" s="127" t="n">
        <v>0</v>
      </c>
      <c r="AA255" s="127" t="n">
        <v>0.015</v>
      </c>
      <c r="AC255" s="127" t="n">
        <v>0</v>
      </c>
      <c r="AD255" s="125" t="n">
        <v>0.01</v>
      </c>
    </row>
    <row r="256" customFormat="false" ht="12" hidden="false" customHeight="false" outlineLevel="0" collapsed="false">
      <c r="C256" s="125" t="n">
        <v>0</v>
      </c>
      <c r="D256" s="125" t="n">
        <v>0</v>
      </c>
      <c r="E256" s="125" t="n">
        <v>0</v>
      </c>
      <c r="F256" s="125" t="n">
        <v>0</v>
      </c>
      <c r="G256" s="125" t="n">
        <v>0</v>
      </c>
      <c r="I256" s="125" t="n">
        <v>0</v>
      </c>
      <c r="J256" s="125" t="n">
        <v>0</v>
      </c>
      <c r="K256" s="127" t="n">
        <v>-0.06</v>
      </c>
      <c r="M256" s="125" t="n">
        <v>0</v>
      </c>
      <c r="N256" s="125" t="n">
        <v>0</v>
      </c>
      <c r="O256" s="125" t="n">
        <v>0</v>
      </c>
      <c r="P256" s="125" t="n">
        <v>0</v>
      </c>
      <c r="Q256" s="127" t="n">
        <v>0</v>
      </c>
      <c r="R256" s="127" t="n">
        <v>0.025</v>
      </c>
      <c r="S256" s="127" t="n">
        <v>0.02</v>
      </c>
      <c r="T256" s="127" t="n">
        <v>0.02</v>
      </c>
      <c r="U256" s="127" t="n">
        <v>0.015</v>
      </c>
      <c r="V256" s="127" t="n">
        <v>0</v>
      </c>
      <c r="W256" s="127" t="n">
        <v>0.01</v>
      </c>
      <c r="Y256" s="127" t="n">
        <v>0</v>
      </c>
      <c r="AA256" s="127" t="n">
        <v>0.015</v>
      </c>
      <c r="AC256" s="127" t="n">
        <v>0</v>
      </c>
      <c r="AD256" s="125" t="n">
        <v>0.01</v>
      </c>
    </row>
    <row r="257" customFormat="false" ht="12" hidden="false" customHeight="false" outlineLevel="0" collapsed="false">
      <c r="C257" s="125" t="n">
        <v>0</v>
      </c>
      <c r="D257" s="125" t="n">
        <v>0</v>
      </c>
      <c r="E257" s="125" t="n">
        <v>0</v>
      </c>
      <c r="F257" s="125" t="n">
        <v>0</v>
      </c>
      <c r="G257" s="125" t="n">
        <v>0</v>
      </c>
      <c r="I257" s="125" t="n">
        <v>0</v>
      </c>
      <c r="J257" s="125" t="n">
        <v>0</v>
      </c>
      <c r="K257" s="127" t="n">
        <v>-0.06</v>
      </c>
      <c r="M257" s="125" t="n">
        <v>0</v>
      </c>
      <c r="N257" s="125" t="n">
        <v>0</v>
      </c>
      <c r="O257" s="125" t="n">
        <v>0</v>
      </c>
      <c r="P257" s="125" t="n">
        <v>0</v>
      </c>
      <c r="Q257" s="127" t="n">
        <v>0</v>
      </c>
      <c r="R257" s="127" t="n">
        <v>0.025</v>
      </c>
      <c r="S257" s="127" t="n">
        <v>0.02</v>
      </c>
      <c r="T257" s="127" t="n">
        <v>0.02</v>
      </c>
      <c r="U257" s="127" t="n">
        <v>0.015</v>
      </c>
      <c r="V257" s="127" t="n">
        <v>0</v>
      </c>
      <c r="W257" s="127" t="n">
        <v>0.01</v>
      </c>
      <c r="Y257" s="127" t="n">
        <v>0</v>
      </c>
      <c r="AA257" s="127" t="n">
        <v>0.015</v>
      </c>
      <c r="AC257" s="127" t="n">
        <v>0</v>
      </c>
      <c r="AD257" s="125" t="n">
        <v>0.01</v>
      </c>
    </row>
    <row r="258" customFormat="false" ht="12" hidden="false" customHeight="false" outlineLevel="0" collapsed="false">
      <c r="C258" s="125" t="n">
        <v>0</v>
      </c>
      <c r="D258" s="125" t="n">
        <v>0</v>
      </c>
      <c r="E258" s="125" t="n">
        <v>0</v>
      </c>
      <c r="F258" s="125" t="n">
        <v>0</v>
      </c>
      <c r="G258" s="125" t="n">
        <v>0</v>
      </c>
      <c r="I258" s="125" t="n">
        <v>0</v>
      </c>
      <c r="J258" s="125" t="n">
        <v>0</v>
      </c>
      <c r="K258" s="127" t="n">
        <v>-0.06</v>
      </c>
      <c r="M258" s="125" t="n">
        <v>0</v>
      </c>
      <c r="N258" s="125" t="n">
        <v>0</v>
      </c>
      <c r="O258" s="125" t="n">
        <v>0</v>
      </c>
      <c r="P258" s="125" t="n">
        <v>0</v>
      </c>
      <c r="Q258" s="127" t="n">
        <v>0</v>
      </c>
      <c r="R258" s="127" t="n">
        <v>0.025</v>
      </c>
      <c r="S258" s="127" t="n">
        <v>0.02</v>
      </c>
      <c r="T258" s="127" t="n">
        <v>0.02</v>
      </c>
      <c r="U258" s="127" t="n">
        <v>0.015</v>
      </c>
      <c r="V258" s="127" t="n">
        <v>0</v>
      </c>
      <c r="W258" s="127" t="n">
        <v>0.01</v>
      </c>
      <c r="Y258" s="127" t="n">
        <v>0</v>
      </c>
      <c r="AA258" s="127" t="n">
        <v>0.015</v>
      </c>
      <c r="AC258" s="127" t="n">
        <v>0</v>
      </c>
      <c r="AD258" s="125" t="n">
        <v>0.01</v>
      </c>
    </row>
    <row r="259" customFormat="false" ht="12" hidden="false" customHeight="false" outlineLevel="0" collapsed="false">
      <c r="C259" s="125" t="n">
        <v>0</v>
      </c>
      <c r="D259" s="125" t="n">
        <v>0</v>
      </c>
      <c r="E259" s="125" t="n">
        <v>0</v>
      </c>
      <c r="F259" s="125" t="n">
        <v>0</v>
      </c>
      <c r="G259" s="125" t="n">
        <v>0</v>
      </c>
      <c r="I259" s="125" t="n">
        <v>0</v>
      </c>
      <c r="J259" s="125" t="n">
        <v>0</v>
      </c>
      <c r="K259" s="127" t="n">
        <v>-0.06</v>
      </c>
      <c r="M259" s="125" t="n">
        <v>0</v>
      </c>
      <c r="N259" s="125" t="n">
        <v>0</v>
      </c>
      <c r="O259" s="125" t="n">
        <v>0</v>
      </c>
      <c r="P259" s="125" t="n">
        <v>0</v>
      </c>
      <c r="Q259" s="127" t="n">
        <v>0</v>
      </c>
      <c r="R259" s="127" t="n">
        <v>0.025</v>
      </c>
      <c r="S259" s="127" t="n">
        <v>0.02</v>
      </c>
      <c r="T259" s="127" t="n">
        <v>0.02</v>
      </c>
      <c r="U259" s="127" t="n">
        <v>0.015</v>
      </c>
      <c r="V259" s="127" t="n">
        <v>0</v>
      </c>
      <c r="W259" s="127" t="n">
        <v>0.01</v>
      </c>
      <c r="Y259" s="127" t="n">
        <v>0</v>
      </c>
      <c r="AA259" s="127" t="n">
        <v>0.015</v>
      </c>
      <c r="AC259" s="127" t="n">
        <v>0</v>
      </c>
      <c r="AD259" s="125" t="n">
        <v>0.01</v>
      </c>
    </row>
    <row r="260" customFormat="false" ht="12" hidden="false" customHeight="false" outlineLevel="0" collapsed="false">
      <c r="C260" s="125" t="n">
        <v>0</v>
      </c>
      <c r="D260" s="125" t="n">
        <v>0</v>
      </c>
      <c r="E260" s="125" t="n">
        <v>0</v>
      </c>
      <c r="F260" s="125" t="n">
        <v>0</v>
      </c>
      <c r="G260" s="125" t="n">
        <v>0</v>
      </c>
      <c r="I260" s="125" t="n">
        <v>0</v>
      </c>
      <c r="J260" s="125" t="n">
        <v>0</v>
      </c>
      <c r="K260" s="127" t="n">
        <v>-0.06</v>
      </c>
      <c r="M260" s="125" t="n">
        <v>0</v>
      </c>
      <c r="N260" s="125" t="n">
        <v>0</v>
      </c>
      <c r="O260" s="125" t="n">
        <v>0</v>
      </c>
      <c r="P260" s="125" t="n">
        <v>0</v>
      </c>
      <c r="Q260" s="127" t="n">
        <v>0</v>
      </c>
      <c r="R260" s="127" t="n">
        <v>0.025</v>
      </c>
      <c r="S260" s="127" t="n">
        <v>0.02</v>
      </c>
      <c r="T260" s="127" t="n">
        <v>0.02</v>
      </c>
      <c r="U260" s="127" t="n">
        <v>0.015</v>
      </c>
      <c r="V260" s="127" t="n">
        <v>0</v>
      </c>
      <c r="W260" s="127" t="n">
        <v>0.01</v>
      </c>
      <c r="Y260" s="127" t="n">
        <v>0</v>
      </c>
      <c r="AA260" s="127" t="n">
        <v>0.015</v>
      </c>
      <c r="AC260" s="127" t="n">
        <v>0</v>
      </c>
      <c r="AD260" s="125" t="n">
        <v>0.01</v>
      </c>
    </row>
    <row r="261" customFormat="false" ht="12" hidden="false" customHeight="false" outlineLevel="0" collapsed="false">
      <c r="C261" s="125" t="n">
        <v>0</v>
      </c>
      <c r="D261" s="125" t="n">
        <v>0</v>
      </c>
      <c r="E261" s="125" t="n">
        <v>0</v>
      </c>
      <c r="F261" s="125" t="n">
        <v>0</v>
      </c>
      <c r="G261" s="125" t="n">
        <v>0</v>
      </c>
      <c r="I261" s="125" t="n">
        <v>0</v>
      </c>
      <c r="J261" s="125" t="n">
        <v>0</v>
      </c>
      <c r="K261" s="127" t="n">
        <v>-0.06</v>
      </c>
      <c r="M261" s="125" t="n">
        <v>0</v>
      </c>
      <c r="N261" s="125" t="n">
        <v>0</v>
      </c>
      <c r="O261" s="125" t="n">
        <v>0</v>
      </c>
      <c r="P261" s="125" t="n">
        <v>0</v>
      </c>
      <c r="Q261" s="127" t="n">
        <v>0</v>
      </c>
      <c r="R261" s="127" t="n">
        <v>0.025</v>
      </c>
      <c r="S261" s="127" t="n">
        <v>0.02</v>
      </c>
      <c r="T261" s="127" t="n">
        <v>0.02</v>
      </c>
      <c r="U261" s="127" t="n">
        <v>0.015</v>
      </c>
      <c r="V261" s="127" t="n">
        <v>0</v>
      </c>
      <c r="W261" s="127" t="n">
        <v>0.01</v>
      </c>
      <c r="Y261" s="127" t="n">
        <v>0</v>
      </c>
      <c r="AA261" s="127" t="n">
        <v>0.015</v>
      </c>
      <c r="AC261" s="127" t="n">
        <v>0</v>
      </c>
      <c r="AD261" s="125" t="n">
        <v>0.01</v>
      </c>
    </row>
    <row r="262" customFormat="false" ht="12" hidden="false" customHeight="false" outlineLevel="0" collapsed="false">
      <c r="C262" s="125" t="n">
        <v>0</v>
      </c>
      <c r="D262" s="125" t="n">
        <v>0</v>
      </c>
      <c r="E262" s="125" t="n">
        <v>0</v>
      </c>
      <c r="F262" s="125" t="n">
        <v>0</v>
      </c>
      <c r="G262" s="125" t="n">
        <v>0</v>
      </c>
      <c r="I262" s="125" t="n">
        <v>0</v>
      </c>
      <c r="J262" s="125" t="n">
        <v>0</v>
      </c>
      <c r="K262" s="127" t="n">
        <v>-0.06</v>
      </c>
      <c r="M262" s="125" t="n">
        <v>0</v>
      </c>
      <c r="N262" s="125" t="n">
        <v>0</v>
      </c>
      <c r="O262" s="125" t="n">
        <v>0</v>
      </c>
      <c r="P262" s="125" t="n">
        <v>0</v>
      </c>
      <c r="Q262" s="127" t="n">
        <v>0</v>
      </c>
      <c r="R262" s="127" t="n">
        <v>0.025</v>
      </c>
      <c r="S262" s="127" t="n">
        <v>0.02</v>
      </c>
      <c r="T262" s="127" t="n">
        <v>0.02</v>
      </c>
      <c r="U262" s="127" t="n">
        <v>0.015</v>
      </c>
      <c r="V262" s="127" t="n">
        <v>0</v>
      </c>
      <c r="W262" s="127" t="n">
        <v>0.01</v>
      </c>
      <c r="Y262" s="127" t="n">
        <v>0</v>
      </c>
      <c r="AA262" s="127" t="n">
        <v>0.015</v>
      </c>
      <c r="AC262" s="127" t="n">
        <v>0</v>
      </c>
      <c r="AD262" s="125" t="n">
        <v>0.01</v>
      </c>
    </row>
    <row r="263" customFormat="false" ht="12" hidden="false" customHeight="false" outlineLevel="0" collapsed="false">
      <c r="C263" s="125" t="n">
        <v>0</v>
      </c>
      <c r="D263" s="125" t="n">
        <v>0</v>
      </c>
      <c r="E263" s="125" t="n">
        <v>0</v>
      </c>
      <c r="F263" s="125" t="n">
        <v>0</v>
      </c>
      <c r="G263" s="125" t="n">
        <v>0</v>
      </c>
      <c r="I263" s="125" t="n">
        <v>0</v>
      </c>
      <c r="J263" s="125" t="n">
        <v>0</v>
      </c>
      <c r="K263" s="127" t="n">
        <v>-0.06</v>
      </c>
      <c r="M263" s="125" t="n">
        <v>0</v>
      </c>
      <c r="N263" s="125" t="n">
        <v>0</v>
      </c>
      <c r="O263" s="125" t="n">
        <v>0</v>
      </c>
      <c r="P263" s="125" t="n">
        <v>0</v>
      </c>
      <c r="Q263" s="127" t="n">
        <v>0</v>
      </c>
      <c r="R263" s="127" t="n">
        <v>0.025</v>
      </c>
      <c r="S263" s="127" t="n">
        <v>0.02</v>
      </c>
      <c r="T263" s="127" t="n">
        <v>0.02</v>
      </c>
      <c r="U263" s="127" t="n">
        <v>0.015</v>
      </c>
      <c r="V263" s="127" t="n">
        <v>0</v>
      </c>
      <c r="W263" s="127" t="n">
        <v>0.01</v>
      </c>
      <c r="Y263" s="127" t="n">
        <v>0</v>
      </c>
      <c r="AA263" s="127" t="n">
        <v>0.015</v>
      </c>
      <c r="AC263" s="127" t="n">
        <v>0</v>
      </c>
      <c r="AD263" s="125" t="n">
        <v>0.01</v>
      </c>
    </row>
    <row r="264" customFormat="false" ht="12" hidden="false" customHeight="false" outlineLevel="0" collapsed="false">
      <c r="C264" s="125" t="n">
        <v>0</v>
      </c>
      <c r="D264" s="125" t="n">
        <v>0</v>
      </c>
      <c r="E264" s="125" t="n">
        <v>0</v>
      </c>
      <c r="F264" s="125" t="n">
        <v>0</v>
      </c>
      <c r="G264" s="125" t="n">
        <v>0</v>
      </c>
      <c r="I264" s="125" t="n">
        <v>0</v>
      </c>
      <c r="J264" s="125" t="n">
        <v>0</v>
      </c>
      <c r="K264" s="127" t="n">
        <v>-0.06</v>
      </c>
      <c r="M264" s="125" t="n">
        <v>0</v>
      </c>
      <c r="N264" s="125" t="n">
        <v>0</v>
      </c>
      <c r="O264" s="125" t="n">
        <v>0</v>
      </c>
      <c r="P264" s="125" t="n">
        <v>0</v>
      </c>
      <c r="Q264" s="127" t="n">
        <v>0</v>
      </c>
      <c r="R264" s="127" t="n">
        <v>0.025</v>
      </c>
      <c r="S264" s="127" t="n">
        <v>0.02</v>
      </c>
      <c r="T264" s="127" t="n">
        <v>0.02</v>
      </c>
      <c r="U264" s="127" t="n">
        <v>0.015</v>
      </c>
      <c r="V264" s="127" t="n">
        <v>0</v>
      </c>
      <c r="W264" s="127" t="n">
        <v>0.01</v>
      </c>
      <c r="Y264" s="127" t="n">
        <v>0</v>
      </c>
      <c r="AA264" s="127" t="n">
        <v>0.015</v>
      </c>
      <c r="AC264" s="127" t="n">
        <v>0</v>
      </c>
      <c r="AD264" s="125" t="n">
        <v>0.01</v>
      </c>
    </row>
    <row r="265" customFormat="false" ht="12" hidden="false" customHeight="false" outlineLevel="0" collapsed="false">
      <c r="C265" s="125" t="n">
        <v>0</v>
      </c>
      <c r="D265" s="125" t="n">
        <v>0</v>
      </c>
      <c r="E265" s="125" t="n">
        <v>0</v>
      </c>
      <c r="F265" s="125" t="n">
        <v>0</v>
      </c>
      <c r="G265" s="125" t="n">
        <v>0</v>
      </c>
      <c r="I265" s="125" t="n">
        <v>0</v>
      </c>
      <c r="J265" s="125" t="n">
        <v>0</v>
      </c>
      <c r="K265" s="127" t="n">
        <v>-0.06</v>
      </c>
      <c r="M265" s="125" t="n">
        <v>0</v>
      </c>
      <c r="N265" s="125" t="n">
        <v>0</v>
      </c>
      <c r="O265" s="125" t="n">
        <v>0</v>
      </c>
      <c r="P265" s="125" t="n">
        <v>0</v>
      </c>
      <c r="Q265" s="127" t="n">
        <v>0</v>
      </c>
      <c r="R265" s="127" t="n">
        <v>0.025</v>
      </c>
      <c r="S265" s="127" t="n">
        <v>0.02</v>
      </c>
      <c r="T265" s="127" t="n">
        <v>0.02</v>
      </c>
      <c r="U265" s="127" t="n">
        <v>0.015</v>
      </c>
      <c r="V265" s="127" t="n">
        <v>0</v>
      </c>
      <c r="W265" s="127" t="n">
        <v>0.01</v>
      </c>
      <c r="Y265" s="127" t="n">
        <v>0</v>
      </c>
      <c r="AA265" s="127" t="n">
        <v>0.015</v>
      </c>
      <c r="AC265" s="127" t="n">
        <v>0</v>
      </c>
      <c r="AD265" s="125" t="n">
        <v>0.01</v>
      </c>
    </row>
    <row r="266" customFormat="false" ht="12" hidden="false" customHeight="false" outlineLevel="0" collapsed="false">
      <c r="C266" s="125" t="n">
        <v>0</v>
      </c>
      <c r="D266" s="125" t="n">
        <v>0</v>
      </c>
      <c r="E266" s="125" t="n">
        <v>0</v>
      </c>
      <c r="F266" s="125" t="n">
        <v>0</v>
      </c>
      <c r="G266" s="125" t="n">
        <v>0</v>
      </c>
      <c r="I266" s="125" t="n">
        <v>0</v>
      </c>
      <c r="J266" s="125" t="n">
        <v>0</v>
      </c>
      <c r="K266" s="127" t="n">
        <v>-0.06</v>
      </c>
      <c r="M266" s="125" t="n">
        <v>0</v>
      </c>
      <c r="N266" s="125" t="n">
        <v>0</v>
      </c>
      <c r="O266" s="125" t="n">
        <v>0</v>
      </c>
      <c r="P266" s="125" t="n">
        <v>0</v>
      </c>
      <c r="Q266" s="127" t="n">
        <v>0</v>
      </c>
      <c r="R266" s="127" t="n">
        <v>0.025</v>
      </c>
      <c r="S266" s="127" t="n">
        <v>0.02</v>
      </c>
      <c r="T266" s="127" t="n">
        <v>0.02</v>
      </c>
      <c r="U266" s="127" t="n">
        <v>0.015</v>
      </c>
      <c r="V266" s="127" t="n">
        <v>0</v>
      </c>
      <c r="W266" s="127" t="n">
        <v>0.01</v>
      </c>
      <c r="Y266" s="127" t="n">
        <v>0</v>
      </c>
      <c r="AA266" s="127" t="n">
        <v>0.015</v>
      </c>
      <c r="AC266" s="127" t="n">
        <v>0</v>
      </c>
      <c r="AD266" s="125" t="n">
        <v>0.01</v>
      </c>
    </row>
    <row r="267" customFormat="false" ht="12" hidden="false" customHeight="false" outlineLevel="0" collapsed="false">
      <c r="C267" s="125" t="n">
        <v>0</v>
      </c>
      <c r="D267" s="125" t="n">
        <v>0</v>
      </c>
      <c r="E267" s="125" t="n">
        <v>0</v>
      </c>
      <c r="F267" s="125" t="n">
        <v>0</v>
      </c>
      <c r="G267" s="125" t="n">
        <v>0</v>
      </c>
      <c r="I267" s="125" t="n">
        <v>0</v>
      </c>
      <c r="J267" s="125" t="n">
        <v>0</v>
      </c>
      <c r="K267" s="127" t="n">
        <v>-0.06</v>
      </c>
      <c r="M267" s="125" t="n">
        <v>0</v>
      </c>
      <c r="N267" s="125" t="n">
        <v>0</v>
      </c>
      <c r="O267" s="125" t="n">
        <v>0</v>
      </c>
      <c r="P267" s="125" t="n">
        <v>0</v>
      </c>
      <c r="Q267" s="127" t="n">
        <v>0</v>
      </c>
      <c r="R267" s="127" t="n">
        <v>0.025</v>
      </c>
      <c r="S267" s="127" t="n">
        <v>0.02</v>
      </c>
      <c r="T267" s="127" t="n">
        <v>0.02</v>
      </c>
      <c r="U267" s="127" t="n">
        <v>0.015</v>
      </c>
      <c r="V267" s="127" t="n">
        <v>0</v>
      </c>
      <c r="W267" s="127" t="n">
        <v>0.01</v>
      </c>
      <c r="Y267" s="127" t="n">
        <v>0</v>
      </c>
      <c r="AA267" s="127" t="n">
        <v>0.015</v>
      </c>
      <c r="AC267" s="127" t="n">
        <v>0</v>
      </c>
      <c r="AD267" s="125" t="n">
        <v>0.01</v>
      </c>
    </row>
    <row r="268" customFormat="false" ht="12" hidden="false" customHeight="false" outlineLevel="0" collapsed="false">
      <c r="C268" s="125" t="n">
        <v>0</v>
      </c>
      <c r="D268" s="125" t="n">
        <v>0</v>
      </c>
      <c r="E268" s="125" t="n">
        <v>0</v>
      </c>
      <c r="F268" s="125" t="n">
        <v>0</v>
      </c>
      <c r="G268" s="125" t="n">
        <v>0</v>
      </c>
      <c r="I268" s="125" t="n">
        <v>0</v>
      </c>
      <c r="J268" s="125" t="n">
        <v>0</v>
      </c>
      <c r="K268" s="127" t="n">
        <v>-0.06</v>
      </c>
      <c r="M268" s="125" t="n">
        <v>0</v>
      </c>
      <c r="N268" s="125" t="n">
        <v>0</v>
      </c>
      <c r="O268" s="125" t="n">
        <v>0</v>
      </c>
      <c r="P268" s="125" t="n">
        <v>0</v>
      </c>
      <c r="Q268" s="127" t="n">
        <v>0</v>
      </c>
      <c r="R268" s="127" t="n">
        <v>0.025</v>
      </c>
      <c r="S268" s="127" t="n">
        <v>0.02</v>
      </c>
      <c r="T268" s="127" t="n">
        <v>0.02</v>
      </c>
      <c r="U268" s="127" t="n">
        <v>0.015</v>
      </c>
      <c r="V268" s="127" t="n">
        <v>0</v>
      </c>
      <c r="W268" s="127" t="n">
        <v>0.01</v>
      </c>
      <c r="Y268" s="127" t="n">
        <v>0</v>
      </c>
      <c r="AA268" s="127" t="n">
        <v>0.015</v>
      </c>
      <c r="AC268" s="127" t="n">
        <v>0</v>
      </c>
      <c r="AD268" s="125" t="n">
        <v>0.01</v>
      </c>
    </row>
    <row r="269" customFormat="false" ht="12" hidden="false" customHeight="false" outlineLevel="0" collapsed="false">
      <c r="C269" s="125" t="n">
        <v>0</v>
      </c>
      <c r="D269" s="125" t="n">
        <v>0</v>
      </c>
      <c r="E269" s="125" t="n">
        <v>0</v>
      </c>
      <c r="F269" s="125" t="n">
        <v>0</v>
      </c>
      <c r="G269" s="125" t="n">
        <v>0</v>
      </c>
      <c r="I269" s="125" t="n">
        <v>0</v>
      </c>
      <c r="J269" s="125" t="n">
        <v>0</v>
      </c>
      <c r="K269" s="127" t="n">
        <v>-0.06</v>
      </c>
      <c r="M269" s="125" t="n">
        <v>0</v>
      </c>
      <c r="N269" s="125" t="n">
        <v>0</v>
      </c>
      <c r="O269" s="125" t="n">
        <v>0</v>
      </c>
      <c r="P269" s="125" t="n">
        <v>0</v>
      </c>
      <c r="Q269" s="127" t="n">
        <v>0</v>
      </c>
      <c r="R269" s="127" t="n">
        <v>0.025</v>
      </c>
      <c r="S269" s="127" t="n">
        <v>0.02</v>
      </c>
      <c r="T269" s="127" t="n">
        <v>0.02</v>
      </c>
      <c r="U269" s="127" t="n">
        <v>0.015</v>
      </c>
      <c r="V269" s="127" t="n">
        <v>0</v>
      </c>
      <c r="W269" s="127" t="n">
        <v>0.01</v>
      </c>
      <c r="Y269" s="127" t="n">
        <v>0</v>
      </c>
      <c r="AA269" s="127" t="n">
        <v>0.015</v>
      </c>
      <c r="AC269" s="127" t="n">
        <v>0</v>
      </c>
      <c r="AD269" s="125" t="n">
        <v>0.01</v>
      </c>
    </row>
    <row r="270" customFormat="false" ht="12" hidden="false" customHeight="false" outlineLevel="0" collapsed="false">
      <c r="C270" s="125" t="n">
        <v>6.0355</v>
      </c>
      <c r="D270" s="125" t="n">
        <v>0</v>
      </c>
      <c r="E270" s="125" t="n">
        <v>0</v>
      </c>
      <c r="F270" s="125" t="n">
        <v>0</v>
      </c>
      <c r="G270" s="125" t="n">
        <v>0</v>
      </c>
      <c r="I270" s="125" t="n">
        <v>0</v>
      </c>
      <c r="J270" s="125" t="n">
        <v>0</v>
      </c>
      <c r="K270" s="127" t="n">
        <v>-0.06</v>
      </c>
      <c r="M270" s="125" t="n">
        <v>0</v>
      </c>
      <c r="N270" s="125" t="n">
        <v>0</v>
      </c>
      <c r="O270" s="125" t="n">
        <v>0</v>
      </c>
      <c r="P270" s="125" t="n">
        <v>0</v>
      </c>
      <c r="Q270" s="127" t="n">
        <v>0</v>
      </c>
      <c r="R270" s="127" t="n">
        <v>0.025</v>
      </c>
      <c r="S270" s="127" t="n">
        <v>0.02</v>
      </c>
      <c r="T270" s="127" t="n">
        <v>0.02</v>
      </c>
      <c r="U270" s="127" t="n">
        <v>0.015</v>
      </c>
      <c r="V270" s="127" t="n">
        <v>0</v>
      </c>
      <c r="W270" s="127" t="n">
        <v>0.01</v>
      </c>
      <c r="Y270" s="127" t="n">
        <v>0</v>
      </c>
      <c r="AA270" s="127" t="n">
        <v>0.015</v>
      </c>
      <c r="AC270" s="127" t="n">
        <v>0</v>
      </c>
      <c r="AD270" s="125" t="n">
        <v>0.01</v>
      </c>
    </row>
    <row r="271" customFormat="false" ht="12" hidden="false" customHeight="false" outlineLevel="0" collapsed="false">
      <c r="C271" s="125" t="n">
        <v>5.9485</v>
      </c>
      <c r="D271" s="125" t="n">
        <v>0</v>
      </c>
      <c r="E271" s="125" t="n">
        <v>0</v>
      </c>
      <c r="F271" s="125" t="n">
        <v>0</v>
      </c>
      <c r="G271" s="125" t="n">
        <v>0</v>
      </c>
      <c r="I271" s="125" t="n">
        <v>0</v>
      </c>
      <c r="J271" s="125" t="n">
        <v>0</v>
      </c>
      <c r="K271" s="127" t="n">
        <v>-0.06</v>
      </c>
      <c r="M271" s="125" t="n">
        <v>0</v>
      </c>
      <c r="N271" s="125" t="n">
        <v>0</v>
      </c>
      <c r="O271" s="125" t="n">
        <v>0</v>
      </c>
      <c r="P271" s="125" t="n">
        <v>0</v>
      </c>
      <c r="Q271" s="127" t="n">
        <v>0</v>
      </c>
      <c r="R271" s="127" t="n">
        <v>0.025</v>
      </c>
      <c r="S271" s="127" t="n">
        <v>0.02</v>
      </c>
      <c r="T271" s="127" t="n">
        <v>0.02</v>
      </c>
      <c r="U271" s="127" t="n">
        <v>0.015</v>
      </c>
      <c r="V271" s="127" t="n">
        <v>0</v>
      </c>
      <c r="W271" s="127" t="n">
        <v>0.01</v>
      </c>
      <c r="Y271" s="127" t="n">
        <v>0</v>
      </c>
      <c r="AA271" s="127" t="n">
        <v>0.015</v>
      </c>
      <c r="AC271" s="127" t="n">
        <v>0</v>
      </c>
      <c r="AD271" s="125" t="n">
        <v>0.01</v>
      </c>
    </row>
    <row r="272" customFormat="false" ht="12" hidden="false" customHeight="false" outlineLevel="0" collapsed="false">
      <c r="C272" s="125" t="n">
        <v>5.8095</v>
      </c>
      <c r="D272" s="125" t="n">
        <v>0</v>
      </c>
      <c r="E272" s="125" t="n">
        <v>0</v>
      </c>
      <c r="F272" s="125" t="n">
        <v>0</v>
      </c>
      <c r="G272" s="125" t="n">
        <v>0</v>
      </c>
      <c r="I272" s="125" t="n">
        <v>0</v>
      </c>
      <c r="J272" s="125" t="n">
        <v>0</v>
      </c>
      <c r="K272" s="127" t="n">
        <v>-0.06</v>
      </c>
      <c r="M272" s="125" t="n">
        <v>0</v>
      </c>
      <c r="N272" s="125" t="n">
        <v>0</v>
      </c>
      <c r="O272" s="125" t="n">
        <v>0</v>
      </c>
      <c r="P272" s="125" t="n">
        <v>0</v>
      </c>
      <c r="Q272" s="127" t="n">
        <v>0</v>
      </c>
      <c r="R272" s="127" t="n">
        <v>0.025</v>
      </c>
      <c r="S272" s="127" t="n">
        <v>0.02</v>
      </c>
      <c r="T272" s="127" t="n">
        <v>0.02</v>
      </c>
      <c r="U272" s="127" t="n">
        <v>0.015</v>
      </c>
      <c r="V272" s="127" t="n">
        <v>0</v>
      </c>
      <c r="W272" s="127" t="n">
        <v>0.01</v>
      </c>
      <c r="Y272" s="127" t="n">
        <v>0</v>
      </c>
      <c r="AA272" s="127" t="n">
        <v>0.015</v>
      </c>
      <c r="AC272" s="127" t="n">
        <v>0</v>
      </c>
      <c r="AD272" s="125" t="n">
        <v>0.01</v>
      </c>
    </row>
    <row r="273" customFormat="false" ht="12" hidden="false" customHeight="false" outlineLevel="0" collapsed="false">
      <c r="C273" s="125" t="n">
        <v>5.6555</v>
      </c>
      <c r="D273" s="125" t="n">
        <v>0</v>
      </c>
      <c r="E273" s="125" t="n">
        <v>0</v>
      </c>
      <c r="F273" s="125" t="n">
        <v>0</v>
      </c>
      <c r="G273" s="125" t="n">
        <v>0</v>
      </c>
      <c r="I273" s="125" t="n">
        <v>0</v>
      </c>
      <c r="J273" s="125" t="n">
        <v>0</v>
      </c>
      <c r="K273" s="127" t="n">
        <v>-0.06</v>
      </c>
      <c r="M273" s="125" t="n">
        <v>0</v>
      </c>
      <c r="N273" s="125" t="n">
        <v>0</v>
      </c>
      <c r="O273" s="125" t="n">
        <v>0</v>
      </c>
      <c r="P273" s="125" t="n">
        <v>0</v>
      </c>
      <c r="Q273" s="127" t="n">
        <v>0</v>
      </c>
      <c r="R273" s="127" t="n">
        <v>0.025</v>
      </c>
      <c r="S273" s="127" t="n">
        <v>0.02</v>
      </c>
      <c r="T273" s="127" t="n">
        <v>0.02</v>
      </c>
      <c r="U273" s="127" t="n">
        <v>0.015</v>
      </c>
      <c r="V273" s="127" t="n">
        <v>0</v>
      </c>
      <c r="W273" s="127" t="n">
        <v>0.01</v>
      </c>
      <c r="Y273" s="127" t="n">
        <v>0</v>
      </c>
      <c r="AA273" s="127" t="n">
        <v>0.015</v>
      </c>
      <c r="AC273" s="127" t="n">
        <v>0</v>
      </c>
      <c r="AD273" s="125" t="n">
        <v>0.01</v>
      </c>
    </row>
    <row r="274" customFormat="false" ht="12" hidden="false" customHeight="false" outlineLevel="0" collapsed="false">
      <c r="C274" s="125" t="n">
        <v>5.6605</v>
      </c>
      <c r="D274" s="125" t="n">
        <v>0</v>
      </c>
      <c r="E274" s="125" t="n">
        <v>0</v>
      </c>
      <c r="F274" s="125" t="n">
        <v>0</v>
      </c>
      <c r="G274" s="125" t="n">
        <v>0</v>
      </c>
      <c r="I274" s="125" t="n">
        <v>0</v>
      </c>
      <c r="J274" s="125" t="n">
        <v>0</v>
      </c>
      <c r="K274" s="127" t="n">
        <v>-0.06</v>
      </c>
      <c r="M274" s="125" t="n">
        <v>0</v>
      </c>
      <c r="N274" s="125" t="n">
        <v>0</v>
      </c>
      <c r="O274" s="125" t="n">
        <v>0</v>
      </c>
      <c r="P274" s="125" t="n">
        <v>0</v>
      </c>
      <c r="Q274" s="127" t="n">
        <v>0</v>
      </c>
      <c r="R274" s="127" t="n">
        <v>0.025</v>
      </c>
      <c r="S274" s="127" t="n">
        <v>0.02</v>
      </c>
      <c r="T274" s="127" t="n">
        <v>0.02</v>
      </c>
      <c r="U274" s="127" t="n">
        <v>0.015</v>
      </c>
      <c r="V274" s="127" t="n">
        <v>0</v>
      </c>
      <c r="W274" s="127" t="n">
        <v>0.01</v>
      </c>
      <c r="Y274" s="127" t="n">
        <v>0</v>
      </c>
      <c r="AA274" s="127" t="n">
        <v>0.015</v>
      </c>
      <c r="AC274" s="127" t="n">
        <v>0</v>
      </c>
      <c r="AD274" s="125" t="n">
        <v>0.01</v>
      </c>
    </row>
    <row r="275" customFormat="false" ht="12" hidden="false" customHeight="false" outlineLevel="0" collapsed="false">
      <c r="C275" s="125" t="n">
        <v>5.6985</v>
      </c>
      <c r="D275" s="125" t="n">
        <v>0</v>
      </c>
      <c r="E275" s="125" t="n">
        <v>0</v>
      </c>
      <c r="F275" s="125" t="n">
        <v>0</v>
      </c>
      <c r="G275" s="125" t="n">
        <v>0</v>
      </c>
      <c r="I275" s="125" t="n">
        <v>0</v>
      </c>
      <c r="J275" s="125" t="n">
        <v>0</v>
      </c>
      <c r="K275" s="127" t="n">
        <v>-0.06</v>
      </c>
      <c r="M275" s="125" t="n">
        <v>0</v>
      </c>
      <c r="N275" s="125" t="n">
        <v>0</v>
      </c>
      <c r="O275" s="125" t="n">
        <v>0</v>
      </c>
      <c r="P275" s="125" t="n">
        <v>0</v>
      </c>
      <c r="Q275" s="127" t="n">
        <v>0</v>
      </c>
      <c r="R275" s="127" t="n">
        <v>0.025</v>
      </c>
      <c r="S275" s="127" t="n">
        <v>0.02</v>
      </c>
      <c r="T275" s="127" t="n">
        <v>0.02</v>
      </c>
      <c r="U275" s="127" t="n">
        <v>0.015</v>
      </c>
      <c r="V275" s="127" t="n">
        <v>0</v>
      </c>
      <c r="W275" s="127" t="n">
        <v>0.01</v>
      </c>
      <c r="Y275" s="127" t="n">
        <v>0</v>
      </c>
      <c r="AA275" s="127" t="n">
        <v>0.015</v>
      </c>
      <c r="AC275" s="127" t="n">
        <v>0</v>
      </c>
      <c r="AD275" s="125" t="n">
        <v>0.01</v>
      </c>
    </row>
    <row r="276" customFormat="false" ht="12" hidden="false" customHeight="false" outlineLevel="0" collapsed="false">
      <c r="C276" s="125" t="n">
        <v>5.7435</v>
      </c>
      <c r="D276" s="125" t="n">
        <v>0</v>
      </c>
      <c r="E276" s="125" t="n">
        <v>0</v>
      </c>
      <c r="F276" s="125" t="n">
        <v>0</v>
      </c>
      <c r="G276" s="125" t="n">
        <v>0</v>
      </c>
      <c r="I276" s="125" t="n">
        <v>0</v>
      </c>
      <c r="J276" s="125" t="n">
        <v>0</v>
      </c>
      <c r="K276" s="127" t="n">
        <v>-0.06</v>
      </c>
      <c r="M276" s="125" t="n">
        <v>0</v>
      </c>
      <c r="N276" s="125" t="n">
        <v>0</v>
      </c>
      <c r="O276" s="125" t="n">
        <v>0</v>
      </c>
      <c r="P276" s="125" t="n">
        <v>0</v>
      </c>
      <c r="Q276" s="127" t="n">
        <v>0</v>
      </c>
      <c r="R276" s="127" t="n">
        <v>0.025</v>
      </c>
      <c r="S276" s="127" t="n">
        <v>0.02</v>
      </c>
      <c r="T276" s="127" t="n">
        <v>0.02</v>
      </c>
      <c r="U276" s="127" t="n">
        <v>0.015</v>
      </c>
      <c r="V276" s="127" t="n">
        <v>0</v>
      </c>
      <c r="W276" s="127" t="n">
        <v>0.01</v>
      </c>
      <c r="Y276" s="127" t="n">
        <v>0</v>
      </c>
      <c r="AA276" s="127" t="n">
        <v>0.015</v>
      </c>
      <c r="AC276" s="127" t="n">
        <v>0</v>
      </c>
      <c r="AD276" s="125" t="n">
        <v>0.01</v>
      </c>
    </row>
    <row r="277" customFormat="false" ht="12" hidden="false" customHeight="false" outlineLevel="0" collapsed="false">
      <c r="C277" s="125" t="n">
        <v>5.7815</v>
      </c>
      <c r="D277" s="125" t="n">
        <v>0</v>
      </c>
      <c r="E277" s="125" t="n">
        <v>0</v>
      </c>
      <c r="F277" s="125" t="n">
        <v>0</v>
      </c>
      <c r="G277" s="125" t="n">
        <v>0</v>
      </c>
      <c r="I277" s="125" t="n">
        <v>0</v>
      </c>
      <c r="J277" s="125" t="n">
        <v>0</v>
      </c>
      <c r="K277" s="127" t="n">
        <v>-0.06</v>
      </c>
      <c r="M277" s="125" t="n">
        <v>0</v>
      </c>
      <c r="N277" s="125" t="n">
        <v>0</v>
      </c>
      <c r="O277" s="125" t="n">
        <v>0</v>
      </c>
      <c r="P277" s="125" t="n">
        <v>0</v>
      </c>
      <c r="Q277" s="127" t="n">
        <v>0</v>
      </c>
      <c r="R277" s="127" t="n">
        <v>0.025</v>
      </c>
      <c r="S277" s="127" t="n">
        <v>0.02</v>
      </c>
      <c r="T277" s="127" t="n">
        <v>0.02</v>
      </c>
      <c r="U277" s="127" t="n">
        <v>0.015</v>
      </c>
      <c r="V277" s="127" t="n">
        <v>0</v>
      </c>
      <c r="W277" s="127" t="n">
        <v>0.01</v>
      </c>
      <c r="Y277" s="127" t="n">
        <v>0</v>
      </c>
      <c r="AA277" s="127" t="n">
        <v>0.015</v>
      </c>
      <c r="AC277" s="127" t="n">
        <v>0</v>
      </c>
      <c r="AD277" s="125" t="n">
        <v>0.01</v>
      </c>
    </row>
    <row r="278" customFormat="false" ht="12" hidden="false" customHeight="false" outlineLevel="0" collapsed="false">
      <c r="C278" s="125" t="n">
        <v>5.7755</v>
      </c>
      <c r="D278" s="125" t="n">
        <v>0</v>
      </c>
      <c r="E278" s="125" t="n">
        <v>0</v>
      </c>
      <c r="F278" s="125" t="n">
        <v>0</v>
      </c>
      <c r="G278" s="125" t="n">
        <v>0</v>
      </c>
      <c r="I278" s="125" t="n">
        <v>0</v>
      </c>
      <c r="J278" s="125" t="n">
        <v>0</v>
      </c>
      <c r="K278" s="127" t="n">
        <v>-0.06</v>
      </c>
      <c r="M278" s="125" t="n">
        <v>0</v>
      </c>
      <c r="N278" s="125" t="n">
        <v>0</v>
      </c>
      <c r="O278" s="125" t="n">
        <v>0</v>
      </c>
      <c r="P278" s="125" t="n">
        <v>0</v>
      </c>
      <c r="Q278" s="127" t="n">
        <v>0</v>
      </c>
      <c r="R278" s="127" t="n">
        <v>0.025</v>
      </c>
      <c r="S278" s="127" t="n">
        <v>0.02</v>
      </c>
      <c r="T278" s="127" t="n">
        <v>0.02</v>
      </c>
      <c r="U278" s="127" t="n">
        <v>0.015</v>
      </c>
      <c r="V278" s="127" t="n">
        <v>0</v>
      </c>
      <c r="W278" s="127" t="n">
        <v>0.01</v>
      </c>
      <c r="Y278" s="127" t="n">
        <v>0</v>
      </c>
      <c r="AA278" s="127" t="n">
        <v>0.015</v>
      </c>
      <c r="AC278" s="127" t="n">
        <v>0</v>
      </c>
      <c r="AD278" s="125" t="n">
        <v>0.01</v>
      </c>
    </row>
    <row r="279" customFormat="false" ht="12" hidden="false" customHeight="false" outlineLevel="0" collapsed="false">
      <c r="C279" s="125" t="n">
        <v>5.7755</v>
      </c>
      <c r="D279" s="125" t="n">
        <v>0</v>
      </c>
      <c r="E279" s="125" t="n">
        <v>0</v>
      </c>
      <c r="F279" s="125" t="n">
        <v>0</v>
      </c>
      <c r="G279" s="125" t="n">
        <v>0</v>
      </c>
      <c r="I279" s="125" t="n">
        <v>0</v>
      </c>
      <c r="J279" s="125" t="n">
        <v>0</v>
      </c>
      <c r="K279" s="127" t="n">
        <v>-0.06</v>
      </c>
      <c r="M279" s="125" t="n">
        <v>0</v>
      </c>
      <c r="N279" s="125" t="n">
        <v>0</v>
      </c>
      <c r="O279" s="125" t="n">
        <v>0</v>
      </c>
      <c r="P279" s="125" t="n">
        <v>0</v>
      </c>
      <c r="Q279" s="127" t="n">
        <v>0</v>
      </c>
      <c r="R279" s="127" t="n">
        <v>0.025</v>
      </c>
      <c r="S279" s="127" t="n">
        <v>0.02</v>
      </c>
      <c r="T279" s="127" t="n">
        <v>0.02</v>
      </c>
      <c r="U279" s="127" t="n">
        <v>0.015</v>
      </c>
      <c r="V279" s="127" t="n">
        <v>0</v>
      </c>
      <c r="W279" s="127" t="n">
        <v>0.01</v>
      </c>
      <c r="Y279" s="127" t="n">
        <v>0</v>
      </c>
      <c r="AA279" s="127" t="n">
        <v>0.015</v>
      </c>
      <c r="AC279" s="127" t="n">
        <v>0</v>
      </c>
      <c r="AD279" s="125" t="n">
        <v>0.01</v>
      </c>
    </row>
    <row r="280" customFormat="false" ht="12" hidden="false" customHeight="false" outlineLevel="0" collapsed="false">
      <c r="C280" s="125" t="n">
        <v>5.9235</v>
      </c>
      <c r="D280" s="125" t="n">
        <v>0</v>
      </c>
      <c r="E280" s="125" t="n">
        <v>0</v>
      </c>
      <c r="F280" s="125" t="n">
        <v>0</v>
      </c>
      <c r="G280" s="125" t="n">
        <v>0</v>
      </c>
      <c r="I280" s="125" t="n">
        <v>0</v>
      </c>
      <c r="J280" s="125" t="n">
        <v>0</v>
      </c>
      <c r="K280" s="127" t="n">
        <v>-0.06</v>
      </c>
      <c r="M280" s="125" t="n">
        <v>0</v>
      </c>
      <c r="N280" s="125" t="n">
        <v>0</v>
      </c>
      <c r="O280" s="125" t="n">
        <v>0</v>
      </c>
      <c r="P280" s="125" t="n">
        <v>0</v>
      </c>
      <c r="Q280" s="127" t="n">
        <v>0</v>
      </c>
      <c r="R280" s="127" t="n">
        <v>0.025</v>
      </c>
      <c r="S280" s="127" t="n">
        <v>0.02</v>
      </c>
      <c r="T280" s="127" t="n">
        <v>0.02</v>
      </c>
      <c r="U280" s="127" t="n">
        <v>0.015</v>
      </c>
      <c r="V280" s="127" t="n">
        <v>0</v>
      </c>
      <c r="W280" s="127" t="n">
        <v>0.01</v>
      </c>
      <c r="Y280" s="127" t="n">
        <v>0</v>
      </c>
      <c r="AA280" s="127" t="n">
        <v>0.015</v>
      </c>
      <c r="AC280" s="127" t="n">
        <v>0</v>
      </c>
      <c r="AD280" s="125" t="n">
        <v>0.01</v>
      </c>
    </row>
    <row r="281" customFormat="false" ht="12" hidden="false" customHeight="false" outlineLevel="0" collapsed="false">
      <c r="C281" s="125" t="n">
        <v>6.0755</v>
      </c>
      <c r="D281" s="125" t="n">
        <v>0</v>
      </c>
      <c r="E281" s="125" t="n">
        <v>0</v>
      </c>
      <c r="F281" s="125" t="n">
        <v>0</v>
      </c>
      <c r="G281" s="125" t="n">
        <v>0</v>
      </c>
      <c r="I281" s="125" t="n">
        <v>0</v>
      </c>
      <c r="J281" s="125" t="n">
        <v>0</v>
      </c>
      <c r="K281" s="127" t="n">
        <v>-0.06</v>
      </c>
      <c r="M281" s="125" t="n">
        <v>0</v>
      </c>
      <c r="N281" s="125" t="n">
        <v>0</v>
      </c>
      <c r="O281" s="125" t="n">
        <v>0</v>
      </c>
      <c r="P281" s="125" t="n">
        <v>0</v>
      </c>
      <c r="Q281" s="127" t="n">
        <v>0</v>
      </c>
      <c r="R281" s="127" t="n">
        <v>0.025</v>
      </c>
      <c r="S281" s="127" t="n">
        <v>0.02</v>
      </c>
      <c r="T281" s="127" t="n">
        <v>0.02</v>
      </c>
      <c r="U281" s="127" t="n">
        <v>0.015</v>
      </c>
      <c r="V281" s="127" t="n">
        <v>0</v>
      </c>
      <c r="W281" s="127" t="n">
        <v>0.01</v>
      </c>
      <c r="Y281" s="127" t="n">
        <v>0</v>
      </c>
      <c r="AA281" s="127" t="n">
        <v>0.015</v>
      </c>
      <c r="AC281" s="127" t="n">
        <v>0</v>
      </c>
      <c r="AD281" s="125" t="n">
        <v>0.01</v>
      </c>
    </row>
    <row r="282" customFormat="false" ht="12" hidden="false" customHeight="false" outlineLevel="0" collapsed="false">
      <c r="C282" s="125" t="n">
        <v>6.148</v>
      </c>
      <c r="D282" s="125" t="n">
        <v>0</v>
      </c>
      <c r="E282" s="125" t="n">
        <v>0</v>
      </c>
      <c r="F282" s="125" t="n">
        <v>0</v>
      </c>
      <c r="G282" s="125" t="n">
        <v>0</v>
      </c>
      <c r="I282" s="125" t="n">
        <v>0</v>
      </c>
      <c r="J282" s="125" t="n">
        <v>0</v>
      </c>
      <c r="K282" s="127" t="n">
        <v>-0.06</v>
      </c>
      <c r="M282" s="125" t="n">
        <v>0</v>
      </c>
      <c r="N282" s="125" t="n">
        <v>0</v>
      </c>
      <c r="O282" s="125" t="n">
        <v>0</v>
      </c>
      <c r="P282" s="125" t="n">
        <v>0</v>
      </c>
      <c r="Q282" s="127" t="n">
        <v>0</v>
      </c>
      <c r="R282" s="127" t="n">
        <v>0.025</v>
      </c>
      <c r="S282" s="127" t="n">
        <v>0.02</v>
      </c>
      <c r="T282" s="127" t="n">
        <v>0.02</v>
      </c>
      <c r="U282" s="127" t="n">
        <v>0.015</v>
      </c>
      <c r="V282" s="127" t="n">
        <v>0</v>
      </c>
      <c r="W282" s="127" t="n">
        <v>0.01</v>
      </c>
      <c r="Y282" s="127" t="n">
        <v>0</v>
      </c>
      <c r="AA282" s="127" t="n">
        <v>0.015</v>
      </c>
      <c r="AC282" s="127" t="n">
        <v>0</v>
      </c>
      <c r="AD282" s="125" t="n">
        <v>0.01</v>
      </c>
    </row>
    <row r="283" customFormat="false" ht="12" hidden="false" customHeight="false" outlineLevel="0" collapsed="false">
      <c r="C283" s="125" t="n">
        <v>6.061</v>
      </c>
      <c r="D283" s="125" t="n">
        <v>0</v>
      </c>
      <c r="E283" s="125" t="n">
        <v>0</v>
      </c>
      <c r="F283" s="125" t="n">
        <v>0</v>
      </c>
      <c r="G283" s="125" t="n">
        <v>0</v>
      </c>
      <c r="I283" s="125" t="n">
        <v>0</v>
      </c>
      <c r="J283" s="125" t="n">
        <v>0</v>
      </c>
      <c r="K283" s="127" t="n">
        <v>-0.06</v>
      </c>
      <c r="M283" s="125" t="n">
        <v>0</v>
      </c>
      <c r="N283" s="125" t="n">
        <v>0</v>
      </c>
      <c r="O283" s="125" t="n">
        <v>0</v>
      </c>
      <c r="P283" s="125" t="n">
        <v>0</v>
      </c>
      <c r="Q283" s="127" t="n">
        <v>0</v>
      </c>
      <c r="R283" s="127" t="n">
        <v>0.025</v>
      </c>
      <c r="S283" s="127" t="n">
        <v>0.02</v>
      </c>
      <c r="T283" s="127" t="n">
        <v>0.02</v>
      </c>
      <c r="U283" s="127" t="n">
        <v>0.015</v>
      </c>
      <c r="V283" s="127" t="n">
        <v>0</v>
      </c>
      <c r="W283" s="127" t="n">
        <v>0.01</v>
      </c>
      <c r="Y283" s="127" t="n">
        <v>0</v>
      </c>
      <c r="AA283" s="127" t="n">
        <v>0.015</v>
      </c>
      <c r="AC283" s="127" t="n">
        <v>0</v>
      </c>
      <c r="AD283" s="125" t="n">
        <v>0.01</v>
      </c>
    </row>
    <row r="284" customFormat="false" ht="12" hidden="false" customHeight="false" outlineLevel="0" collapsed="false">
      <c r="C284" s="125" t="n">
        <v>5.922</v>
      </c>
      <c r="D284" s="125" t="n">
        <v>0</v>
      </c>
      <c r="E284" s="125" t="n">
        <v>0</v>
      </c>
      <c r="F284" s="125" t="n">
        <v>0</v>
      </c>
      <c r="G284" s="125" t="n">
        <v>0</v>
      </c>
      <c r="I284" s="125" t="n">
        <v>0</v>
      </c>
      <c r="J284" s="125" t="n">
        <v>0</v>
      </c>
      <c r="K284" s="127" t="n">
        <v>-0.06</v>
      </c>
      <c r="M284" s="125" t="n">
        <v>0</v>
      </c>
      <c r="N284" s="125" t="n">
        <v>0</v>
      </c>
      <c r="O284" s="125" t="n">
        <v>0</v>
      </c>
      <c r="P284" s="125" t="n">
        <v>0</v>
      </c>
      <c r="Q284" s="127" t="n">
        <v>0</v>
      </c>
      <c r="R284" s="127" t="n">
        <v>0.025</v>
      </c>
      <c r="S284" s="127" t="n">
        <v>0.02</v>
      </c>
      <c r="T284" s="127" t="n">
        <v>0.02</v>
      </c>
      <c r="U284" s="127" t="n">
        <v>0.015</v>
      </c>
      <c r="V284" s="127" t="n">
        <v>0</v>
      </c>
      <c r="W284" s="127" t="n">
        <v>0.01</v>
      </c>
      <c r="Y284" s="127" t="n">
        <v>0</v>
      </c>
      <c r="AA284" s="127" t="n">
        <v>0.015</v>
      </c>
      <c r="AC284" s="127" t="n">
        <v>0</v>
      </c>
      <c r="AD284" s="125" t="n">
        <v>0.01</v>
      </c>
    </row>
    <row r="285" customFormat="false" ht="12" hidden="false" customHeight="false" outlineLevel="0" collapsed="false">
      <c r="C285" s="125" t="n">
        <v>5.768</v>
      </c>
      <c r="D285" s="125" t="n">
        <v>0</v>
      </c>
      <c r="E285" s="125" t="n">
        <v>0</v>
      </c>
      <c r="F285" s="125" t="n">
        <v>0</v>
      </c>
      <c r="G285" s="125" t="n">
        <v>0</v>
      </c>
      <c r="I285" s="125" t="n">
        <v>0</v>
      </c>
      <c r="J285" s="125" t="n">
        <v>0</v>
      </c>
      <c r="K285" s="127" t="n">
        <v>-0.06</v>
      </c>
      <c r="M285" s="125" t="n">
        <v>0</v>
      </c>
      <c r="N285" s="125" t="n">
        <v>0</v>
      </c>
      <c r="O285" s="125" t="n">
        <v>0</v>
      </c>
      <c r="P285" s="125" t="n">
        <v>0</v>
      </c>
      <c r="Q285" s="127" t="n">
        <v>0</v>
      </c>
      <c r="R285" s="127" t="n">
        <v>0.025</v>
      </c>
      <c r="S285" s="127" t="n">
        <v>0.02</v>
      </c>
      <c r="T285" s="127" t="n">
        <v>0.02</v>
      </c>
      <c r="U285" s="127" t="n">
        <v>0.015</v>
      </c>
      <c r="V285" s="127" t="n">
        <v>0</v>
      </c>
      <c r="W285" s="127" t="n">
        <v>0.01</v>
      </c>
      <c r="Y285" s="127" t="n">
        <v>0</v>
      </c>
      <c r="AA285" s="127" t="n">
        <v>0.015</v>
      </c>
      <c r="AC285" s="127" t="n">
        <v>0</v>
      </c>
      <c r="AD285" s="125" t="n">
        <v>0.01</v>
      </c>
    </row>
    <row r="286" customFormat="false" ht="12" hidden="false" customHeight="false" outlineLevel="0" collapsed="false">
      <c r="C286" s="125" t="n">
        <v>5.773</v>
      </c>
      <c r="D286" s="125" t="n">
        <v>0</v>
      </c>
      <c r="E286" s="125" t="n">
        <v>0</v>
      </c>
      <c r="F286" s="125" t="n">
        <v>0</v>
      </c>
      <c r="G286" s="125" t="n">
        <v>0</v>
      </c>
      <c r="I286" s="125" t="n">
        <v>0</v>
      </c>
      <c r="J286" s="125" t="n">
        <v>0</v>
      </c>
      <c r="K286" s="127" t="n">
        <v>-0.06</v>
      </c>
      <c r="M286" s="125" t="n">
        <v>0</v>
      </c>
      <c r="N286" s="125" t="n">
        <v>0</v>
      </c>
      <c r="O286" s="125" t="n">
        <v>0</v>
      </c>
      <c r="P286" s="125" t="n">
        <v>0</v>
      </c>
      <c r="Q286" s="127" t="n">
        <v>0</v>
      </c>
      <c r="R286" s="127" t="n">
        <v>0.025</v>
      </c>
      <c r="S286" s="127" t="n">
        <v>0.02</v>
      </c>
      <c r="T286" s="127" t="n">
        <v>0.02</v>
      </c>
      <c r="U286" s="127" t="n">
        <v>0.015</v>
      </c>
      <c r="V286" s="127" t="n">
        <v>0</v>
      </c>
      <c r="W286" s="127" t="n">
        <v>0.01</v>
      </c>
      <c r="Y286" s="127" t="n">
        <v>0</v>
      </c>
      <c r="AA286" s="127" t="n">
        <v>0.015</v>
      </c>
      <c r="AC286" s="127" t="n">
        <v>0</v>
      </c>
      <c r="AD286" s="125" t="n">
        <v>0.01</v>
      </c>
    </row>
    <row r="287" customFormat="false" ht="12" hidden="false" customHeight="false" outlineLevel="0" collapsed="false">
      <c r="C287" s="125" t="n">
        <v>5.811</v>
      </c>
      <c r="D287" s="125" t="n">
        <v>0</v>
      </c>
      <c r="E287" s="125" t="n">
        <v>0</v>
      </c>
      <c r="F287" s="125" t="n">
        <v>0</v>
      </c>
      <c r="G287" s="125" t="n">
        <v>0</v>
      </c>
      <c r="I287" s="125" t="n">
        <v>0</v>
      </c>
      <c r="J287" s="125" t="n">
        <v>0</v>
      </c>
      <c r="K287" s="127" t="n">
        <v>-0.06</v>
      </c>
      <c r="M287" s="125" t="n">
        <v>0</v>
      </c>
      <c r="N287" s="125" t="n">
        <v>0</v>
      </c>
      <c r="O287" s="125" t="n">
        <v>0</v>
      </c>
      <c r="P287" s="125" t="n">
        <v>0</v>
      </c>
      <c r="Q287" s="127" t="n">
        <v>0</v>
      </c>
      <c r="R287" s="127" t="n">
        <v>0.025</v>
      </c>
      <c r="S287" s="127" t="n">
        <v>0.02</v>
      </c>
      <c r="T287" s="127" t="n">
        <v>0.02</v>
      </c>
      <c r="U287" s="127" t="n">
        <v>0.015</v>
      </c>
      <c r="V287" s="127" t="n">
        <v>0</v>
      </c>
      <c r="W287" s="127" t="n">
        <v>0.01</v>
      </c>
      <c r="Y287" s="127" t="n">
        <v>0</v>
      </c>
      <c r="AA287" s="127" t="n">
        <v>0.015</v>
      </c>
      <c r="AC287" s="127" t="n">
        <v>0</v>
      </c>
      <c r="AD287" s="125" t="n">
        <v>0.01</v>
      </c>
    </row>
    <row r="288" customFormat="false" ht="12" hidden="false" customHeight="false" outlineLevel="0" collapsed="false">
      <c r="C288" s="125" t="n">
        <v>5.856</v>
      </c>
      <c r="D288" s="125" t="n">
        <v>0</v>
      </c>
      <c r="E288" s="125" t="n">
        <v>0</v>
      </c>
      <c r="F288" s="125" t="n">
        <v>0</v>
      </c>
      <c r="G288" s="125" t="n">
        <v>0</v>
      </c>
      <c r="I288" s="125" t="n">
        <v>0</v>
      </c>
      <c r="J288" s="125" t="n">
        <v>0</v>
      </c>
      <c r="K288" s="127" t="n">
        <v>-0.06</v>
      </c>
      <c r="M288" s="125" t="n">
        <v>0</v>
      </c>
      <c r="N288" s="125" t="n">
        <v>0</v>
      </c>
      <c r="O288" s="125" t="n">
        <v>0</v>
      </c>
      <c r="P288" s="125" t="n">
        <v>0</v>
      </c>
      <c r="Q288" s="127" t="n">
        <v>0</v>
      </c>
      <c r="R288" s="127" t="n">
        <v>0.025</v>
      </c>
      <c r="S288" s="127" t="n">
        <v>0.02</v>
      </c>
      <c r="T288" s="127" t="n">
        <v>0.02</v>
      </c>
      <c r="U288" s="127" t="n">
        <v>0.015</v>
      </c>
      <c r="V288" s="127" t="n">
        <v>0</v>
      </c>
      <c r="W288" s="127" t="n">
        <v>0.01</v>
      </c>
      <c r="Y288" s="127" t="n">
        <v>0</v>
      </c>
      <c r="AA288" s="127" t="n">
        <v>0.015</v>
      </c>
      <c r="AC288" s="127" t="n">
        <v>0</v>
      </c>
      <c r="AD288" s="125" t="n">
        <v>0.01</v>
      </c>
    </row>
    <row r="289" customFormat="false" ht="12" hidden="false" customHeight="false" outlineLevel="0" collapsed="false">
      <c r="C289" s="125" t="n">
        <v>5.894</v>
      </c>
      <c r="D289" s="125" t="n">
        <v>0</v>
      </c>
      <c r="E289" s="125" t="n">
        <v>0</v>
      </c>
      <c r="F289" s="125" t="n">
        <v>0</v>
      </c>
      <c r="G289" s="125" t="n">
        <v>0</v>
      </c>
      <c r="I289" s="125" t="n">
        <v>0</v>
      </c>
      <c r="J289" s="125" t="n">
        <v>0</v>
      </c>
      <c r="K289" s="127" t="n">
        <v>-0.06</v>
      </c>
      <c r="M289" s="125" t="n">
        <v>0</v>
      </c>
      <c r="N289" s="125" t="n">
        <v>0</v>
      </c>
      <c r="O289" s="125" t="n">
        <v>0</v>
      </c>
      <c r="P289" s="125" t="n">
        <v>0</v>
      </c>
      <c r="Q289" s="127" t="n">
        <v>0</v>
      </c>
      <c r="R289" s="127" t="n">
        <v>0.025</v>
      </c>
      <c r="S289" s="127" t="n">
        <v>0.02</v>
      </c>
      <c r="T289" s="127" t="n">
        <v>0.02</v>
      </c>
      <c r="U289" s="127" t="n">
        <v>0.015</v>
      </c>
      <c r="V289" s="127" t="n">
        <v>0</v>
      </c>
      <c r="W289" s="127" t="n">
        <v>0.01</v>
      </c>
      <c r="Y289" s="127" t="n">
        <v>0</v>
      </c>
      <c r="AA289" s="127" t="n">
        <v>0.015</v>
      </c>
      <c r="AC289" s="127" t="n">
        <v>0</v>
      </c>
      <c r="AD289" s="125" t="n">
        <v>0.01</v>
      </c>
    </row>
    <row r="290" customFormat="false" ht="12" hidden="false" customHeight="false" outlineLevel="0" collapsed="false">
      <c r="C290" s="125" t="n">
        <v>5.888</v>
      </c>
      <c r="D290" s="125" t="n">
        <v>0</v>
      </c>
      <c r="E290" s="125" t="n">
        <v>0</v>
      </c>
      <c r="F290" s="125" t="n">
        <v>0</v>
      </c>
      <c r="G290" s="125" t="n">
        <v>0</v>
      </c>
      <c r="I290" s="125" t="n">
        <v>0</v>
      </c>
      <c r="J290" s="125" t="n">
        <v>0</v>
      </c>
      <c r="K290" s="127" t="n">
        <v>-0.06</v>
      </c>
      <c r="M290" s="125" t="n">
        <v>0</v>
      </c>
      <c r="N290" s="125" t="n">
        <v>0</v>
      </c>
      <c r="O290" s="125" t="n">
        <v>0</v>
      </c>
      <c r="P290" s="125" t="n">
        <v>0</v>
      </c>
      <c r="Q290" s="127" t="n">
        <v>0</v>
      </c>
      <c r="R290" s="127" t="n">
        <v>0.025</v>
      </c>
      <c r="S290" s="127" t="n">
        <v>0.02</v>
      </c>
      <c r="T290" s="127" t="n">
        <v>0.02</v>
      </c>
      <c r="U290" s="127" t="n">
        <v>0.015</v>
      </c>
      <c r="V290" s="127" t="n">
        <v>0</v>
      </c>
      <c r="W290" s="127" t="n">
        <v>0.01</v>
      </c>
      <c r="Y290" s="127" t="n">
        <v>0</v>
      </c>
      <c r="AA290" s="127" t="n">
        <v>0.015</v>
      </c>
      <c r="AC290" s="127" t="n">
        <v>0</v>
      </c>
      <c r="AD290" s="125" t="n">
        <v>0.01</v>
      </c>
    </row>
    <row r="291" customFormat="false" ht="12" hidden="false" customHeight="false" outlineLevel="0" collapsed="false">
      <c r="C291" s="125" t="n">
        <v>5.888</v>
      </c>
      <c r="D291" s="125" t="n">
        <v>0</v>
      </c>
      <c r="E291" s="125" t="n">
        <v>0</v>
      </c>
      <c r="F291" s="125" t="n">
        <v>0</v>
      </c>
      <c r="G291" s="125" t="n">
        <v>0</v>
      </c>
      <c r="I291" s="125" t="n">
        <v>0</v>
      </c>
      <c r="J291" s="125" t="n">
        <v>0</v>
      </c>
      <c r="K291" s="127" t="n">
        <v>-0.06</v>
      </c>
      <c r="M291" s="125" t="n">
        <v>0</v>
      </c>
      <c r="N291" s="125" t="n">
        <v>0</v>
      </c>
      <c r="O291" s="125" t="n">
        <v>0</v>
      </c>
      <c r="P291" s="125" t="n">
        <v>0</v>
      </c>
      <c r="Q291" s="127" t="n">
        <v>0</v>
      </c>
      <c r="R291" s="127" t="n">
        <v>0.025</v>
      </c>
      <c r="S291" s="127" t="n">
        <v>0.02</v>
      </c>
      <c r="T291" s="127" t="n">
        <v>0.02</v>
      </c>
      <c r="U291" s="127" t="n">
        <v>0.015</v>
      </c>
      <c r="V291" s="127" t="n">
        <v>0</v>
      </c>
      <c r="W291" s="127" t="n">
        <v>0.01</v>
      </c>
      <c r="Y291" s="127" t="n">
        <v>0</v>
      </c>
      <c r="AA291" s="127" t="n">
        <v>0.015</v>
      </c>
      <c r="AC291" s="127" t="n">
        <v>0</v>
      </c>
      <c r="AD291" s="125" t="n">
        <v>0.01</v>
      </c>
    </row>
    <row r="292" customFormat="false" ht="12" hidden="false" customHeight="false" outlineLevel="0" collapsed="false">
      <c r="C292" s="125" t="n">
        <v>6.036</v>
      </c>
      <c r="D292" s="125" t="n">
        <v>0</v>
      </c>
      <c r="E292" s="125" t="n">
        <v>0</v>
      </c>
      <c r="F292" s="125" t="n">
        <v>0</v>
      </c>
      <c r="G292" s="125" t="n">
        <v>0</v>
      </c>
      <c r="I292" s="125" t="n">
        <v>0</v>
      </c>
      <c r="J292" s="125" t="n">
        <v>0</v>
      </c>
      <c r="K292" s="127" t="n">
        <v>-0.06</v>
      </c>
      <c r="M292" s="125" t="n">
        <v>0</v>
      </c>
      <c r="N292" s="125" t="n">
        <v>0</v>
      </c>
      <c r="O292" s="125" t="n">
        <v>0</v>
      </c>
      <c r="P292" s="125" t="n">
        <v>0</v>
      </c>
      <c r="Q292" s="127" t="n">
        <v>0</v>
      </c>
      <c r="R292" s="127" t="n">
        <v>0.025</v>
      </c>
      <c r="S292" s="127" t="n">
        <v>0.02</v>
      </c>
      <c r="T292" s="127" t="n">
        <v>0.02</v>
      </c>
      <c r="U292" s="127" t="n">
        <v>0.015</v>
      </c>
      <c r="V292" s="127" t="n">
        <v>0</v>
      </c>
      <c r="W292" s="127" t="n">
        <v>0.01</v>
      </c>
      <c r="Y292" s="127" t="n">
        <v>0</v>
      </c>
      <c r="AA292" s="127" t="n">
        <v>0.015</v>
      </c>
      <c r="AC292" s="127" t="n">
        <v>0</v>
      </c>
      <c r="AD292" s="125" t="n">
        <v>0.01</v>
      </c>
    </row>
    <row r="293" customFormat="false" ht="12" hidden="false" customHeight="false" outlineLevel="0" collapsed="false">
      <c r="C293" s="125" t="n">
        <v>6.188</v>
      </c>
      <c r="D293" s="125" t="n">
        <v>0</v>
      </c>
      <c r="E293" s="125" t="n">
        <v>0</v>
      </c>
      <c r="F293" s="125" t="n">
        <v>0</v>
      </c>
      <c r="G293" s="125" t="n">
        <v>0</v>
      </c>
      <c r="I293" s="125" t="n">
        <v>0</v>
      </c>
      <c r="J293" s="125" t="n">
        <v>0</v>
      </c>
      <c r="K293" s="127" t="n">
        <v>-0.06</v>
      </c>
      <c r="M293" s="125" t="n">
        <v>0</v>
      </c>
      <c r="N293" s="125" t="n">
        <v>0</v>
      </c>
      <c r="O293" s="125" t="n">
        <v>0</v>
      </c>
      <c r="P293" s="125" t="n">
        <v>0</v>
      </c>
      <c r="Q293" s="127" t="n">
        <v>0</v>
      </c>
      <c r="R293" s="127" t="n">
        <v>0.025</v>
      </c>
      <c r="S293" s="127" t="n">
        <v>0.02</v>
      </c>
      <c r="T293" s="127" t="n">
        <v>0.02</v>
      </c>
      <c r="U293" s="127" t="n">
        <v>0.015</v>
      </c>
      <c r="V293" s="127" t="n">
        <v>0</v>
      </c>
      <c r="W293" s="127" t="n">
        <v>0.01</v>
      </c>
      <c r="Y293" s="127" t="n">
        <v>0</v>
      </c>
      <c r="AA293" s="127" t="n">
        <v>0.015</v>
      </c>
      <c r="AC293" s="127" t="n">
        <v>0</v>
      </c>
      <c r="AD293" s="125" t="n">
        <v>0.01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I294" s="125" t="n">
        <v>0</v>
      </c>
      <c r="J294" s="125" t="n">
        <v>0</v>
      </c>
      <c r="K294" s="127" t="n">
        <v>-0.06</v>
      </c>
      <c r="M294" s="125" t="n">
        <v>0</v>
      </c>
      <c r="N294" s="125" t="n">
        <v>0</v>
      </c>
      <c r="O294" s="125" t="n">
        <v>0</v>
      </c>
      <c r="P294" s="125" t="n">
        <v>0</v>
      </c>
      <c r="Q294" s="127" t="n">
        <v>0</v>
      </c>
      <c r="R294" s="127" t="n">
        <v>0.025</v>
      </c>
      <c r="S294" s="127" t="n">
        <v>0.02</v>
      </c>
      <c r="T294" s="127" t="n">
        <v>0.02</v>
      </c>
      <c r="U294" s="127" t="n">
        <v>0.015</v>
      </c>
      <c r="V294" s="127" t="n">
        <v>0</v>
      </c>
      <c r="W294" s="127" t="n">
        <v>0.01</v>
      </c>
      <c r="Y294" s="127" t="n">
        <v>0</v>
      </c>
      <c r="AA294" s="127" t="n">
        <v>0.015</v>
      </c>
      <c r="AC294" s="127" t="n">
        <v>0</v>
      </c>
      <c r="AD294" s="125" t="n">
        <v>0.01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I295" s="125" t="n">
        <v>0</v>
      </c>
      <c r="J295" s="125" t="n">
        <v>0</v>
      </c>
      <c r="K295" s="127" t="n">
        <v>-0.06</v>
      </c>
      <c r="M295" s="125" t="n">
        <v>0</v>
      </c>
      <c r="N295" s="125" t="n">
        <v>0</v>
      </c>
      <c r="O295" s="125" t="n">
        <v>0</v>
      </c>
      <c r="P295" s="125" t="n">
        <v>0</v>
      </c>
      <c r="Q295" s="127" t="n">
        <v>0</v>
      </c>
      <c r="R295" s="127" t="n">
        <v>0.025</v>
      </c>
      <c r="S295" s="127" t="n">
        <v>0.02</v>
      </c>
      <c r="T295" s="127" t="n">
        <v>0.02</v>
      </c>
      <c r="U295" s="127" t="n">
        <v>0.015</v>
      </c>
      <c r="V295" s="127" t="n">
        <v>0</v>
      </c>
      <c r="W295" s="127" t="n">
        <v>0.01</v>
      </c>
      <c r="Y295" s="127" t="n">
        <v>0</v>
      </c>
      <c r="AA295" s="127" t="n">
        <v>0.015</v>
      </c>
      <c r="AC295" s="127" t="n">
        <v>0</v>
      </c>
      <c r="AD295" s="125" t="n">
        <v>0.01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I296" s="125" t="n">
        <v>0</v>
      </c>
      <c r="J296" s="125" t="n">
        <v>0</v>
      </c>
      <c r="K296" s="127" t="n">
        <v>-0.06</v>
      </c>
      <c r="M296" s="125" t="n">
        <v>0</v>
      </c>
      <c r="N296" s="125" t="n">
        <v>0</v>
      </c>
      <c r="O296" s="125" t="n">
        <v>0</v>
      </c>
      <c r="P296" s="125" t="n">
        <v>0</v>
      </c>
      <c r="Q296" s="127" t="n">
        <v>0</v>
      </c>
      <c r="R296" s="127" t="n">
        <v>0.025</v>
      </c>
      <c r="S296" s="127" t="n">
        <v>0.02</v>
      </c>
      <c r="T296" s="127" t="n">
        <v>0.02</v>
      </c>
      <c r="U296" s="127" t="n">
        <v>0.015</v>
      </c>
      <c r="V296" s="127" t="n">
        <v>0</v>
      </c>
      <c r="W296" s="127" t="n">
        <v>0.01</v>
      </c>
      <c r="Y296" s="127" t="n">
        <v>0</v>
      </c>
      <c r="AA296" s="127" t="n">
        <v>0.015</v>
      </c>
      <c r="AC296" s="127" t="n">
        <v>0</v>
      </c>
      <c r="AD296" s="125" t="n">
        <v>0.01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I297" s="125" t="n">
        <v>0</v>
      </c>
      <c r="J297" s="125" t="n">
        <v>0</v>
      </c>
      <c r="K297" s="127" t="n">
        <v>-0.06</v>
      </c>
      <c r="M297" s="125" t="n">
        <v>0</v>
      </c>
      <c r="N297" s="125" t="n">
        <v>0</v>
      </c>
      <c r="O297" s="125" t="n">
        <v>0</v>
      </c>
      <c r="P297" s="125" t="n">
        <v>0</v>
      </c>
      <c r="Q297" s="127" t="n">
        <v>0</v>
      </c>
      <c r="R297" s="127" t="n">
        <v>0.025</v>
      </c>
      <c r="S297" s="127" t="n">
        <v>0.02</v>
      </c>
      <c r="T297" s="127" t="n">
        <v>0.02</v>
      </c>
      <c r="U297" s="127" t="n">
        <v>0.015</v>
      </c>
      <c r="V297" s="127" t="n">
        <v>0</v>
      </c>
      <c r="W297" s="127" t="n">
        <v>0.01</v>
      </c>
      <c r="Y297" s="127" t="n">
        <v>0</v>
      </c>
      <c r="AA297" s="127" t="n">
        <v>0.015</v>
      </c>
      <c r="AC297" s="127" t="n">
        <v>0</v>
      </c>
      <c r="AD297" s="125" t="n">
        <v>0.01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I298" s="125" t="n">
        <v>0</v>
      </c>
      <c r="J298" s="125" t="n">
        <v>0</v>
      </c>
      <c r="K298" s="127" t="n">
        <v>-0.06</v>
      </c>
      <c r="M298" s="125" t="n">
        <v>0</v>
      </c>
      <c r="N298" s="125" t="n">
        <v>0</v>
      </c>
      <c r="O298" s="125" t="n">
        <v>0</v>
      </c>
      <c r="P298" s="125" t="n">
        <v>0</v>
      </c>
      <c r="Q298" s="127" t="n">
        <v>0</v>
      </c>
      <c r="R298" s="127" t="n">
        <v>0.025</v>
      </c>
      <c r="S298" s="127" t="n">
        <v>0.02</v>
      </c>
      <c r="T298" s="127" t="n">
        <v>0.02</v>
      </c>
      <c r="U298" s="127" t="n">
        <v>0.015</v>
      </c>
      <c r="V298" s="127" t="n">
        <v>0</v>
      </c>
      <c r="W298" s="127" t="n">
        <v>0.01</v>
      </c>
      <c r="Y298" s="127" t="n">
        <v>0</v>
      </c>
      <c r="AA298" s="127" t="n">
        <v>0.015</v>
      </c>
      <c r="AC298" s="127" t="n">
        <v>0</v>
      </c>
      <c r="AD298" s="125" t="n">
        <v>0.01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I299" s="125" t="n">
        <v>0</v>
      </c>
      <c r="J299" s="125" t="n">
        <v>0</v>
      </c>
      <c r="K299" s="127" t="n">
        <v>-0.06</v>
      </c>
      <c r="M299" s="125" t="n">
        <v>0</v>
      </c>
      <c r="N299" s="125" t="n">
        <v>0</v>
      </c>
      <c r="O299" s="125" t="n">
        <v>0</v>
      </c>
      <c r="P299" s="125" t="n">
        <v>0</v>
      </c>
      <c r="Q299" s="127" t="n">
        <v>0</v>
      </c>
      <c r="R299" s="127" t="n">
        <v>0.025</v>
      </c>
      <c r="S299" s="127" t="n">
        <v>0.02</v>
      </c>
      <c r="T299" s="127" t="n">
        <v>0.02</v>
      </c>
      <c r="U299" s="127" t="n">
        <v>0.015</v>
      </c>
      <c r="V299" s="127" t="n">
        <v>0</v>
      </c>
      <c r="W299" s="127" t="n">
        <v>0.01</v>
      </c>
      <c r="Y299" s="127" t="n">
        <v>0</v>
      </c>
      <c r="AA299" s="127" t="n">
        <v>0.015</v>
      </c>
      <c r="AC299" s="127" t="n">
        <v>0</v>
      </c>
      <c r="AD299" s="125" t="n">
        <v>0.01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I300" s="125" t="n">
        <v>0</v>
      </c>
      <c r="J300" s="125" t="n">
        <v>0</v>
      </c>
      <c r="K300" s="127" t="n">
        <v>-0.06</v>
      </c>
      <c r="M300" s="125" t="n">
        <v>0</v>
      </c>
      <c r="N300" s="125" t="n">
        <v>0</v>
      </c>
      <c r="O300" s="125" t="n">
        <v>0</v>
      </c>
      <c r="P300" s="125" t="n">
        <v>0</v>
      </c>
      <c r="Q300" s="127" t="n">
        <v>0</v>
      </c>
      <c r="R300" s="127" t="n">
        <v>0.025</v>
      </c>
      <c r="S300" s="127" t="n">
        <v>0.02</v>
      </c>
      <c r="T300" s="127" t="n">
        <v>0.02</v>
      </c>
      <c r="U300" s="127" t="n">
        <v>0.015</v>
      </c>
      <c r="V300" s="127" t="n">
        <v>0</v>
      </c>
      <c r="W300" s="127" t="n">
        <v>0.01</v>
      </c>
      <c r="Y300" s="127" t="n">
        <v>0</v>
      </c>
      <c r="AA300" s="127" t="n">
        <v>0.015</v>
      </c>
      <c r="AC300" s="127" t="n">
        <v>0</v>
      </c>
      <c r="AD300" s="125" t="n">
        <v>0.01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I301" s="125" t="n">
        <v>0</v>
      </c>
      <c r="J301" s="125" t="n">
        <v>0</v>
      </c>
      <c r="K301" s="127" t="n">
        <v>-0.06</v>
      </c>
      <c r="M301" s="125" t="n">
        <v>0</v>
      </c>
      <c r="N301" s="125" t="n">
        <v>0</v>
      </c>
      <c r="O301" s="125" t="n">
        <v>0</v>
      </c>
      <c r="P301" s="125" t="n">
        <v>0</v>
      </c>
      <c r="Q301" s="127" t="n">
        <v>0</v>
      </c>
      <c r="R301" s="127" t="n">
        <v>0.025</v>
      </c>
      <c r="S301" s="127" t="n">
        <v>0.02</v>
      </c>
      <c r="T301" s="127" t="n">
        <v>0.02</v>
      </c>
      <c r="U301" s="127" t="n">
        <v>0.015</v>
      </c>
      <c r="V301" s="127" t="n">
        <v>0</v>
      </c>
      <c r="W301" s="127" t="n">
        <v>0.01</v>
      </c>
      <c r="Y301" s="127" t="n">
        <v>0</v>
      </c>
      <c r="AA301" s="127" t="n">
        <v>0.015</v>
      </c>
      <c r="AC301" s="127" t="n">
        <v>0</v>
      </c>
      <c r="AD301" s="125" t="n">
        <v>0.01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I302" s="125" t="n">
        <v>0</v>
      </c>
      <c r="J302" s="125" t="n">
        <v>0</v>
      </c>
      <c r="K302" s="127" t="n">
        <v>-0.06</v>
      </c>
      <c r="M302" s="125" t="n">
        <v>0</v>
      </c>
      <c r="N302" s="125" t="n">
        <v>0</v>
      </c>
      <c r="O302" s="125" t="n">
        <v>0</v>
      </c>
      <c r="P302" s="125" t="n">
        <v>0</v>
      </c>
      <c r="Q302" s="127" t="n">
        <v>0</v>
      </c>
      <c r="R302" s="127" t="n">
        <v>0.025</v>
      </c>
      <c r="S302" s="127" t="n">
        <v>0.02</v>
      </c>
      <c r="T302" s="127" t="n">
        <v>0.02</v>
      </c>
      <c r="U302" s="127" t="n">
        <v>0.015</v>
      </c>
      <c r="V302" s="127" t="n">
        <v>0</v>
      </c>
      <c r="W302" s="127" t="n">
        <v>0.01</v>
      </c>
      <c r="Y302" s="127" t="n">
        <v>0</v>
      </c>
      <c r="AA302" s="127" t="n">
        <v>0.015</v>
      </c>
      <c r="AC302" s="127" t="n">
        <v>0</v>
      </c>
      <c r="AD302" s="125" t="n">
        <v>0.01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I303" s="125" t="n">
        <v>0</v>
      </c>
      <c r="J303" s="125" t="n">
        <v>0</v>
      </c>
      <c r="K303" s="127" t="n">
        <v>-0.06</v>
      </c>
      <c r="M303" s="125" t="n">
        <v>0</v>
      </c>
      <c r="N303" s="125" t="n">
        <v>0</v>
      </c>
      <c r="O303" s="125" t="n">
        <v>0</v>
      </c>
      <c r="P303" s="125" t="n">
        <v>0</v>
      </c>
      <c r="Q303" s="127" t="n">
        <v>0</v>
      </c>
      <c r="R303" s="127" t="n">
        <v>0.025</v>
      </c>
      <c r="S303" s="127" t="n">
        <v>0.02</v>
      </c>
      <c r="T303" s="127" t="n">
        <v>0.02</v>
      </c>
      <c r="U303" s="127" t="n">
        <v>0.015</v>
      </c>
      <c r="V303" s="127" t="n">
        <v>0</v>
      </c>
      <c r="W303" s="127" t="n">
        <v>0.01</v>
      </c>
      <c r="Y303" s="127" t="n">
        <v>0</v>
      </c>
      <c r="AA303" s="127" t="n">
        <v>0.015</v>
      </c>
      <c r="AC303" s="127" t="n">
        <v>0</v>
      </c>
      <c r="AD303" s="125" t="n">
        <v>0.01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I304" s="125" t="n">
        <v>0</v>
      </c>
      <c r="J304" s="125" t="n">
        <v>0</v>
      </c>
      <c r="K304" s="127" t="n">
        <v>-0.06</v>
      </c>
      <c r="M304" s="125" t="n">
        <v>0</v>
      </c>
      <c r="N304" s="125" t="n">
        <v>0</v>
      </c>
      <c r="O304" s="125" t="n">
        <v>0</v>
      </c>
      <c r="P304" s="125" t="n">
        <v>0</v>
      </c>
      <c r="Q304" s="127" t="n">
        <v>0</v>
      </c>
      <c r="R304" s="127" t="n">
        <v>0.025</v>
      </c>
      <c r="S304" s="127" t="n">
        <v>0.02</v>
      </c>
      <c r="T304" s="127" t="n">
        <v>0.02</v>
      </c>
      <c r="U304" s="127" t="n">
        <v>0.015</v>
      </c>
      <c r="V304" s="127" t="n">
        <v>0</v>
      </c>
      <c r="W304" s="127" t="n">
        <v>0.01</v>
      </c>
      <c r="Y304" s="127" t="n">
        <v>0</v>
      </c>
      <c r="AA304" s="127" t="n">
        <v>0.015</v>
      </c>
      <c r="AC304" s="127" t="n">
        <v>0</v>
      </c>
      <c r="AD304" s="125" t="n">
        <v>0.01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I305" s="125" t="n">
        <v>0</v>
      </c>
      <c r="J305" s="125" t="n">
        <v>0</v>
      </c>
      <c r="K305" s="127" t="n">
        <v>-0.06</v>
      </c>
      <c r="M305" s="125" t="n">
        <v>0</v>
      </c>
      <c r="N305" s="125" t="n">
        <v>0</v>
      </c>
      <c r="O305" s="125" t="n">
        <v>0</v>
      </c>
      <c r="P305" s="125" t="n">
        <v>0</v>
      </c>
      <c r="Q305" s="127" t="n">
        <v>0</v>
      </c>
      <c r="R305" s="127" t="n">
        <v>0.025</v>
      </c>
      <c r="S305" s="127" t="n">
        <v>0.02</v>
      </c>
      <c r="T305" s="127" t="n">
        <v>0.02</v>
      </c>
      <c r="U305" s="127" t="n">
        <v>0.015</v>
      </c>
      <c r="V305" s="127" t="n">
        <v>0</v>
      </c>
      <c r="W305" s="127" t="n">
        <v>0.01</v>
      </c>
      <c r="Y305" s="127" t="n">
        <v>0</v>
      </c>
      <c r="AA305" s="127" t="n">
        <v>0.015</v>
      </c>
      <c r="AC305" s="127" t="n">
        <v>0</v>
      </c>
      <c r="AD305" s="125" t="n">
        <v>0.01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I306" s="125" t="n">
        <v>0</v>
      </c>
      <c r="J306" s="125" t="n">
        <v>0</v>
      </c>
      <c r="K306" s="127" t="n">
        <v>-0.06</v>
      </c>
      <c r="M306" s="125" t="n">
        <v>0</v>
      </c>
      <c r="N306" s="125" t="n">
        <v>0</v>
      </c>
      <c r="O306" s="125" t="n">
        <v>0</v>
      </c>
      <c r="P306" s="125" t="n">
        <v>0</v>
      </c>
      <c r="Q306" s="127" t="n">
        <v>0</v>
      </c>
      <c r="R306" s="127" t="n">
        <v>0.025</v>
      </c>
      <c r="S306" s="127" t="n">
        <v>0.02</v>
      </c>
      <c r="T306" s="127" t="n">
        <v>0.02</v>
      </c>
      <c r="U306" s="127" t="n">
        <v>0.015</v>
      </c>
      <c r="V306" s="127" t="n">
        <v>0</v>
      </c>
      <c r="W306" s="127" t="n">
        <v>0.01</v>
      </c>
      <c r="Y306" s="127" t="n">
        <v>0</v>
      </c>
      <c r="AA306" s="127" t="n">
        <v>0.015</v>
      </c>
      <c r="AC306" s="127" t="n">
        <v>0</v>
      </c>
      <c r="AD306" s="125" t="n">
        <v>0.01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I307" s="125" t="n">
        <v>0</v>
      </c>
      <c r="J307" s="125" t="n">
        <v>0</v>
      </c>
      <c r="K307" s="127" t="n">
        <v>-0.06</v>
      </c>
      <c r="M307" s="125" t="n">
        <v>0</v>
      </c>
      <c r="N307" s="125" t="n">
        <v>0</v>
      </c>
      <c r="O307" s="125" t="n">
        <v>0</v>
      </c>
      <c r="P307" s="125" t="n">
        <v>0</v>
      </c>
      <c r="Q307" s="127" t="n">
        <v>0</v>
      </c>
      <c r="R307" s="127" t="n">
        <v>0.025</v>
      </c>
      <c r="S307" s="127" t="n">
        <v>0.02</v>
      </c>
      <c r="T307" s="127" t="n">
        <v>0.02</v>
      </c>
      <c r="U307" s="127" t="n">
        <v>0.015</v>
      </c>
      <c r="V307" s="127" t="n">
        <v>0</v>
      </c>
      <c r="W307" s="127" t="n">
        <v>0.01</v>
      </c>
      <c r="Y307" s="127" t="n">
        <v>0</v>
      </c>
      <c r="AA307" s="127" t="n">
        <v>0.015</v>
      </c>
      <c r="AC307" s="127" t="n">
        <v>0</v>
      </c>
      <c r="AD307" s="125" t="n">
        <v>0.01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I308" s="125" t="n">
        <v>0</v>
      </c>
      <c r="J308" s="125" t="n">
        <v>0</v>
      </c>
      <c r="K308" s="127" t="n">
        <v>-0.06</v>
      </c>
      <c r="M308" s="125" t="n">
        <v>0</v>
      </c>
      <c r="N308" s="125" t="n">
        <v>0</v>
      </c>
      <c r="O308" s="125" t="n">
        <v>0</v>
      </c>
      <c r="P308" s="125" t="n">
        <v>0</v>
      </c>
      <c r="Q308" s="127" t="n">
        <v>0</v>
      </c>
      <c r="R308" s="127" t="n">
        <v>0.025</v>
      </c>
      <c r="S308" s="127" t="n">
        <v>0.02</v>
      </c>
      <c r="T308" s="127" t="n">
        <v>0.02</v>
      </c>
      <c r="U308" s="127" t="n">
        <v>0.015</v>
      </c>
      <c r="V308" s="127" t="n">
        <v>0</v>
      </c>
      <c r="W308" s="127" t="n">
        <v>0.01</v>
      </c>
      <c r="Y308" s="127" t="n">
        <v>0</v>
      </c>
      <c r="AA308" s="127" t="n">
        <v>0.015</v>
      </c>
      <c r="AC308" s="127" t="n">
        <v>0</v>
      </c>
      <c r="AD308" s="125" t="n">
        <v>0.01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I309" s="125" t="n">
        <v>0</v>
      </c>
      <c r="J309" s="125" t="n">
        <v>0</v>
      </c>
      <c r="K309" s="127" t="n">
        <v>-0.06</v>
      </c>
      <c r="M309" s="125" t="n">
        <v>0</v>
      </c>
      <c r="N309" s="125" t="n">
        <v>0</v>
      </c>
      <c r="O309" s="125" t="n">
        <v>0</v>
      </c>
      <c r="P309" s="125" t="n">
        <v>0</v>
      </c>
      <c r="Q309" s="127" t="n">
        <v>0</v>
      </c>
      <c r="R309" s="127" t="n">
        <v>0.025</v>
      </c>
      <c r="S309" s="127" t="n">
        <v>0.02</v>
      </c>
      <c r="T309" s="127" t="n">
        <v>0.02</v>
      </c>
      <c r="U309" s="127" t="n">
        <v>0.015</v>
      </c>
      <c r="V309" s="127" t="n">
        <v>0</v>
      </c>
      <c r="W309" s="127" t="n">
        <v>0.01</v>
      </c>
      <c r="Y309" s="127" t="n">
        <v>0</v>
      </c>
      <c r="AA309" s="127" t="n">
        <v>0.015</v>
      </c>
      <c r="AC309" s="127" t="n">
        <v>0</v>
      </c>
      <c r="AD309" s="125" t="n">
        <v>0.01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I310" s="125" t="n">
        <v>0</v>
      </c>
      <c r="J310" s="125" t="n">
        <v>0</v>
      </c>
      <c r="K310" s="127" t="n">
        <v>-0.06</v>
      </c>
      <c r="M310" s="125" t="n">
        <v>0</v>
      </c>
      <c r="N310" s="125" t="n">
        <v>0</v>
      </c>
      <c r="O310" s="125" t="n">
        <v>0</v>
      </c>
      <c r="P310" s="125" t="n">
        <v>0</v>
      </c>
      <c r="Q310" s="127" t="n">
        <v>0</v>
      </c>
      <c r="R310" s="127" t="n">
        <v>0.025</v>
      </c>
      <c r="S310" s="127" t="n">
        <v>0.02</v>
      </c>
      <c r="T310" s="127" t="n">
        <v>0.02</v>
      </c>
      <c r="U310" s="127" t="n">
        <v>0.015</v>
      </c>
      <c r="V310" s="127" t="n">
        <v>0</v>
      </c>
      <c r="W310" s="127" t="n">
        <v>0.01</v>
      </c>
      <c r="Y310" s="127" t="n">
        <v>0</v>
      </c>
      <c r="AA310" s="127" t="n">
        <v>0.015</v>
      </c>
      <c r="AC310" s="127" t="n">
        <v>0</v>
      </c>
      <c r="AD310" s="125" t="n">
        <v>0.01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I311" s="125" t="n">
        <v>0</v>
      </c>
      <c r="J311" s="125" t="n">
        <v>0</v>
      </c>
      <c r="K311" s="127" t="n">
        <v>-0.06</v>
      </c>
      <c r="M311" s="125" t="n">
        <v>0</v>
      </c>
      <c r="N311" s="125" t="n">
        <v>0</v>
      </c>
      <c r="O311" s="125" t="n">
        <v>0</v>
      </c>
      <c r="P311" s="125" t="n">
        <v>0</v>
      </c>
      <c r="Q311" s="127" t="n">
        <v>0</v>
      </c>
      <c r="R311" s="127" t="n">
        <v>0.025</v>
      </c>
      <c r="S311" s="127" t="n">
        <v>0.02</v>
      </c>
      <c r="T311" s="127" t="n">
        <v>0.02</v>
      </c>
      <c r="U311" s="127" t="n">
        <v>0.015</v>
      </c>
      <c r="V311" s="127" t="n">
        <v>0</v>
      </c>
      <c r="W311" s="127" t="n">
        <v>0.01</v>
      </c>
      <c r="Y311" s="127" t="n">
        <v>0</v>
      </c>
      <c r="AA311" s="127" t="n">
        <v>0.015</v>
      </c>
      <c r="AC311" s="127" t="n">
        <v>0</v>
      </c>
      <c r="AD311" s="125" t="n">
        <v>0.01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I312" s="125" t="n">
        <v>0</v>
      </c>
      <c r="J312" s="125" t="n">
        <v>0</v>
      </c>
      <c r="K312" s="127" t="n">
        <v>-0.06</v>
      </c>
      <c r="M312" s="125" t="n">
        <v>0</v>
      </c>
      <c r="N312" s="125" t="n">
        <v>0</v>
      </c>
      <c r="O312" s="125" t="n">
        <v>0</v>
      </c>
      <c r="P312" s="125" t="n">
        <v>0</v>
      </c>
      <c r="Q312" s="127" t="n">
        <v>0</v>
      </c>
      <c r="R312" s="127" t="n">
        <v>0.025</v>
      </c>
      <c r="S312" s="127" t="n">
        <v>0.02</v>
      </c>
      <c r="T312" s="127" t="n">
        <v>0.02</v>
      </c>
      <c r="U312" s="127" t="n">
        <v>0.015</v>
      </c>
      <c r="V312" s="127" t="n">
        <v>0</v>
      </c>
      <c r="W312" s="127" t="n">
        <v>0.01</v>
      </c>
      <c r="Y312" s="127" t="n">
        <v>0</v>
      </c>
      <c r="AA312" s="127" t="n">
        <v>0.015</v>
      </c>
      <c r="AC312" s="127" t="n">
        <v>0</v>
      </c>
      <c r="AD312" s="125" t="n">
        <v>0.01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I313" s="125" t="n">
        <v>0</v>
      </c>
      <c r="J313" s="125" t="n">
        <v>0</v>
      </c>
      <c r="K313" s="127" t="n">
        <v>-0.06</v>
      </c>
      <c r="M313" s="125" t="n">
        <v>0</v>
      </c>
      <c r="N313" s="125" t="n">
        <v>0</v>
      </c>
      <c r="O313" s="125" t="n">
        <v>0</v>
      </c>
      <c r="P313" s="125" t="n">
        <v>0</v>
      </c>
      <c r="Q313" s="127" t="n">
        <v>0</v>
      </c>
      <c r="R313" s="127" t="n">
        <v>0.025</v>
      </c>
      <c r="S313" s="127" t="n">
        <v>0.02</v>
      </c>
      <c r="T313" s="127" t="n">
        <v>0.02</v>
      </c>
      <c r="U313" s="127" t="n">
        <v>0.015</v>
      </c>
      <c r="V313" s="127" t="n">
        <v>0</v>
      </c>
      <c r="W313" s="127" t="n">
        <v>0.01</v>
      </c>
      <c r="Y313" s="127" t="n">
        <v>0</v>
      </c>
      <c r="AA313" s="127" t="n">
        <v>0.015</v>
      </c>
      <c r="AC313" s="127" t="n">
        <v>0</v>
      </c>
      <c r="AD313" s="125" t="n">
        <v>0.01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I314" s="125" t="n">
        <v>0</v>
      </c>
      <c r="J314" s="125" t="n">
        <v>0</v>
      </c>
      <c r="K314" s="127" t="n">
        <v>-0.06</v>
      </c>
      <c r="M314" s="125" t="n">
        <v>0</v>
      </c>
      <c r="N314" s="125" t="n">
        <v>0</v>
      </c>
      <c r="O314" s="125" t="n">
        <v>0</v>
      </c>
      <c r="P314" s="125" t="n">
        <v>0</v>
      </c>
      <c r="Q314" s="127" t="n">
        <v>0</v>
      </c>
      <c r="R314" s="127" t="n">
        <v>0.025</v>
      </c>
      <c r="S314" s="127" t="n">
        <v>0.02</v>
      </c>
      <c r="T314" s="127" t="n">
        <v>0.02</v>
      </c>
      <c r="U314" s="127" t="n">
        <v>0.015</v>
      </c>
      <c r="V314" s="127" t="n">
        <v>0</v>
      </c>
      <c r="W314" s="127" t="n">
        <v>0.01</v>
      </c>
      <c r="Y314" s="127" t="n">
        <v>0</v>
      </c>
      <c r="AA314" s="127" t="n">
        <v>0.015</v>
      </c>
      <c r="AC314" s="127" t="n">
        <v>0</v>
      </c>
      <c r="AD314" s="125" t="n">
        <v>0.01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I315" s="125" t="n">
        <v>0</v>
      </c>
      <c r="J315" s="125" t="n">
        <v>0</v>
      </c>
      <c r="K315" s="127" t="n">
        <v>-0.06</v>
      </c>
      <c r="M315" s="125" t="n">
        <v>0</v>
      </c>
      <c r="N315" s="125" t="n">
        <v>0</v>
      </c>
      <c r="O315" s="125" t="n">
        <v>0</v>
      </c>
      <c r="P315" s="125" t="n">
        <v>0</v>
      </c>
      <c r="Q315" s="127" t="n">
        <v>0</v>
      </c>
      <c r="R315" s="127" t="n">
        <v>0.025</v>
      </c>
      <c r="S315" s="127" t="n">
        <v>0.02</v>
      </c>
      <c r="T315" s="127" t="n">
        <v>0.02</v>
      </c>
      <c r="U315" s="127" t="n">
        <v>0.015</v>
      </c>
      <c r="V315" s="127" t="n">
        <v>0</v>
      </c>
      <c r="W315" s="127" t="n">
        <v>0.01</v>
      </c>
      <c r="Y315" s="127" t="n">
        <v>0</v>
      </c>
      <c r="AA315" s="127" t="n">
        <v>0.015</v>
      </c>
      <c r="AC315" s="127" t="n">
        <v>0</v>
      </c>
      <c r="AD315" s="125" t="n">
        <v>0.01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I316" s="125" t="n">
        <v>0</v>
      </c>
      <c r="J316" s="125" t="n">
        <v>0</v>
      </c>
      <c r="K316" s="127" t="n">
        <v>-0.06</v>
      </c>
      <c r="M316" s="125" t="n">
        <v>0</v>
      </c>
      <c r="N316" s="125" t="n">
        <v>0</v>
      </c>
      <c r="O316" s="125" t="n">
        <v>0</v>
      </c>
      <c r="P316" s="125" t="n">
        <v>0</v>
      </c>
      <c r="Q316" s="127" t="n">
        <v>0</v>
      </c>
      <c r="R316" s="127" t="n">
        <v>0.025</v>
      </c>
      <c r="S316" s="127" t="n">
        <v>0.02</v>
      </c>
      <c r="T316" s="127" t="n">
        <v>0.02</v>
      </c>
      <c r="U316" s="127" t="n">
        <v>0.015</v>
      </c>
      <c r="V316" s="127" t="n">
        <v>0</v>
      </c>
      <c r="W316" s="127" t="n">
        <v>0.01</v>
      </c>
      <c r="Y316" s="127" t="n">
        <v>0</v>
      </c>
      <c r="AA316" s="127" t="n">
        <v>0.015</v>
      </c>
      <c r="AC316" s="127" t="n">
        <v>0</v>
      </c>
      <c r="AD316" s="125" t="n">
        <v>0.01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I317" s="125" t="n">
        <v>0</v>
      </c>
      <c r="J317" s="125" t="n">
        <v>0</v>
      </c>
      <c r="K317" s="127" t="n">
        <v>-0.06</v>
      </c>
      <c r="M317" s="125" t="n">
        <v>0</v>
      </c>
      <c r="N317" s="125" t="n">
        <v>0</v>
      </c>
      <c r="O317" s="125" t="n">
        <v>0</v>
      </c>
      <c r="P317" s="125" t="n">
        <v>0</v>
      </c>
      <c r="Q317" s="127" t="n">
        <v>0</v>
      </c>
      <c r="R317" s="127" t="n">
        <v>0.025</v>
      </c>
      <c r="S317" s="127" t="n">
        <v>0.02</v>
      </c>
      <c r="T317" s="127" t="n">
        <v>0.02</v>
      </c>
      <c r="U317" s="127" t="n">
        <v>0.015</v>
      </c>
      <c r="V317" s="127" t="n">
        <v>0</v>
      </c>
      <c r="W317" s="127" t="n">
        <v>0.01</v>
      </c>
      <c r="Y317" s="127" t="n">
        <v>0</v>
      </c>
      <c r="AA317" s="127" t="n">
        <v>0.015</v>
      </c>
      <c r="AC317" s="127" t="n">
        <v>0</v>
      </c>
      <c r="AD317" s="125" t="n">
        <v>0.01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I318" s="125" t="n">
        <v>0</v>
      </c>
      <c r="J318" s="125" t="n">
        <v>0</v>
      </c>
      <c r="K318" s="127" t="n">
        <v>-0.06</v>
      </c>
      <c r="M318" s="125" t="n">
        <v>0</v>
      </c>
      <c r="N318" s="125" t="n">
        <v>0</v>
      </c>
      <c r="O318" s="125" t="n">
        <v>0</v>
      </c>
      <c r="P318" s="125" t="n">
        <v>0</v>
      </c>
      <c r="Q318" s="127" t="n">
        <v>0</v>
      </c>
      <c r="R318" s="127" t="n">
        <v>0.025</v>
      </c>
      <c r="S318" s="127" t="n">
        <v>0.02</v>
      </c>
      <c r="T318" s="127" t="n">
        <v>0.02</v>
      </c>
      <c r="U318" s="127" t="n">
        <v>0.015</v>
      </c>
      <c r="V318" s="127" t="n">
        <v>0</v>
      </c>
      <c r="W318" s="127" t="n">
        <v>0.01</v>
      </c>
      <c r="Y318" s="127" t="n">
        <v>0</v>
      </c>
      <c r="AA318" s="127" t="n">
        <v>0.015</v>
      </c>
      <c r="AC318" s="127" t="n">
        <v>0</v>
      </c>
      <c r="AD318" s="125" t="n">
        <v>0.01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I319" s="125" t="n">
        <v>0</v>
      </c>
      <c r="J319" s="125" t="n">
        <v>0</v>
      </c>
      <c r="K319" s="127" t="n">
        <v>-0.06</v>
      </c>
      <c r="M319" s="125" t="n">
        <v>0</v>
      </c>
      <c r="N319" s="125" t="n">
        <v>0</v>
      </c>
      <c r="O319" s="125" t="n">
        <v>0</v>
      </c>
      <c r="P319" s="125" t="n">
        <v>0</v>
      </c>
      <c r="Q319" s="127" t="n">
        <v>0</v>
      </c>
      <c r="R319" s="127" t="n">
        <v>0.025</v>
      </c>
      <c r="S319" s="127" t="n">
        <v>0.02</v>
      </c>
      <c r="T319" s="127" t="n">
        <v>0.02</v>
      </c>
      <c r="U319" s="127" t="n">
        <v>0.015</v>
      </c>
      <c r="V319" s="127" t="n">
        <v>0</v>
      </c>
      <c r="W319" s="127" t="n">
        <v>0.01</v>
      </c>
      <c r="Y319" s="127" t="n">
        <v>0</v>
      </c>
      <c r="AA319" s="127" t="n">
        <v>0.015</v>
      </c>
      <c r="AC319" s="127" t="n">
        <v>0</v>
      </c>
      <c r="AD319" s="125" t="n">
        <v>0.01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I320" s="125" t="n">
        <v>0</v>
      </c>
      <c r="J320" s="125" t="n">
        <v>0</v>
      </c>
      <c r="K320" s="127" t="n">
        <v>-0.06</v>
      </c>
      <c r="M320" s="125" t="n">
        <v>0</v>
      </c>
      <c r="N320" s="125" t="n">
        <v>0</v>
      </c>
      <c r="O320" s="125" t="n">
        <v>0</v>
      </c>
      <c r="P320" s="125" t="n">
        <v>0</v>
      </c>
      <c r="Q320" s="127" t="n">
        <v>0</v>
      </c>
      <c r="R320" s="127" t="n">
        <v>0.025</v>
      </c>
      <c r="S320" s="127" t="n">
        <v>0.02</v>
      </c>
      <c r="T320" s="127" t="n">
        <v>0.02</v>
      </c>
      <c r="U320" s="127" t="n">
        <v>0.015</v>
      </c>
      <c r="V320" s="127" t="n">
        <v>0</v>
      </c>
      <c r="W320" s="127" t="n">
        <v>0.01</v>
      </c>
      <c r="Y320" s="127" t="n">
        <v>0</v>
      </c>
      <c r="AA320" s="127" t="n">
        <v>0.015</v>
      </c>
      <c r="AC320" s="127" t="n">
        <v>0</v>
      </c>
      <c r="AD320" s="125" t="n">
        <v>0.01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I321" s="125" t="n">
        <v>0</v>
      </c>
      <c r="J321" s="125" t="n">
        <v>0</v>
      </c>
      <c r="K321" s="127" t="n">
        <v>-0.06</v>
      </c>
      <c r="M321" s="125" t="n">
        <v>0</v>
      </c>
      <c r="N321" s="125" t="n">
        <v>0</v>
      </c>
      <c r="O321" s="125" t="n">
        <v>0</v>
      </c>
      <c r="P321" s="125" t="n">
        <v>0</v>
      </c>
      <c r="Q321" s="127" t="n">
        <v>0</v>
      </c>
      <c r="R321" s="127" t="n">
        <v>0.025</v>
      </c>
      <c r="S321" s="127" t="n">
        <v>0.02</v>
      </c>
      <c r="T321" s="127" t="n">
        <v>0.02</v>
      </c>
      <c r="U321" s="127" t="n">
        <v>0.015</v>
      </c>
      <c r="V321" s="127" t="n">
        <v>0</v>
      </c>
      <c r="W321" s="127" t="n">
        <v>0.01</v>
      </c>
      <c r="Y321" s="127" t="n">
        <v>0</v>
      </c>
      <c r="AA321" s="127" t="n">
        <v>0.015</v>
      </c>
      <c r="AC321" s="127" t="n">
        <v>0</v>
      </c>
      <c r="AD321" s="125" t="n">
        <v>0.01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I322" s="125" t="n">
        <v>0</v>
      </c>
      <c r="J322" s="125" t="n">
        <v>0</v>
      </c>
      <c r="K322" s="127" t="n">
        <v>-0.06</v>
      </c>
      <c r="M322" s="125" t="n">
        <v>0</v>
      </c>
      <c r="N322" s="125" t="n">
        <v>0</v>
      </c>
      <c r="O322" s="125" t="n">
        <v>0</v>
      </c>
      <c r="P322" s="125" t="n">
        <v>0</v>
      </c>
      <c r="Q322" s="127" t="n">
        <v>0</v>
      </c>
      <c r="R322" s="127" t="n">
        <v>0.025</v>
      </c>
      <c r="S322" s="127" t="n">
        <v>0.02</v>
      </c>
      <c r="T322" s="127" t="n">
        <v>0.02</v>
      </c>
      <c r="U322" s="127" t="n">
        <v>0.015</v>
      </c>
      <c r="V322" s="127" t="n">
        <v>0</v>
      </c>
      <c r="W322" s="127" t="n">
        <v>0.01</v>
      </c>
      <c r="Y322" s="127" t="n">
        <v>0</v>
      </c>
      <c r="AA322" s="127" t="n">
        <v>0.015</v>
      </c>
      <c r="AC322" s="127" t="n">
        <v>0</v>
      </c>
      <c r="AD322" s="125" t="n">
        <v>0.01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I323" s="125" t="n">
        <v>0</v>
      </c>
      <c r="J323" s="125" t="n">
        <v>0</v>
      </c>
      <c r="K323" s="127" t="n">
        <v>-0.06</v>
      </c>
      <c r="M323" s="125" t="n">
        <v>0</v>
      </c>
      <c r="N323" s="125" t="n">
        <v>0</v>
      </c>
      <c r="O323" s="125" t="n">
        <v>0</v>
      </c>
      <c r="P323" s="125" t="n">
        <v>0</v>
      </c>
      <c r="Q323" s="127" t="n">
        <v>0</v>
      </c>
      <c r="R323" s="127" t="n">
        <v>0.025</v>
      </c>
      <c r="S323" s="127" t="n">
        <v>0.02</v>
      </c>
      <c r="T323" s="127" t="n">
        <v>0.02</v>
      </c>
      <c r="U323" s="127" t="n">
        <v>0.015</v>
      </c>
      <c r="V323" s="127" t="n">
        <v>0</v>
      </c>
      <c r="W323" s="127" t="n">
        <v>0.01</v>
      </c>
      <c r="Y323" s="127" t="n">
        <v>0</v>
      </c>
      <c r="AA323" s="127" t="n">
        <v>0.015</v>
      </c>
      <c r="AC323" s="127" t="n">
        <v>0</v>
      </c>
      <c r="AD323" s="125" t="n">
        <v>0.01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I324" s="125" t="n">
        <v>0</v>
      </c>
      <c r="J324" s="125" t="n">
        <v>0</v>
      </c>
      <c r="K324" s="127" t="n">
        <v>-0.06</v>
      </c>
      <c r="M324" s="125" t="n">
        <v>0</v>
      </c>
      <c r="N324" s="125" t="n">
        <v>0</v>
      </c>
      <c r="O324" s="125" t="n">
        <v>0</v>
      </c>
      <c r="P324" s="125" t="n">
        <v>0</v>
      </c>
      <c r="Q324" s="127" t="n">
        <v>0</v>
      </c>
      <c r="R324" s="127" t="n">
        <v>0.025</v>
      </c>
      <c r="S324" s="127" t="n">
        <v>0.02</v>
      </c>
      <c r="T324" s="127" t="n">
        <v>0.02</v>
      </c>
      <c r="U324" s="127" t="n">
        <v>0.015</v>
      </c>
      <c r="V324" s="127" t="n">
        <v>0</v>
      </c>
      <c r="W324" s="127" t="n">
        <v>0.01</v>
      </c>
      <c r="Y324" s="127" t="n">
        <v>0</v>
      </c>
      <c r="AA324" s="127" t="n">
        <v>0.015</v>
      </c>
      <c r="AC324" s="127" t="n">
        <v>0</v>
      </c>
      <c r="AD324" s="125" t="n">
        <v>0.01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I325" s="125" t="n">
        <v>0</v>
      </c>
      <c r="J325" s="125" t="n">
        <v>0</v>
      </c>
      <c r="K325" s="127" t="n">
        <v>-0.06</v>
      </c>
      <c r="M325" s="125" t="n">
        <v>0</v>
      </c>
      <c r="N325" s="125" t="n">
        <v>0</v>
      </c>
      <c r="O325" s="125" t="n">
        <v>0</v>
      </c>
      <c r="P325" s="125" t="n">
        <v>0</v>
      </c>
      <c r="Q325" s="127" t="n">
        <v>0</v>
      </c>
      <c r="R325" s="127" t="n">
        <v>0.025</v>
      </c>
      <c r="S325" s="127" t="n">
        <v>0.02</v>
      </c>
      <c r="T325" s="127" t="n">
        <v>0.02</v>
      </c>
      <c r="U325" s="127" t="n">
        <v>0.015</v>
      </c>
      <c r="V325" s="127" t="n">
        <v>0</v>
      </c>
      <c r="W325" s="127" t="n">
        <v>0.01</v>
      </c>
      <c r="Y325" s="127" t="n">
        <v>0</v>
      </c>
      <c r="AA325" s="127" t="n">
        <v>0.015</v>
      </c>
      <c r="AC325" s="127" t="n">
        <v>0</v>
      </c>
      <c r="AD325" s="125" t="n">
        <v>0.01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I326" s="125" t="n">
        <v>0</v>
      </c>
      <c r="J326" s="125" t="n">
        <v>0</v>
      </c>
      <c r="K326" s="127" t="n">
        <v>-0.06</v>
      </c>
      <c r="M326" s="125" t="n">
        <v>0</v>
      </c>
      <c r="N326" s="125" t="n">
        <v>0</v>
      </c>
      <c r="O326" s="125" t="n">
        <v>0</v>
      </c>
      <c r="P326" s="125" t="n">
        <v>0</v>
      </c>
      <c r="Q326" s="127" t="n">
        <v>0</v>
      </c>
      <c r="R326" s="127" t="n">
        <v>0.025</v>
      </c>
      <c r="S326" s="127" t="n">
        <v>0.02</v>
      </c>
      <c r="T326" s="127" t="n">
        <v>0.02</v>
      </c>
      <c r="U326" s="127" t="n">
        <v>0.015</v>
      </c>
      <c r="V326" s="127" t="n">
        <v>0</v>
      </c>
      <c r="W326" s="127" t="n">
        <v>0.01</v>
      </c>
      <c r="Y326" s="127" t="n">
        <v>0</v>
      </c>
      <c r="AA326" s="127" t="n">
        <v>0.015</v>
      </c>
      <c r="AC326" s="127" t="n">
        <v>0</v>
      </c>
      <c r="AD326" s="125" t="n">
        <v>0.01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I327" s="125" t="n">
        <v>0</v>
      </c>
      <c r="J327" s="125" t="n">
        <v>0</v>
      </c>
      <c r="K327" s="127" t="n">
        <v>-0.06</v>
      </c>
      <c r="M327" s="125" t="n">
        <v>0</v>
      </c>
      <c r="N327" s="125" t="n">
        <v>0</v>
      </c>
      <c r="O327" s="125" t="n">
        <v>0</v>
      </c>
      <c r="P327" s="125" t="n">
        <v>0</v>
      </c>
      <c r="Q327" s="127" t="n">
        <v>0</v>
      </c>
      <c r="R327" s="127" t="n">
        <v>0.025</v>
      </c>
      <c r="S327" s="127" t="n">
        <v>0.02</v>
      </c>
      <c r="T327" s="127" t="n">
        <v>0.02</v>
      </c>
      <c r="U327" s="127" t="n">
        <v>0.015</v>
      </c>
      <c r="V327" s="127" t="n">
        <v>0</v>
      </c>
      <c r="W327" s="127" t="n">
        <v>0.01</v>
      </c>
      <c r="Y327" s="127" t="n">
        <v>0</v>
      </c>
      <c r="AA327" s="127" t="n">
        <v>0.015</v>
      </c>
      <c r="AC327" s="127" t="n">
        <v>0</v>
      </c>
      <c r="AD327" s="125" t="n">
        <v>0.01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I328" s="125" t="n">
        <v>0</v>
      </c>
      <c r="J328" s="125" t="n">
        <v>0</v>
      </c>
      <c r="K328" s="127" t="n">
        <v>-0.06</v>
      </c>
      <c r="M328" s="125" t="n">
        <v>0</v>
      </c>
      <c r="N328" s="125" t="n">
        <v>0</v>
      </c>
      <c r="O328" s="125" t="n">
        <v>0</v>
      </c>
      <c r="P328" s="125" t="n">
        <v>0</v>
      </c>
      <c r="Q328" s="127" t="n">
        <v>0</v>
      </c>
      <c r="R328" s="127" t="n">
        <v>0.025</v>
      </c>
      <c r="S328" s="127" t="n">
        <v>0.02</v>
      </c>
      <c r="T328" s="127" t="n">
        <v>0.02</v>
      </c>
      <c r="U328" s="127" t="n">
        <v>0.015</v>
      </c>
      <c r="V328" s="127" t="n">
        <v>0</v>
      </c>
      <c r="W328" s="127" t="n">
        <v>0.01</v>
      </c>
      <c r="Y328" s="127" t="n">
        <v>0</v>
      </c>
      <c r="AA328" s="127" t="n">
        <v>0.015</v>
      </c>
      <c r="AC328" s="127" t="n">
        <v>0</v>
      </c>
      <c r="AD328" s="125" t="n">
        <v>0.01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I329" s="125" t="n">
        <v>0</v>
      </c>
      <c r="J329" s="125" t="n">
        <v>0</v>
      </c>
      <c r="K329" s="127" t="n">
        <v>-0.06</v>
      </c>
      <c r="M329" s="125" t="n">
        <v>0</v>
      </c>
      <c r="N329" s="125" t="n">
        <v>0</v>
      </c>
      <c r="O329" s="125" t="n">
        <v>0</v>
      </c>
      <c r="P329" s="125" t="n">
        <v>0</v>
      </c>
      <c r="Q329" s="127" t="n">
        <v>0</v>
      </c>
      <c r="R329" s="127" t="n">
        <v>0.025</v>
      </c>
      <c r="S329" s="127" t="n">
        <v>0.02</v>
      </c>
      <c r="T329" s="127" t="n">
        <v>0.02</v>
      </c>
      <c r="U329" s="127" t="n">
        <v>0.015</v>
      </c>
      <c r="V329" s="127" t="n">
        <v>0</v>
      </c>
      <c r="W329" s="127" t="n">
        <v>0.01</v>
      </c>
      <c r="Y329" s="127" t="n">
        <v>0</v>
      </c>
      <c r="AA329" s="127" t="n">
        <v>0.015</v>
      </c>
      <c r="AC329" s="127" t="n">
        <v>0</v>
      </c>
      <c r="AD329" s="125" t="n">
        <v>0.01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I330" s="125" t="n">
        <v>0</v>
      </c>
      <c r="J330" s="125" t="n">
        <v>0</v>
      </c>
      <c r="K330" s="127" t="n">
        <v>-0.06</v>
      </c>
      <c r="M330" s="125" t="n">
        <v>0</v>
      </c>
      <c r="N330" s="125" t="n">
        <v>0</v>
      </c>
      <c r="O330" s="125" t="n">
        <v>0</v>
      </c>
      <c r="P330" s="125" t="n">
        <v>0</v>
      </c>
      <c r="Q330" s="127" t="n">
        <v>0</v>
      </c>
      <c r="R330" s="127" t="n">
        <v>0.025</v>
      </c>
      <c r="S330" s="127" t="n">
        <v>0.02</v>
      </c>
      <c r="T330" s="127" t="n">
        <v>0.02</v>
      </c>
      <c r="U330" s="127" t="n">
        <v>0.015</v>
      </c>
      <c r="V330" s="127" t="n">
        <v>0</v>
      </c>
      <c r="W330" s="127" t="n">
        <v>0.01</v>
      </c>
      <c r="Y330" s="127" t="n">
        <v>0</v>
      </c>
      <c r="AA330" s="127" t="n">
        <v>0.015</v>
      </c>
      <c r="AC330" s="127" t="n">
        <v>0</v>
      </c>
      <c r="AD330" s="125" t="n">
        <v>0.01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I331" s="125" t="n">
        <v>0</v>
      </c>
      <c r="J331" s="125" t="n">
        <v>0</v>
      </c>
      <c r="K331" s="127" t="n">
        <v>-0.06</v>
      </c>
      <c r="M331" s="125" t="n">
        <v>0</v>
      </c>
      <c r="N331" s="125" t="n">
        <v>0</v>
      </c>
      <c r="O331" s="125" t="n">
        <v>0</v>
      </c>
      <c r="P331" s="125" t="n">
        <v>0</v>
      </c>
      <c r="Q331" s="127" t="n">
        <v>0</v>
      </c>
      <c r="R331" s="127" t="n">
        <v>0.025</v>
      </c>
      <c r="S331" s="127" t="n">
        <v>0.02</v>
      </c>
      <c r="T331" s="127" t="n">
        <v>0.02</v>
      </c>
      <c r="U331" s="127" t="n">
        <v>0.015</v>
      </c>
      <c r="V331" s="127" t="n">
        <v>0</v>
      </c>
      <c r="W331" s="127" t="n">
        <v>0.01</v>
      </c>
      <c r="Y331" s="127" t="n">
        <v>0</v>
      </c>
      <c r="AA331" s="127" t="n">
        <v>0.015</v>
      </c>
      <c r="AC331" s="127" t="n">
        <v>0</v>
      </c>
      <c r="AD331" s="125" t="n">
        <v>0.01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I332" s="125" t="n">
        <v>0</v>
      </c>
      <c r="J332" s="125" t="n">
        <v>0</v>
      </c>
      <c r="K332" s="127" t="n">
        <v>-0.06</v>
      </c>
      <c r="M332" s="125" t="n">
        <v>0</v>
      </c>
      <c r="N332" s="125" t="n">
        <v>0</v>
      </c>
      <c r="O332" s="125" t="n">
        <v>0</v>
      </c>
      <c r="P332" s="125" t="n">
        <v>0</v>
      </c>
      <c r="Q332" s="127" t="n">
        <v>0</v>
      </c>
      <c r="R332" s="127" t="n">
        <v>0.025</v>
      </c>
      <c r="S332" s="127" t="n">
        <v>0.02</v>
      </c>
      <c r="T332" s="127" t="n">
        <v>0.02</v>
      </c>
      <c r="U332" s="127" t="n">
        <v>0.015</v>
      </c>
      <c r="V332" s="127" t="n">
        <v>0</v>
      </c>
      <c r="W332" s="127" t="n">
        <v>0.01</v>
      </c>
      <c r="Y332" s="127" t="n">
        <v>0</v>
      </c>
      <c r="AA332" s="127" t="n">
        <v>0.015</v>
      </c>
      <c r="AC332" s="127" t="n">
        <v>0</v>
      </c>
      <c r="AD332" s="125" t="n">
        <v>0.01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I333" s="125" t="n">
        <v>0</v>
      </c>
      <c r="J333" s="125" t="n">
        <v>0</v>
      </c>
      <c r="K333" s="127" t="n">
        <v>-0.06</v>
      </c>
      <c r="M333" s="125" t="n">
        <v>0</v>
      </c>
      <c r="N333" s="125" t="n">
        <v>0</v>
      </c>
      <c r="O333" s="125" t="n">
        <v>0</v>
      </c>
      <c r="P333" s="125" t="n">
        <v>0</v>
      </c>
      <c r="Q333" s="127" t="n">
        <v>0</v>
      </c>
      <c r="R333" s="127" t="n">
        <v>0.025</v>
      </c>
      <c r="S333" s="127" t="n">
        <v>0.02</v>
      </c>
      <c r="T333" s="127" t="n">
        <v>0.02</v>
      </c>
      <c r="U333" s="127" t="n">
        <v>0.015</v>
      </c>
      <c r="V333" s="127" t="n">
        <v>0</v>
      </c>
      <c r="W333" s="127" t="n">
        <v>0.01</v>
      </c>
      <c r="Y333" s="127" t="n">
        <v>0</v>
      </c>
      <c r="AA333" s="127" t="n">
        <v>0.015</v>
      </c>
      <c r="AC333" s="127" t="n">
        <v>0</v>
      </c>
      <c r="AD333" s="125" t="n">
        <v>0.01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I334" s="125" t="n">
        <v>0</v>
      </c>
      <c r="J334" s="125" t="n">
        <v>0</v>
      </c>
      <c r="K334" s="127" t="n">
        <v>-0.06</v>
      </c>
      <c r="M334" s="125" t="n">
        <v>0</v>
      </c>
      <c r="N334" s="125" t="n">
        <v>0</v>
      </c>
      <c r="O334" s="125" t="n">
        <v>0</v>
      </c>
      <c r="P334" s="125" t="n">
        <v>0</v>
      </c>
      <c r="Q334" s="127" t="n">
        <v>0</v>
      </c>
      <c r="R334" s="127" t="n">
        <v>0.025</v>
      </c>
      <c r="S334" s="127" t="n">
        <v>0.02</v>
      </c>
      <c r="T334" s="127" t="n">
        <v>0.02</v>
      </c>
      <c r="U334" s="127" t="n">
        <v>0.015</v>
      </c>
      <c r="V334" s="127" t="n">
        <v>0</v>
      </c>
      <c r="W334" s="127" t="n">
        <v>0.01</v>
      </c>
      <c r="Y334" s="127" t="n">
        <v>0</v>
      </c>
      <c r="AA334" s="127" t="n">
        <v>0.015</v>
      </c>
      <c r="AC334" s="127" t="n">
        <v>0</v>
      </c>
      <c r="AD334" s="125" t="n">
        <v>0.01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I335" s="125" t="n">
        <v>0</v>
      </c>
      <c r="J335" s="125" t="n">
        <v>0</v>
      </c>
      <c r="K335" s="127" t="n">
        <v>-0.06</v>
      </c>
      <c r="M335" s="125" t="n">
        <v>0</v>
      </c>
      <c r="N335" s="125" t="n">
        <v>0</v>
      </c>
      <c r="O335" s="125" t="n">
        <v>0</v>
      </c>
      <c r="P335" s="125" t="n">
        <v>0</v>
      </c>
      <c r="Q335" s="127" t="n">
        <v>0</v>
      </c>
      <c r="R335" s="127" t="n">
        <v>0.025</v>
      </c>
      <c r="S335" s="127" t="n">
        <v>0.02</v>
      </c>
      <c r="T335" s="127" t="n">
        <v>0.02</v>
      </c>
      <c r="U335" s="127" t="n">
        <v>0.015</v>
      </c>
      <c r="V335" s="127" t="n">
        <v>0</v>
      </c>
      <c r="W335" s="127" t="n">
        <v>0.01</v>
      </c>
      <c r="Y335" s="127" t="n">
        <v>0</v>
      </c>
      <c r="AA335" s="127" t="n">
        <v>0.015</v>
      </c>
      <c r="AC335" s="127" t="n">
        <v>0</v>
      </c>
      <c r="AD335" s="125" t="n">
        <v>0.01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I336" s="125" t="n">
        <v>0</v>
      </c>
      <c r="J336" s="125" t="n">
        <v>0</v>
      </c>
      <c r="K336" s="127" t="n">
        <v>-0.06</v>
      </c>
      <c r="M336" s="125" t="n">
        <v>0</v>
      </c>
      <c r="N336" s="125" t="n">
        <v>0</v>
      </c>
      <c r="O336" s="125" t="n">
        <v>0</v>
      </c>
      <c r="P336" s="125" t="n">
        <v>0</v>
      </c>
      <c r="Q336" s="127" t="n">
        <v>0</v>
      </c>
      <c r="R336" s="127" t="n">
        <v>0.025</v>
      </c>
      <c r="S336" s="127" t="n">
        <v>0.02</v>
      </c>
      <c r="T336" s="127" t="n">
        <v>0.02</v>
      </c>
      <c r="U336" s="127" t="n">
        <v>0.015</v>
      </c>
      <c r="V336" s="127" t="n">
        <v>0</v>
      </c>
      <c r="W336" s="127" t="n">
        <v>0.01</v>
      </c>
      <c r="Y336" s="127" t="n">
        <v>0</v>
      </c>
      <c r="AA336" s="127" t="n">
        <v>0.015</v>
      </c>
      <c r="AC336" s="127" t="n">
        <v>0</v>
      </c>
      <c r="AD336" s="125" t="n">
        <v>0.01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I337" s="125" t="n">
        <v>0</v>
      </c>
      <c r="J337" s="125" t="n">
        <v>0</v>
      </c>
      <c r="K337" s="127" t="n">
        <v>-0.06</v>
      </c>
      <c r="M337" s="125" t="n">
        <v>0</v>
      </c>
      <c r="N337" s="125" t="n">
        <v>0</v>
      </c>
      <c r="O337" s="125" t="n">
        <v>0</v>
      </c>
      <c r="P337" s="125" t="n">
        <v>0</v>
      </c>
      <c r="Q337" s="127" t="n">
        <v>0</v>
      </c>
      <c r="R337" s="127" t="n">
        <v>0.025</v>
      </c>
      <c r="S337" s="127" t="n">
        <v>0.02</v>
      </c>
      <c r="T337" s="127" t="n">
        <v>0.02</v>
      </c>
      <c r="U337" s="127" t="n">
        <v>0.015</v>
      </c>
      <c r="V337" s="127" t="n">
        <v>0</v>
      </c>
      <c r="W337" s="127" t="n">
        <v>0.01</v>
      </c>
      <c r="Y337" s="127" t="n">
        <v>0</v>
      </c>
      <c r="AA337" s="127" t="n">
        <v>0.015</v>
      </c>
      <c r="AC337" s="127" t="n">
        <v>0</v>
      </c>
      <c r="AD337" s="125" t="n">
        <v>0.01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I338" s="125" t="n">
        <v>0</v>
      </c>
      <c r="J338" s="125" t="n">
        <v>0</v>
      </c>
      <c r="K338" s="127" t="n">
        <v>-0.06</v>
      </c>
      <c r="M338" s="125" t="n">
        <v>0</v>
      </c>
      <c r="N338" s="125" t="n">
        <v>0</v>
      </c>
      <c r="O338" s="125" t="n">
        <v>0</v>
      </c>
      <c r="P338" s="125" t="n">
        <v>0</v>
      </c>
      <c r="Q338" s="127" t="n">
        <v>0</v>
      </c>
      <c r="R338" s="127" t="n">
        <v>0.025</v>
      </c>
      <c r="S338" s="127" t="n">
        <v>0.02</v>
      </c>
      <c r="T338" s="127" t="n">
        <v>0.02</v>
      </c>
      <c r="U338" s="127" t="n">
        <v>0.015</v>
      </c>
      <c r="V338" s="127" t="n">
        <v>0</v>
      </c>
      <c r="W338" s="127" t="n">
        <v>0.01</v>
      </c>
      <c r="Y338" s="127" t="n">
        <v>0</v>
      </c>
      <c r="AA338" s="127" t="n">
        <v>0.015</v>
      </c>
      <c r="AC338" s="127" t="n">
        <v>0</v>
      </c>
      <c r="AD338" s="125" t="n">
        <v>0.01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I339" s="125" t="n">
        <v>0</v>
      </c>
      <c r="J339" s="125" t="n">
        <v>0</v>
      </c>
      <c r="K339" s="127" t="n">
        <v>-0.06</v>
      </c>
      <c r="M339" s="125" t="n">
        <v>0</v>
      </c>
      <c r="N339" s="125" t="n">
        <v>0</v>
      </c>
      <c r="O339" s="125" t="n">
        <v>0</v>
      </c>
      <c r="P339" s="125" t="n">
        <v>0</v>
      </c>
      <c r="Q339" s="127" t="n">
        <v>0</v>
      </c>
      <c r="R339" s="127" t="n">
        <v>0.025</v>
      </c>
      <c r="S339" s="127" t="n">
        <v>0.02</v>
      </c>
      <c r="T339" s="127" t="n">
        <v>0.02</v>
      </c>
      <c r="U339" s="127" t="n">
        <v>0.015</v>
      </c>
      <c r="V339" s="127" t="n">
        <v>0</v>
      </c>
      <c r="W339" s="127" t="n">
        <v>0.01</v>
      </c>
      <c r="Y339" s="127" t="n">
        <v>0</v>
      </c>
      <c r="AA339" s="127" t="n">
        <v>0.015</v>
      </c>
      <c r="AC339" s="127" t="n">
        <v>0</v>
      </c>
      <c r="AD339" s="125" t="n">
        <v>0.01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I340" s="125" t="n">
        <v>0</v>
      </c>
      <c r="J340" s="125" t="n">
        <v>0</v>
      </c>
      <c r="K340" s="127" t="n">
        <v>-0.06</v>
      </c>
      <c r="M340" s="125" t="n">
        <v>0</v>
      </c>
      <c r="N340" s="125" t="n">
        <v>0</v>
      </c>
      <c r="O340" s="125" t="n">
        <v>0</v>
      </c>
      <c r="P340" s="125" t="n">
        <v>0</v>
      </c>
      <c r="Q340" s="127" t="n">
        <v>0</v>
      </c>
      <c r="R340" s="127" t="n">
        <v>0.025</v>
      </c>
      <c r="S340" s="127" t="n">
        <v>0.02</v>
      </c>
      <c r="T340" s="127" t="n">
        <v>0.02</v>
      </c>
      <c r="U340" s="127" t="n">
        <v>0.015</v>
      </c>
      <c r="V340" s="127" t="n">
        <v>0</v>
      </c>
      <c r="W340" s="127" t="n">
        <v>0.01</v>
      </c>
      <c r="Y340" s="127" t="n">
        <v>0</v>
      </c>
      <c r="AA340" s="127" t="n">
        <v>0.015</v>
      </c>
      <c r="AC340" s="127" t="n">
        <v>0</v>
      </c>
      <c r="AD340" s="125" t="n">
        <v>0.01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I341" s="125" t="n">
        <v>0</v>
      </c>
      <c r="J341" s="125" t="n">
        <v>0</v>
      </c>
      <c r="K341" s="127" t="n">
        <v>-0.06</v>
      </c>
      <c r="M341" s="125" t="n">
        <v>0</v>
      </c>
      <c r="N341" s="125" t="n">
        <v>0</v>
      </c>
      <c r="O341" s="125" t="n">
        <v>0</v>
      </c>
      <c r="P341" s="125" t="n">
        <v>0</v>
      </c>
      <c r="Q341" s="127" t="n">
        <v>0</v>
      </c>
      <c r="R341" s="127" t="n">
        <v>0.025</v>
      </c>
      <c r="S341" s="127" t="n">
        <v>0.02</v>
      </c>
      <c r="T341" s="127" t="n">
        <v>0.02</v>
      </c>
      <c r="U341" s="127" t="n">
        <v>0.015</v>
      </c>
      <c r="V341" s="127" t="n">
        <v>0</v>
      </c>
      <c r="W341" s="127" t="n">
        <v>0.01</v>
      </c>
      <c r="Y341" s="127" t="n">
        <v>0</v>
      </c>
      <c r="AA341" s="127" t="n">
        <v>0.015</v>
      </c>
      <c r="AC341" s="127" t="n">
        <v>0</v>
      </c>
      <c r="AD341" s="125" t="n">
        <v>0.01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I342" s="125" t="n">
        <v>0</v>
      </c>
      <c r="J342" s="125" t="n">
        <v>0</v>
      </c>
      <c r="K342" s="127" t="n">
        <v>-0.06</v>
      </c>
      <c r="M342" s="125" t="n">
        <v>0</v>
      </c>
      <c r="N342" s="125" t="n">
        <v>0</v>
      </c>
      <c r="O342" s="125" t="n">
        <v>0</v>
      </c>
      <c r="P342" s="125" t="n">
        <v>0</v>
      </c>
      <c r="Q342" s="127" t="n">
        <v>0</v>
      </c>
      <c r="R342" s="127" t="n">
        <v>0.025</v>
      </c>
      <c r="S342" s="127" t="n">
        <v>0.02</v>
      </c>
      <c r="T342" s="127" t="n">
        <v>0.02</v>
      </c>
      <c r="U342" s="127" t="n">
        <v>0.015</v>
      </c>
      <c r="V342" s="127" t="n">
        <v>0</v>
      </c>
      <c r="W342" s="127" t="n">
        <v>0.01</v>
      </c>
      <c r="Y342" s="127" t="n">
        <v>0</v>
      </c>
      <c r="AA342" s="127" t="n">
        <v>0.015</v>
      </c>
      <c r="AC342" s="127" t="n">
        <v>0</v>
      </c>
      <c r="AD342" s="125" t="n">
        <v>0.01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I343" s="125" t="n">
        <v>0</v>
      </c>
      <c r="J343" s="125" t="n">
        <v>0</v>
      </c>
      <c r="K343" s="127" t="n">
        <v>-0.06</v>
      </c>
      <c r="M343" s="125" t="n">
        <v>0</v>
      </c>
      <c r="N343" s="125" t="n">
        <v>0</v>
      </c>
      <c r="O343" s="125" t="n">
        <v>0</v>
      </c>
      <c r="P343" s="125" t="n">
        <v>0</v>
      </c>
      <c r="Q343" s="127" t="n">
        <v>0</v>
      </c>
      <c r="R343" s="127" t="n">
        <v>0.025</v>
      </c>
      <c r="S343" s="127" t="n">
        <v>0.02</v>
      </c>
      <c r="T343" s="127" t="n">
        <v>0.02</v>
      </c>
      <c r="U343" s="127" t="n">
        <v>0.015</v>
      </c>
      <c r="V343" s="127" t="n">
        <v>0</v>
      </c>
      <c r="W343" s="127" t="n">
        <v>0.01</v>
      </c>
      <c r="Y343" s="127" t="n">
        <v>0</v>
      </c>
      <c r="AA343" s="127" t="n">
        <v>0.015</v>
      </c>
      <c r="AC343" s="127" t="n">
        <v>0</v>
      </c>
      <c r="AD343" s="125" t="n">
        <v>0.01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I344" s="125" t="n">
        <v>0</v>
      </c>
      <c r="J344" s="125" t="n">
        <v>0</v>
      </c>
      <c r="K344" s="127" t="n">
        <v>-0.06</v>
      </c>
      <c r="M344" s="125" t="n">
        <v>0</v>
      </c>
      <c r="N344" s="125" t="n">
        <v>0</v>
      </c>
      <c r="O344" s="125" t="n">
        <v>0</v>
      </c>
      <c r="P344" s="125" t="n">
        <v>0</v>
      </c>
      <c r="Q344" s="127" t="n">
        <v>0</v>
      </c>
      <c r="R344" s="127" t="n">
        <v>0.025</v>
      </c>
      <c r="S344" s="127" t="n">
        <v>0.02</v>
      </c>
      <c r="T344" s="127" t="n">
        <v>0.02</v>
      </c>
      <c r="U344" s="127" t="n">
        <v>0.015</v>
      </c>
      <c r="V344" s="127" t="n">
        <v>0</v>
      </c>
      <c r="W344" s="127" t="n">
        <v>0.01</v>
      </c>
      <c r="Y344" s="127" t="n">
        <v>0</v>
      </c>
      <c r="AA344" s="127" t="n">
        <v>0.015</v>
      </c>
      <c r="AC344" s="127" t="n">
        <v>0</v>
      </c>
      <c r="AD344" s="125" t="n">
        <v>0.01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I345" s="125" t="n">
        <v>0</v>
      </c>
      <c r="J345" s="125" t="n">
        <v>0</v>
      </c>
      <c r="K345" s="127" t="n">
        <v>-0.06</v>
      </c>
      <c r="M345" s="125" t="n">
        <v>0</v>
      </c>
      <c r="N345" s="125" t="n">
        <v>0</v>
      </c>
      <c r="O345" s="125" t="n">
        <v>0</v>
      </c>
      <c r="P345" s="125" t="n">
        <v>0</v>
      </c>
      <c r="Q345" s="127" t="n">
        <v>0</v>
      </c>
      <c r="R345" s="127" t="n">
        <v>0.025</v>
      </c>
      <c r="S345" s="127" t="n">
        <v>0.02</v>
      </c>
      <c r="T345" s="127" t="n">
        <v>0.02</v>
      </c>
      <c r="U345" s="127" t="n">
        <v>0.015</v>
      </c>
      <c r="V345" s="127" t="n">
        <v>0</v>
      </c>
      <c r="W345" s="127" t="n">
        <v>0.01</v>
      </c>
      <c r="Y345" s="127" t="n">
        <v>0</v>
      </c>
      <c r="AA345" s="127" t="n">
        <v>0.015</v>
      </c>
      <c r="AC345" s="127" t="n">
        <v>0</v>
      </c>
      <c r="AD345" s="125" t="n">
        <v>0.01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I346" s="125" t="n">
        <v>0</v>
      </c>
      <c r="J346" s="125" t="n">
        <v>0</v>
      </c>
      <c r="K346" s="127" t="n">
        <v>-0.06</v>
      </c>
      <c r="M346" s="125" t="n">
        <v>0</v>
      </c>
      <c r="N346" s="125" t="n">
        <v>0</v>
      </c>
      <c r="O346" s="125" t="n">
        <v>0</v>
      </c>
      <c r="P346" s="125" t="n">
        <v>0</v>
      </c>
      <c r="Q346" s="127" t="n">
        <v>0</v>
      </c>
      <c r="R346" s="127" t="n">
        <v>0.025</v>
      </c>
      <c r="S346" s="127" t="n">
        <v>0.02</v>
      </c>
      <c r="T346" s="127" t="n">
        <v>0.02</v>
      </c>
      <c r="U346" s="127" t="n">
        <v>0.015</v>
      </c>
      <c r="V346" s="127" t="n">
        <v>0</v>
      </c>
      <c r="W346" s="127" t="n">
        <v>0.01</v>
      </c>
      <c r="Y346" s="127" t="n">
        <v>0</v>
      </c>
      <c r="AA346" s="127" t="n">
        <v>0.015</v>
      </c>
      <c r="AC346" s="127" t="n">
        <v>0</v>
      </c>
      <c r="AD346" s="125" t="n">
        <v>0.01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I347" s="125" t="n">
        <v>0</v>
      </c>
      <c r="J347" s="125" t="n">
        <v>0</v>
      </c>
      <c r="K347" s="127" t="n">
        <v>-0.06</v>
      </c>
      <c r="M347" s="125" t="n">
        <v>0</v>
      </c>
      <c r="N347" s="125" t="n">
        <v>0</v>
      </c>
      <c r="O347" s="125" t="n">
        <v>0</v>
      </c>
      <c r="P347" s="125" t="n">
        <v>0</v>
      </c>
      <c r="Q347" s="127" t="n">
        <v>0</v>
      </c>
      <c r="R347" s="127" t="n">
        <v>0.025</v>
      </c>
      <c r="S347" s="127" t="n">
        <v>0.02</v>
      </c>
      <c r="T347" s="127" t="n">
        <v>0.02</v>
      </c>
      <c r="U347" s="127" t="n">
        <v>0.015</v>
      </c>
      <c r="V347" s="127" t="n">
        <v>0</v>
      </c>
      <c r="W347" s="127" t="n">
        <v>0.01</v>
      </c>
      <c r="Y347" s="127" t="n">
        <v>0</v>
      </c>
      <c r="AA347" s="127" t="n">
        <v>0.015</v>
      </c>
      <c r="AC347" s="127" t="n">
        <v>0</v>
      </c>
      <c r="AD347" s="125" t="n">
        <v>0.01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I348" s="125" t="n">
        <v>0</v>
      </c>
      <c r="J348" s="125" t="n">
        <v>0</v>
      </c>
      <c r="K348" s="127" t="n">
        <v>-0.06</v>
      </c>
      <c r="M348" s="125" t="n">
        <v>0</v>
      </c>
      <c r="N348" s="125" t="n">
        <v>0</v>
      </c>
      <c r="O348" s="125" t="n">
        <v>0</v>
      </c>
      <c r="P348" s="125" t="n">
        <v>0</v>
      </c>
      <c r="Q348" s="127" t="n">
        <v>0</v>
      </c>
      <c r="R348" s="127" t="n">
        <v>0.025</v>
      </c>
      <c r="S348" s="127" t="n">
        <v>0.02</v>
      </c>
      <c r="T348" s="127" t="n">
        <v>0.02</v>
      </c>
      <c r="U348" s="127" t="n">
        <v>0.015</v>
      </c>
      <c r="V348" s="127" t="n">
        <v>0</v>
      </c>
      <c r="W348" s="127" t="n">
        <v>0.01</v>
      </c>
      <c r="Y348" s="127" t="n">
        <v>0</v>
      </c>
      <c r="AA348" s="127" t="n">
        <v>0.015</v>
      </c>
      <c r="AC348" s="127" t="n">
        <v>0</v>
      </c>
      <c r="AD348" s="125" t="n">
        <v>0.01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I349" s="125" t="n">
        <v>0</v>
      </c>
      <c r="J349" s="125" t="n">
        <v>0</v>
      </c>
      <c r="K349" s="127" t="n">
        <v>-0.06</v>
      </c>
      <c r="M349" s="125" t="n">
        <v>0</v>
      </c>
      <c r="N349" s="125" t="n">
        <v>0</v>
      </c>
      <c r="O349" s="125" t="n">
        <v>0</v>
      </c>
      <c r="P349" s="125" t="n">
        <v>0</v>
      </c>
      <c r="Q349" s="127" t="n">
        <v>0</v>
      </c>
      <c r="R349" s="127" t="n">
        <v>0.025</v>
      </c>
      <c r="S349" s="127" t="n">
        <v>0.02</v>
      </c>
      <c r="T349" s="127" t="n">
        <v>0.02</v>
      </c>
      <c r="U349" s="127" t="n">
        <v>0.015</v>
      </c>
      <c r="V349" s="127" t="n">
        <v>0</v>
      </c>
      <c r="W349" s="127" t="n">
        <v>0.01</v>
      </c>
      <c r="Y349" s="127" t="n">
        <v>0</v>
      </c>
      <c r="AA349" s="127" t="n">
        <v>0.015</v>
      </c>
      <c r="AC349" s="127" t="n">
        <v>0</v>
      </c>
      <c r="AD349" s="125" t="n">
        <v>0.01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I350" s="125" t="n">
        <v>0</v>
      </c>
      <c r="J350" s="125" t="n">
        <v>0</v>
      </c>
      <c r="K350" s="127" t="n">
        <v>-0.06</v>
      </c>
      <c r="M350" s="125" t="n">
        <v>0</v>
      </c>
      <c r="N350" s="125" t="n">
        <v>0</v>
      </c>
      <c r="O350" s="125" t="n">
        <v>0</v>
      </c>
      <c r="P350" s="125" t="n">
        <v>0</v>
      </c>
      <c r="Q350" s="127" t="n">
        <v>0</v>
      </c>
      <c r="R350" s="127" t="n">
        <v>0.025</v>
      </c>
      <c r="S350" s="127" t="n">
        <v>0.02</v>
      </c>
      <c r="T350" s="127" t="n">
        <v>0.02</v>
      </c>
      <c r="U350" s="127" t="n">
        <v>0.015</v>
      </c>
      <c r="V350" s="127" t="n">
        <v>0</v>
      </c>
      <c r="W350" s="127" t="n">
        <v>0.01</v>
      </c>
      <c r="Y350" s="127" t="n">
        <v>0</v>
      </c>
      <c r="AA350" s="127" t="n">
        <v>0.015</v>
      </c>
      <c r="AC350" s="127" t="n">
        <v>0</v>
      </c>
      <c r="AD350" s="125" t="n">
        <v>0.01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I351" s="125" t="n">
        <v>0</v>
      </c>
      <c r="J351" s="125" t="n">
        <v>0</v>
      </c>
      <c r="K351" s="127" t="n">
        <v>-0.06</v>
      </c>
      <c r="M351" s="125" t="n">
        <v>0</v>
      </c>
      <c r="N351" s="125" t="n">
        <v>0</v>
      </c>
      <c r="O351" s="125" t="n">
        <v>0</v>
      </c>
      <c r="P351" s="125" t="n">
        <v>0</v>
      </c>
      <c r="Q351" s="127" t="n">
        <v>0</v>
      </c>
      <c r="R351" s="127" t="n">
        <v>0.025</v>
      </c>
      <c r="S351" s="127" t="n">
        <v>0.02</v>
      </c>
      <c r="T351" s="127" t="n">
        <v>0.02</v>
      </c>
      <c r="U351" s="127" t="n">
        <v>0.015</v>
      </c>
      <c r="V351" s="127" t="n">
        <v>0</v>
      </c>
      <c r="W351" s="127" t="n">
        <v>0.01</v>
      </c>
      <c r="Y351" s="127" t="n">
        <v>0</v>
      </c>
      <c r="AA351" s="127" t="n">
        <v>0.015</v>
      </c>
      <c r="AC351" s="127" t="n">
        <v>0</v>
      </c>
      <c r="AD351" s="125" t="n">
        <v>0.01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I352" s="125" t="n">
        <v>0</v>
      </c>
      <c r="J352" s="125" t="n">
        <v>0</v>
      </c>
      <c r="K352" s="127" t="n">
        <v>-0.06</v>
      </c>
      <c r="M352" s="125" t="n">
        <v>0</v>
      </c>
      <c r="N352" s="125" t="n">
        <v>0</v>
      </c>
      <c r="O352" s="125" t="n">
        <v>0</v>
      </c>
      <c r="P352" s="125" t="n">
        <v>0</v>
      </c>
      <c r="Q352" s="127" t="n">
        <v>0</v>
      </c>
      <c r="R352" s="127" t="n">
        <v>0.025</v>
      </c>
      <c r="S352" s="127" t="n">
        <v>0.02</v>
      </c>
      <c r="T352" s="127" t="n">
        <v>0.02</v>
      </c>
      <c r="U352" s="127" t="n">
        <v>0.015</v>
      </c>
      <c r="V352" s="127" t="n">
        <v>0</v>
      </c>
      <c r="W352" s="127" t="n">
        <v>0.01</v>
      </c>
      <c r="Y352" s="127" t="n">
        <v>0</v>
      </c>
      <c r="AA352" s="127" t="n">
        <v>0.015</v>
      </c>
      <c r="AC352" s="127" t="n">
        <v>0</v>
      </c>
      <c r="AD352" s="125" t="n">
        <v>0.01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I353" s="125" t="n">
        <v>0</v>
      </c>
      <c r="J353" s="125" t="n">
        <v>0</v>
      </c>
      <c r="K353" s="127" t="n">
        <v>-0.06</v>
      </c>
      <c r="M353" s="125" t="n">
        <v>0</v>
      </c>
      <c r="N353" s="125" t="n">
        <v>0</v>
      </c>
      <c r="O353" s="125" t="n">
        <v>0</v>
      </c>
      <c r="P353" s="125" t="n">
        <v>0</v>
      </c>
      <c r="Q353" s="127" t="n">
        <v>0</v>
      </c>
      <c r="R353" s="127" t="n">
        <v>0.025</v>
      </c>
      <c r="S353" s="127" t="n">
        <v>0.02</v>
      </c>
      <c r="T353" s="127" t="n">
        <v>0.02</v>
      </c>
      <c r="U353" s="127" t="n">
        <v>0.015</v>
      </c>
      <c r="V353" s="127" t="n">
        <v>0</v>
      </c>
      <c r="W353" s="127" t="n">
        <v>0.01</v>
      </c>
      <c r="Y353" s="127" t="n">
        <v>0</v>
      </c>
      <c r="AA353" s="127" t="n">
        <v>0.015</v>
      </c>
      <c r="AC353" s="127" t="n">
        <v>0</v>
      </c>
      <c r="AD353" s="125" t="n">
        <v>0.01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R354" s="127" t="n">
        <v>0.025</v>
      </c>
      <c r="S354" s="127" t="n">
        <v>0.02</v>
      </c>
      <c r="T354" s="127" t="n">
        <v>0.02</v>
      </c>
      <c r="U354" s="127" t="n">
        <v>0.015</v>
      </c>
      <c r="V354" s="127" t="n">
        <v>0</v>
      </c>
      <c r="W354" s="127" t="n">
        <v>0.01</v>
      </c>
      <c r="Y354" s="127" t="n">
        <v>0</v>
      </c>
      <c r="AA354" s="127" t="n">
        <v>0.015</v>
      </c>
      <c r="AC354" s="127" t="n">
        <v>0</v>
      </c>
      <c r="AD354" s="125" t="n">
        <v>0.01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R355" s="127" t="n">
        <v>0.025</v>
      </c>
      <c r="S355" s="127" t="n">
        <v>0.02</v>
      </c>
      <c r="T355" s="127" t="n">
        <v>0.02</v>
      </c>
      <c r="U355" s="127" t="n">
        <v>0.015</v>
      </c>
      <c r="V355" s="127" t="n">
        <v>0</v>
      </c>
      <c r="W355" s="127" t="n">
        <v>0.01</v>
      </c>
      <c r="Y355" s="127" t="n">
        <v>0</v>
      </c>
      <c r="AA355" s="127" t="n">
        <v>0.015</v>
      </c>
      <c r="AC355" s="127" t="n">
        <v>0</v>
      </c>
      <c r="AD355" s="125" t="n">
        <v>0.01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I356" s="125" t="n">
        <v>-0.06</v>
      </c>
      <c r="J356" s="125" t="n">
        <v>0</v>
      </c>
      <c r="R356" s="127" t="n">
        <v>0.025</v>
      </c>
      <c r="S356" s="127" t="n">
        <v>0.02</v>
      </c>
      <c r="T356" s="127" t="n">
        <v>0.02</v>
      </c>
      <c r="U356" s="127" t="n">
        <v>0.015</v>
      </c>
      <c r="V356" s="127" t="n">
        <v>0</v>
      </c>
      <c r="W356" s="127" t="n">
        <v>0.01</v>
      </c>
      <c r="Y356" s="127" t="n">
        <v>0</v>
      </c>
      <c r="AA356" s="127" t="n">
        <v>0.015</v>
      </c>
      <c r="AC356" s="127" t="n">
        <v>0</v>
      </c>
      <c r="AD356" s="125" t="n">
        <v>0.01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I357" s="125" t="n">
        <v>-0.045</v>
      </c>
      <c r="J357" s="125" t="n">
        <v>0</v>
      </c>
      <c r="R357" s="127" t="n">
        <v>0.025</v>
      </c>
      <c r="S357" s="127" t="n">
        <v>0.02</v>
      </c>
      <c r="T357" s="127" t="n">
        <v>0.02</v>
      </c>
      <c r="U357" s="127" t="n">
        <v>0.015</v>
      </c>
      <c r="V357" s="127" t="n">
        <v>0</v>
      </c>
      <c r="W357" s="127" t="n">
        <v>0.01</v>
      </c>
      <c r="Y357" s="127" t="n">
        <v>0</v>
      </c>
      <c r="AA357" s="127" t="n">
        <v>0.015</v>
      </c>
      <c r="AC357" s="127" t="n">
        <v>0</v>
      </c>
      <c r="AD357" s="125" t="n">
        <v>0.01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I358" s="125" t="n">
        <v>0.01</v>
      </c>
      <c r="J358" s="125" t="n">
        <v>0</v>
      </c>
      <c r="R358" s="127" t="n">
        <v>0.025</v>
      </c>
      <c r="S358" s="127" t="n">
        <v>0.02</v>
      </c>
      <c r="T358" s="127" t="n">
        <v>0.02</v>
      </c>
      <c r="U358" s="127" t="n">
        <v>0.015</v>
      </c>
      <c r="V358" s="127" t="n">
        <v>0</v>
      </c>
      <c r="W358" s="127" t="n">
        <v>0.01</v>
      </c>
      <c r="Y358" s="127" t="n">
        <v>0</v>
      </c>
      <c r="AA358" s="127" t="n">
        <v>0.015</v>
      </c>
      <c r="AC358" s="127" t="n">
        <v>0</v>
      </c>
      <c r="AD358" s="125" t="n">
        <v>0.01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I359" s="125" t="n">
        <v>0.1</v>
      </c>
      <c r="J359" s="125" t="n">
        <v>0</v>
      </c>
      <c r="R359" s="127" t="n">
        <v>0.025</v>
      </c>
      <c r="S359" s="127" t="n">
        <v>0.02</v>
      </c>
      <c r="T359" s="127" t="n">
        <v>0.02</v>
      </c>
      <c r="U359" s="127" t="n">
        <v>0.015</v>
      </c>
      <c r="V359" s="127" t="n">
        <v>0</v>
      </c>
      <c r="W359" s="127" t="n">
        <v>0.01</v>
      </c>
      <c r="Y359" s="127" t="n">
        <v>0</v>
      </c>
      <c r="AA359" s="127" t="n">
        <v>0.015</v>
      </c>
      <c r="AC359" s="127" t="n">
        <v>0</v>
      </c>
      <c r="AD359" s="125" t="n">
        <v>0.01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I360" s="125" t="n">
        <v>0.1</v>
      </c>
      <c r="J360" s="125" t="n">
        <v>0</v>
      </c>
      <c r="R360" s="127" t="n">
        <v>0.025</v>
      </c>
      <c r="S360" s="127" t="n">
        <v>0.02</v>
      </c>
      <c r="T360" s="127" t="n">
        <v>0.02</v>
      </c>
      <c r="U360" s="127" t="n">
        <v>0.015</v>
      </c>
      <c r="V360" s="127" t="n">
        <v>0</v>
      </c>
      <c r="W360" s="127" t="n">
        <v>0.01</v>
      </c>
      <c r="Y360" s="127" t="n">
        <v>0</v>
      </c>
      <c r="AA360" s="127" t="n">
        <v>0.015</v>
      </c>
      <c r="AC360" s="127" t="n">
        <v>0</v>
      </c>
      <c r="AD360" s="125" t="n">
        <v>0.01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I361" s="125" t="n">
        <v>0</v>
      </c>
      <c r="J361" s="125" t="n">
        <v>0</v>
      </c>
      <c r="R361" s="127" t="n">
        <v>0.025</v>
      </c>
      <c r="S361" s="127" t="n">
        <v>0.02</v>
      </c>
      <c r="T361" s="127" t="n">
        <v>0.02</v>
      </c>
      <c r="U361" s="127" t="n">
        <v>0.015</v>
      </c>
      <c r="V361" s="127" t="n">
        <v>0</v>
      </c>
      <c r="W361" s="127" t="n">
        <v>0.01</v>
      </c>
      <c r="Y361" s="127" t="n">
        <v>0</v>
      </c>
      <c r="AA361" s="127" t="n">
        <v>0.015</v>
      </c>
      <c r="AC361" s="127" t="n">
        <v>0</v>
      </c>
      <c r="AD361" s="125" t="n">
        <v>0.01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Index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35" width="30.85"/>
    <col collapsed="false" customWidth="true" hidden="true" outlineLevel="0" max="2" min="2" style="135" width="9.28"/>
    <col collapsed="false" customWidth="true" hidden="false" outlineLevel="0" max="5" min="3" style="135" width="9.14"/>
    <col collapsed="false" customWidth="true" hidden="false" outlineLevel="0" max="6" min="6" style="135" width="9.7"/>
    <col collapsed="false" customWidth="true" hidden="false" outlineLevel="0" max="7" min="7" style="135" width="12.99"/>
    <col collapsed="false" customWidth="true" hidden="true" outlineLevel="0" max="9" min="8" style="135" width="9.7"/>
    <col collapsed="false" customWidth="true" hidden="false" outlineLevel="0" max="10" min="10" style="135" width="12.99"/>
    <col collapsed="false" customWidth="true" hidden="true" outlineLevel="0" max="12" min="11" style="135" width="9.7"/>
    <col collapsed="false" customWidth="true" hidden="false" outlineLevel="0" max="14" min="13" style="135" width="9.7"/>
    <col collapsed="false" customWidth="true" hidden="false" outlineLevel="0" max="15" min="15" style="135" width="12.14"/>
    <col collapsed="false" customWidth="true" hidden="true" outlineLevel="0" max="17" min="16" style="135" width="9.7"/>
    <col collapsed="false" customWidth="true" hidden="false" outlineLevel="0" max="18" min="18" style="135" width="9.7"/>
    <col collapsed="false" customWidth="true" hidden="false" outlineLevel="0" max="19" min="19" style="135" width="12.56"/>
    <col collapsed="false" customWidth="true" hidden="true" outlineLevel="0" max="22" min="20" style="135" width="9.7"/>
    <col collapsed="false" customWidth="true" hidden="false" outlineLevel="0" max="27" min="23" style="135" width="9.7"/>
    <col collapsed="false" customWidth="true" hidden="false" outlineLevel="0" max="28" min="28" style="135" width="10.41"/>
    <col collapsed="false" customWidth="true" hidden="false" outlineLevel="0" max="29" min="29" style="135" width="12.56"/>
    <col collapsed="false" customWidth="true" hidden="false" outlineLevel="0" max="31" min="30" style="136" width="9.85"/>
    <col collapsed="false" customWidth="true" hidden="false" outlineLevel="0" max="32" min="32" style="135" width="14.85"/>
    <col collapsed="false" customWidth="true" hidden="false" outlineLevel="0" max="140" min="33" style="135" width="9.14"/>
    <col collapsed="false" customWidth="false" hidden="true" outlineLevel="0" max="257" min="141" style="135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37" t="s">
        <v>157</v>
      </c>
      <c r="N1" s="137" t="s">
        <v>158</v>
      </c>
      <c r="O1" s="138"/>
      <c r="P1" s="139" t="s">
        <v>159</v>
      </c>
    </row>
    <row r="2" customFormat="false" ht="24" hidden="false" customHeight="true" outlineLevel="0" collapsed="false">
      <c r="A2" s="140" t="n">
        <v>37193</v>
      </c>
      <c r="B2" s="138"/>
      <c r="P2" s="139" t="s">
        <v>160</v>
      </c>
      <c r="AC2" s="136"/>
      <c r="AD2" s="135"/>
      <c r="AE2" s="135"/>
    </row>
    <row r="3" customFormat="false" ht="12.75" hidden="true" customHeight="true" outlineLevel="0" collapsed="false">
      <c r="C3" s="135" t="n">
        <v>2</v>
      </c>
      <c r="D3" s="135" t="n">
        <v>25</v>
      </c>
      <c r="E3" s="135" t="n">
        <v>25</v>
      </c>
      <c r="AC3" s="136"/>
      <c r="AD3" s="135"/>
      <c r="AE3" s="135"/>
      <c r="AG3" s="135" t="n">
        <v>26</v>
      </c>
      <c r="AH3" s="135" t="n">
        <v>24</v>
      </c>
      <c r="AI3" s="135" t="n">
        <v>26</v>
      </c>
      <c r="AJ3" s="135" t="n">
        <v>26</v>
      </c>
      <c r="AK3" s="135" t="n">
        <v>26</v>
      </c>
      <c r="AL3" s="135" t="n">
        <v>25</v>
      </c>
      <c r="AM3" s="135" t="n">
        <v>26</v>
      </c>
      <c r="AN3" s="135" t="n">
        <v>27</v>
      </c>
      <c r="AO3" s="135" t="n">
        <v>24</v>
      </c>
      <c r="AP3" s="135" t="n">
        <v>27</v>
      </c>
      <c r="AQ3" s="135" t="n">
        <v>25</v>
      </c>
      <c r="AR3" s="135" t="n">
        <v>25</v>
      </c>
      <c r="AS3" s="135" t="n">
        <v>26</v>
      </c>
      <c r="AT3" s="135" t="n">
        <v>24</v>
      </c>
      <c r="AU3" s="135" t="n">
        <v>26</v>
      </c>
      <c r="AV3" s="135" t="n">
        <v>26</v>
      </c>
      <c r="AW3" s="135" t="n">
        <v>26</v>
      </c>
      <c r="AX3" s="135" t="n">
        <v>25</v>
      </c>
      <c r="AY3" s="135" t="n">
        <v>26</v>
      </c>
      <c r="AZ3" s="135" t="n">
        <v>26</v>
      </c>
      <c r="BA3" s="135" t="n">
        <v>25</v>
      </c>
      <c r="BB3" s="135" t="n">
        <v>27</v>
      </c>
      <c r="BC3" s="135" t="n">
        <v>24</v>
      </c>
      <c r="BD3" s="135" t="n">
        <v>26</v>
      </c>
      <c r="BE3" s="135" t="n">
        <v>26</v>
      </c>
      <c r="BF3" s="135" t="n">
        <v>24</v>
      </c>
      <c r="BG3" s="135" t="n">
        <v>27</v>
      </c>
      <c r="BH3" s="135" t="n">
        <v>26</v>
      </c>
      <c r="BI3" s="135" t="n">
        <v>25</v>
      </c>
      <c r="BJ3" s="135" t="n">
        <v>26</v>
      </c>
      <c r="BK3" s="135" t="n">
        <v>26</v>
      </c>
      <c r="BL3" s="135" t="n">
        <v>26</v>
      </c>
      <c r="BM3" s="135" t="n">
        <v>25</v>
      </c>
      <c r="BN3" s="135" t="n">
        <v>26</v>
      </c>
      <c r="BO3" s="135" t="n">
        <v>25</v>
      </c>
      <c r="BP3" s="135" t="n">
        <v>26</v>
      </c>
      <c r="BQ3" s="135" t="n">
        <v>25</v>
      </c>
      <c r="BR3" s="135" t="n">
        <v>24</v>
      </c>
      <c r="BS3" s="135" t="n">
        <v>27</v>
      </c>
      <c r="BT3" s="135" t="n">
        <v>26</v>
      </c>
      <c r="BU3" s="135" t="n">
        <v>25</v>
      </c>
      <c r="BV3" s="135" t="n">
        <v>26</v>
      </c>
      <c r="BW3" s="135" t="n">
        <v>25</v>
      </c>
      <c r="BX3" s="135" t="n">
        <v>27</v>
      </c>
      <c r="BY3" s="135" t="n">
        <v>25</v>
      </c>
      <c r="BZ3" s="135" t="n">
        <v>26</v>
      </c>
      <c r="CA3" s="135" t="n">
        <v>25</v>
      </c>
      <c r="CB3" s="135" t="n">
        <v>26</v>
      </c>
      <c r="CC3" s="135" t="n">
        <v>25</v>
      </c>
      <c r="CD3" s="135" t="n">
        <v>24</v>
      </c>
      <c r="CE3" s="135" t="n">
        <v>27</v>
      </c>
      <c r="CF3" s="135" t="n">
        <v>25</v>
      </c>
      <c r="CG3" s="135" t="n">
        <v>26</v>
      </c>
      <c r="CH3" s="135" t="n">
        <v>26</v>
      </c>
      <c r="CI3" s="135" t="n">
        <v>25</v>
      </c>
      <c r="CJ3" s="135" t="n">
        <v>27</v>
      </c>
      <c r="CK3" s="135" t="n">
        <v>25</v>
      </c>
      <c r="CL3" s="135" t="n">
        <v>26</v>
      </c>
      <c r="CM3" s="135" t="n">
        <v>25</v>
      </c>
      <c r="CN3" s="135" t="n">
        <v>25</v>
      </c>
      <c r="CO3" s="135" t="n">
        <v>26</v>
      </c>
      <c r="CP3" s="135" t="n">
        <v>24</v>
      </c>
      <c r="CQ3" s="135" t="n">
        <v>27</v>
      </c>
      <c r="CR3" s="135" t="n">
        <v>25</v>
      </c>
      <c r="CS3" s="135" t="n">
        <v>26</v>
      </c>
      <c r="CT3" s="135" t="n">
        <v>26</v>
      </c>
      <c r="CU3" s="135" t="n">
        <v>25</v>
      </c>
      <c r="CV3" s="135" t="n">
        <v>27</v>
      </c>
      <c r="CW3" s="135" t="n">
        <v>24</v>
      </c>
      <c r="CX3" s="135" t="n">
        <v>27</v>
      </c>
      <c r="CY3" s="135" t="n">
        <v>25</v>
      </c>
      <c r="CZ3" s="135" t="n">
        <v>25</v>
      </c>
      <c r="DA3" s="135" t="n">
        <v>26</v>
      </c>
      <c r="DB3" s="135" t="n">
        <v>25</v>
      </c>
      <c r="DC3" s="135" t="n">
        <v>26</v>
      </c>
      <c r="DD3" s="135" t="n">
        <v>26</v>
      </c>
      <c r="DE3" s="135" t="n">
        <v>26</v>
      </c>
      <c r="DF3" s="135" t="n">
        <v>25</v>
      </c>
      <c r="DG3" s="135" t="n">
        <v>26</v>
      </c>
      <c r="DH3" s="135" t="n">
        <v>26</v>
      </c>
      <c r="DI3" s="135" t="n">
        <v>25</v>
      </c>
      <c r="DJ3" s="135" t="n">
        <v>27</v>
      </c>
      <c r="DK3" s="135" t="n">
        <v>24</v>
      </c>
      <c r="DL3" s="135" t="n">
        <v>26</v>
      </c>
      <c r="DM3" s="135" t="n">
        <v>26</v>
      </c>
      <c r="DN3" s="135" t="n">
        <v>24</v>
      </c>
      <c r="DO3" s="135" t="n">
        <v>26</v>
      </c>
      <c r="DP3" s="135" t="n">
        <v>26</v>
      </c>
      <c r="DQ3" s="135" t="n">
        <v>25</v>
      </c>
      <c r="DR3" s="135" t="n">
        <v>26</v>
      </c>
      <c r="DS3" s="135" t="n">
        <v>26</v>
      </c>
      <c r="DT3" s="135" t="n">
        <v>26</v>
      </c>
      <c r="DU3" s="135" t="n">
        <v>25</v>
      </c>
      <c r="DV3" s="135" t="n">
        <v>27</v>
      </c>
      <c r="DW3" s="135" t="n">
        <v>24</v>
      </c>
      <c r="DX3" s="135" t="n">
        <v>26</v>
      </c>
      <c r="DY3" s="135" t="n">
        <v>25</v>
      </c>
      <c r="DZ3" s="135" t="n">
        <v>24</v>
      </c>
      <c r="EA3" s="135" t="n">
        <v>27</v>
      </c>
      <c r="EB3" s="135" t="n">
        <v>26</v>
      </c>
      <c r="EC3" s="135" t="n">
        <v>25</v>
      </c>
      <c r="ED3" s="135" t="n">
        <v>26</v>
      </c>
      <c r="EE3" s="135" t="n">
        <v>26</v>
      </c>
      <c r="EF3" s="135" t="n">
        <v>26</v>
      </c>
      <c r="EG3" s="135" t="n">
        <v>25</v>
      </c>
      <c r="EH3" s="135" t="n">
        <v>26</v>
      </c>
      <c r="EI3" s="135" t="n">
        <v>25</v>
      </c>
      <c r="EJ3" s="135" t="n">
        <v>26</v>
      </c>
    </row>
    <row r="4" customFormat="false" ht="11.25" hidden="true" customHeight="false" outlineLevel="0" collapsed="false">
      <c r="A4" s="141"/>
      <c r="B4" s="138"/>
      <c r="F4" s="142" t="n">
        <v>36892</v>
      </c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 t="n">
        <v>37257</v>
      </c>
      <c r="X4" s="142" t="n">
        <v>37622</v>
      </c>
      <c r="Y4" s="142" t="n">
        <v>37987</v>
      </c>
      <c r="Z4" s="142" t="n">
        <v>38353</v>
      </c>
      <c r="AA4" s="142" t="n">
        <v>38718</v>
      </c>
      <c r="AB4" s="143" t="n">
        <v>40179</v>
      </c>
      <c r="AC4" s="143" t="n">
        <v>40544</v>
      </c>
      <c r="AD4" s="135"/>
      <c r="AE4" s="135"/>
    </row>
    <row r="5" customFormat="false" ht="10.5" hidden="true" customHeight="true" outlineLevel="0" collapsed="false">
      <c r="A5" s="141"/>
      <c r="B5" s="138"/>
      <c r="C5" s="135" t="n">
        <v>2</v>
      </c>
      <c r="D5" s="135" t="n">
        <v>21</v>
      </c>
      <c r="E5" s="135" t="n">
        <v>20</v>
      </c>
      <c r="AG5" s="135" t="n">
        <v>22</v>
      </c>
      <c r="AH5" s="135" t="n">
        <v>20</v>
      </c>
      <c r="AI5" s="135" t="n">
        <v>21</v>
      </c>
      <c r="AJ5" s="135" t="n">
        <v>22</v>
      </c>
      <c r="AK5" s="135" t="n">
        <v>22</v>
      </c>
      <c r="AL5" s="135" t="n">
        <v>20</v>
      </c>
      <c r="AM5" s="135" t="n">
        <v>22</v>
      </c>
      <c r="AN5" s="135" t="n">
        <v>22</v>
      </c>
      <c r="AO5" s="135" t="n">
        <v>20</v>
      </c>
      <c r="AP5" s="135" t="n">
        <v>23</v>
      </c>
      <c r="AQ5" s="135" t="n">
        <v>20</v>
      </c>
      <c r="AR5" s="135" t="n">
        <v>21</v>
      </c>
      <c r="AS5" s="135" t="n">
        <v>22</v>
      </c>
      <c r="AT5" s="135" t="n">
        <v>20</v>
      </c>
      <c r="AU5" s="135" t="n">
        <v>21</v>
      </c>
      <c r="AV5" s="135" t="n">
        <v>22</v>
      </c>
      <c r="AW5" s="135" t="n">
        <v>21</v>
      </c>
      <c r="AX5" s="135" t="n">
        <v>21</v>
      </c>
      <c r="AY5" s="135" t="n">
        <v>22</v>
      </c>
      <c r="AZ5" s="135" t="n">
        <v>21</v>
      </c>
      <c r="BA5" s="135" t="n">
        <v>21</v>
      </c>
      <c r="BB5" s="135" t="n">
        <v>23</v>
      </c>
      <c r="BC5" s="135" t="n">
        <v>19</v>
      </c>
      <c r="BD5" s="135" t="n">
        <v>22</v>
      </c>
      <c r="BE5" s="135" t="n">
        <v>21</v>
      </c>
      <c r="BF5" s="135" t="n">
        <v>20</v>
      </c>
      <c r="BG5" s="135" t="n">
        <v>23</v>
      </c>
      <c r="BH5" s="135" t="n">
        <v>22</v>
      </c>
      <c r="BI5" s="135" t="n">
        <v>20</v>
      </c>
      <c r="BJ5" s="135" t="n">
        <v>22</v>
      </c>
      <c r="BK5" s="135" t="n">
        <v>21</v>
      </c>
      <c r="BL5" s="135" t="n">
        <v>22</v>
      </c>
      <c r="BM5" s="135" t="n">
        <v>21</v>
      </c>
      <c r="BN5" s="135" t="n">
        <v>21</v>
      </c>
      <c r="BO5" s="135" t="n">
        <v>21</v>
      </c>
      <c r="BP5" s="135" t="n">
        <v>23</v>
      </c>
      <c r="BQ5" s="135" t="n">
        <v>21</v>
      </c>
      <c r="BR5" s="135" t="n">
        <v>20</v>
      </c>
      <c r="BS5" s="135" t="n">
        <v>23</v>
      </c>
      <c r="BT5" s="135" t="n">
        <v>21</v>
      </c>
      <c r="BU5" s="135" t="n">
        <v>21</v>
      </c>
      <c r="BV5" s="135" t="n">
        <v>22</v>
      </c>
      <c r="BW5" s="135" t="n">
        <v>20</v>
      </c>
      <c r="BX5" s="135" t="n">
        <v>23</v>
      </c>
      <c r="BY5" s="135" t="n">
        <v>21</v>
      </c>
      <c r="BZ5" s="135" t="n">
        <v>21</v>
      </c>
      <c r="CA5" s="135" t="n">
        <v>21</v>
      </c>
      <c r="CB5" s="135" t="n">
        <v>21</v>
      </c>
      <c r="CC5" s="135" t="n">
        <v>21</v>
      </c>
      <c r="CD5" s="135" t="n">
        <v>20</v>
      </c>
      <c r="CE5" s="135" t="n">
        <v>23</v>
      </c>
      <c r="CF5" s="135" t="n">
        <v>20</v>
      </c>
      <c r="CG5" s="135" t="n">
        <v>22</v>
      </c>
      <c r="CH5" s="135" t="n">
        <v>22</v>
      </c>
      <c r="CI5" s="135" t="n">
        <v>20</v>
      </c>
      <c r="CJ5" s="135" t="n">
        <v>23</v>
      </c>
      <c r="CK5" s="135" t="n">
        <v>20</v>
      </c>
      <c r="CL5" s="135" t="n">
        <v>22</v>
      </c>
      <c r="CM5" s="135" t="n">
        <v>21</v>
      </c>
      <c r="CN5" s="135" t="n">
        <v>20</v>
      </c>
      <c r="CO5" s="135" t="n">
        <v>22</v>
      </c>
      <c r="CP5" s="135" t="n">
        <v>20</v>
      </c>
      <c r="CQ5" s="135" t="n">
        <v>22</v>
      </c>
      <c r="CR5" s="135" t="n">
        <v>21</v>
      </c>
      <c r="CS5" s="135" t="n">
        <v>22</v>
      </c>
      <c r="CT5" s="135" t="n">
        <v>21</v>
      </c>
      <c r="CU5" s="135" t="n">
        <v>21</v>
      </c>
      <c r="CV5" s="135" t="n">
        <v>23</v>
      </c>
      <c r="CW5" s="135" t="n">
        <v>19</v>
      </c>
      <c r="CX5" s="135" t="n">
        <v>23</v>
      </c>
      <c r="CY5" s="135" t="n">
        <v>21</v>
      </c>
      <c r="CZ5" s="135" t="n">
        <v>20</v>
      </c>
      <c r="DA5" s="135" t="n">
        <v>22</v>
      </c>
      <c r="DB5" s="135" t="n">
        <v>21</v>
      </c>
      <c r="DC5" s="135" t="n">
        <v>21</v>
      </c>
      <c r="DD5" s="135" t="n">
        <v>22</v>
      </c>
      <c r="DE5" s="135" t="n">
        <v>21</v>
      </c>
      <c r="DF5" s="135" t="n">
        <v>21</v>
      </c>
      <c r="DG5" s="135" t="n">
        <v>22</v>
      </c>
      <c r="DH5" s="135" t="n">
        <v>21</v>
      </c>
      <c r="DI5" s="135" t="n">
        <v>21</v>
      </c>
      <c r="DJ5" s="135" t="n">
        <v>23</v>
      </c>
      <c r="DK5" s="135" t="n">
        <v>19</v>
      </c>
      <c r="DL5" s="135" t="n">
        <v>22</v>
      </c>
      <c r="DM5" s="135" t="n">
        <v>21</v>
      </c>
      <c r="DN5" s="135" t="n">
        <v>20</v>
      </c>
      <c r="DO5" s="135" t="n">
        <v>22</v>
      </c>
      <c r="DP5" s="135" t="n">
        <v>22</v>
      </c>
      <c r="DQ5" s="135" t="n">
        <v>20</v>
      </c>
      <c r="DR5" s="135" t="n">
        <v>22</v>
      </c>
      <c r="DS5" s="135" t="n">
        <v>22</v>
      </c>
      <c r="DT5" s="135" t="n">
        <v>21</v>
      </c>
      <c r="DU5" s="135" t="n">
        <v>21</v>
      </c>
      <c r="DV5" s="135" t="n">
        <v>22</v>
      </c>
      <c r="DW5" s="135" t="n">
        <v>20</v>
      </c>
      <c r="DX5" s="135" t="n">
        <v>22</v>
      </c>
      <c r="DY5" s="135" t="n">
        <v>20</v>
      </c>
      <c r="DZ5" s="135" t="n">
        <v>20</v>
      </c>
      <c r="EA5" s="135" t="n">
        <v>23</v>
      </c>
      <c r="EB5" s="135" t="n">
        <v>22</v>
      </c>
      <c r="EC5" s="135" t="n">
        <v>20</v>
      </c>
      <c r="ED5" s="135" t="n">
        <v>22</v>
      </c>
      <c r="EE5" s="135" t="n">
        <v>21</v>
      </c>
      <c r="EF5" s="135" t="n">
        <v>22</v>
      </c>
      <c r="EG5" s="135" t="n">
        <v>21</v>
      </c>
      <c r="EH5" s="135" t="n">
        <v>21</v>
      </c>
      <c r="EI5" s="135" t="n">
        <v>21</v>
      </c>
      <c r="EJ5" s="135" t="n">
        <v>23</v>
      </c>
    </row>
    <row r="6" customFormat="false" ht="12.75" hidden="false" customHeight="false" outlineLevel="0" collapsed="false">
      <c r="A6" s="144" t="n">
        <v>37193</v>
      </c>
    </row>
    <row r="7" customFormat="false" ht="10.5" hidden="true" customHeight="true" outlineLevel="0" collapsed="false">
      <c r="A7" s="144"/>
      <c r="C7" s="145" t="n">
        <v>37165</v>
      </c>
      <c r="D7" s="145" t="n">
        <v>37196</v>
      </c>
      <c r="E7" s="145" t="n">
        <v>37226</v>
      </c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5"/>
      <c r="X7" s="145"/>
      <c r="Y7" s="145"/>
      <c r="Z7" s="145"/>
      <c r="AA7" s="145"/>
      <c r="AB7" s="147"/>
      <c r="AG7" s="143" t="n">
        <v>37257</v>
      </c>
      <c r="AH7" s="143" t="n">
        <v>37288</v>
      </c>
      <c r="AI7" s="143" t="n">
        <v>37316</v>
      </c>
      <c r="AJ7" s="143" t="n">
        <v>37347</v>
      </c>
      <c r="AK7" s="143" t="n">
        <v>37377</v>
      </c>
      <c r="AL7" s="143" t="n">
        <v>37408</v>
      </c>
      <c r="AM7" s="143" t="n">
        <v>37438</v>
      </c>
      <c r="AN7" s="143" t="n">
        <v>37469</v>
      </c>
      <c r="AO7" s="143" t="n">
        <v>37500</v>
      </c>
      <c r="AP7" s="143" t="n">
        <v>37530</v>
      </c>
      <c r="AQ7" s="143" t="n">
        <v>37561</v>
      </c>
      <c r="AR7" s="143" t="n">
        <v>37591</v>
      </c>
      <c r="AS7" s="143" t="n">
        <v>37622</v>
      </c>
      <c r="AT7" s="143" t="n">
        <v>37653</v>
      </c>
      <c r="AU7" s="143" t="n">
        <v>37681</v>
      </c>
      <c r="AV7" s="143" t="n">
        <v>37712</v>
      </c>
      <c r="AW7" s="143" t="n">
        <v>37742</v>
      </c>
      <c r="AX7" s="143" t="n">
        <v>37773</v>
      </c>
      <c r="AY7" s="143" t="n">
        <v>37803</v>
      </c>
      <c r="AZ7" s="143" t="n">
        <v>37834</v>
      </c>
      <c r="BA7" s="143" t="n">
        <v>37865</v>
      </c>
      <c r="BB7" s="143" t="n">
        <v>37895</v>
      </c>
      <c r="BC7" s="143" t="n">
        <v>37926</v>
      </c>
      <c r="BD7" s="143" t="n">
        <v>37956</v>
      </c>
      <c r="BE7" s="143" t="n">
        <v>37987</v>
      </c>
      <c r="BF7" s="143" t="n">
        <v>38018</v>
      </c>
      <c r="BG7" s="143" t="n">
        <v>38047</v>
      </c>
      <c r="BH7" s="143" t="n">
        <v>38078</v>
      </c>
      <c r="BI7" s="143" t="n">
        <v>38108</v>
      </c>
      <c r="BJ7" s="143" t="n">
        <v>38139</v>
      </c>
      <c r="BK7" s="143" t="n">
        <v>38169</v>
      </c>
      <c r="BL7" s="143" t="n">
        <v>38200</v>
      </c>
      <c r="BM7" s="143" t="n">
        <v>38231</v>
      </c>
      <c r="BN7" s="143" t="n">
        <v>38261</v>
      </c>
      <c r="BO7" s="143" t="n">
        <v>38292</v>
      </c>
      <c r="BP7" s="143" t="n">
        <v>38322</v>
      </c>
      <c r="BQ7" s="143" t="n">
        <v>38353</v>
      </c>
      <c r="BR7" s="143" t="n">
        <v>38384</v>
      </c>
      <c r="BS7" s="143" t="n">
        <v>38412</v>
      </c>
      <c r="BT7" s="143" t="n">
        <v>38443</v>
      </c>
      <c r="BU7" s="143" t="n">
        <v>38473</v>
      </c>
      <c r="BV7" s="143" t="n">
        <v>38504</v>
      </c>
      <c r="BW7" s="143" t="n">
        <v>38534</v>
      </c>
      <c r="BX7" s="143" t="n">
        <v>38565</v>
      </c>
      <c r="BY7" s="143" t="n">
        <v>38596</v>
      </c>
      <c r="BZ7" s="143" t="n">
        <v>38626</v>
      </c>
      <c r="CA7" s="143" t="n">
        <v>38657</v>
      </c>
      <c r="CB7" s="143" t="n">
        <v>38687</v>
      </c>
      <c r="CC7" s="143" t="n">
        <v>38718</v>
      </c>
      <c r="CD7" s="143" t="n">
        <v>38749</v>
      </c>
      <c r="CE7" s="143" t="n">
        <v>38777</v>
      </c>
      <c r="CF7" s="143" t="n">
        <v>38808</v>
      </c>
      <c r="CG7" s="143" t="n">
        <v>38838</v>
      </c>
      <c r="CH7" s="143" t="n">
        <v>38869</v>
      </c>
      <c r="CI7" s="143" t="n">
        <v>38899</v>
      </c>
      <c r="CJ7" s="143" t="n">
        <v>38930</v>
      </c>
      <c r="CK7" s="143" t="n">
        <v>38961</v>
      </c>
      <c r="CL7" s="143" t="n">
        <v>38991</v>
      </c>
      <c r="CM7" s="143" t="n">
        <v>39022</v>
      </c>
      <c r="CN7" s="143" t="n">
        <v>39052</v>
      </c>
      <c r="CO7" s="143" t="n">
        <v>39083</v>
      </c>
      <c r="CP7" s="143" t="n">
        <v>39114</v>
      </c>
      <c r="CQ7" s="143" t="n">
        <v>39142</v>
      </c>
      <c r="CR7" s="143" t="n">
        <v>39173</v>
      </c>
      <c r="CS7" s="143" t="n">
        <v>39203</v>
      </c>
      <c r="CT7" s="143" t="n">
        <v>39234</v>
      </c>
      <c r="CU7" s="143" t="n">
        <v>39264</v>
      </c>
      <c r="CV7" s="143" t="n">
        <v>39295</v>
      </c>
      <c r="CW7" s="143" t="n">
        <v>39326</v>
      </c>
      <c r="CX7" s="143" t="n">
        <v>39356</v>
      </c>
      <c r="CY7" s="143" t="n">
        <v>39387</v>
      </c>
      <c r="CZ7" s="143" t="n">
        <v>39417</v>
      </c>
      <c r="DA7" s="143" t="n">
        <v>39448</v>
      </c>
      <c r="DB7" s="143" t="n">
        <v>39479</v>
      </c>
      <c r="DC7" s="143" t="n">
        <v>39508</v>
      </c>
      <c r="DD7" s="143" t="n">
        <v>39539</v>
      </c>
      <c r="DE7" s="143" t="n">
        <v>39569</v>
      </c>
      <c r="DF7" s="143" t="n">
        <v>39600</v>
      </c>
      <c r="DG7" s="143" t="n">
        <v>39630</v>
      </c>
      <c r="DH7" s="143" t="n">
        <v>39661</v>
      </c>
      <c r="DI7" s="143" t="n">
        <v>39692</v>
      </c>
      <c r="DJ7" s="143" t="n">
        <v>39722</v>
      </c>
      <c r="DK7" s="143" t="n">
        <v>39753</v>
      </c>
      <c r="DL7" s="143" t="n">
        <v>39783</v>
      </c>
      <c r="DM7" s="143" t="n">
        <v>39814</v>
      </c>
      <c r="DN7" s="143" t="n">
        <v>39845</v>
      </c>
      <c r="DO7" s="143" t="n">
        <v>39873</v>
      </c>
      <c r="DP7" s="143" t="n">
        <v>39904</v>
      </c>
      <c r="DQ7" s="143" t="n">
        <v>39934</v>
      </c>
      <c r="DR7" s="143" t="n">
        <v>39965</v>
      </c>
      <c r="DS7" s="143" t="n">
        <v>39995</v>
      </c>
      <c r="DT7" s="143" t="n">
        <v>40026</v>
      </c>
      <c r="DU7" s="143" t="n">
        <v>40057</v>
      </c>
      <c r="DV7" s="143" t="n">
        <v>40087</v>
      </c>
      <c r="DW7" s="143" t="n">
        <v>40118</v>
      </c>
      <c r="DX7" s="143" t="n">
        <v>40148</v>
      </c>
      <c r="DY7" s="143" t="n">
        <v>40179</v>
      </c>
      <c r="DZ7" s="143" t="n">
        <v>40210</v>
      </c>
      <c r="EA7" s="143" t="n">
        <v>40238</v>
      </c>
      <c r="EB7" s="143" t="n">
        <v>40269</v>
      </c>
      <c r="EC7" s="143" t="n">
        <v>40299</v>
      </c>
      <c r="ED7" s="143" t="n">
        <v>40330</v>
      </c>
      <c r="EE7" s="143" t="n">
        <v>40360</v>
      </c>
      <c r="EF7" s="143" t="n">
        <v>40391</v>
      </c>
      <c r="EG7" s="143" t="n">
        <v>40422</v>
      </c>
      <c r="EH7" s="143" t="n">
        <v>40452</v>
      </c>
      <c r="EI7" s="143" t="n">
        <v>40483</v>
      </c>
      <c r="EJ7" s="143" t="n">
        <v>40513</v>
      </c>
    </row>
    <row r="8" customFormat="false" ht="15.75" hidden="false" customHeight="true" outlineLevel="0" collapsed="false">
      <c r="A8" s="148" t="s">
        <v>161</v>
      </c>
      <c r="B8" s="149"/>
      <c r="C8" s="150" t="s">
        <v>162</v>
      </c>
      <c r="D8" s="150" t="s">
        <v>163</v>
      </c>
      <c r="E8" s="150" t="s">
        <v>164</v>
      </c>
      <c r="F8" s="151" t="s">
        <v>165</v>
      </c>
      <c r="G8" s="152" t="s">
        <v>166</v>
      </c>
      <c r="H8" s="153" t="n">
        <v>37257</v>
      </c>
      <c r="I8" s="153" t="n">
        <v>37288</v>
      </c>
      <c r="J8" s="152" t="s">
        <v>167</v>
      </c>
      <c r="K8" s="153" t="n">
        <v>37316</v>
      </c>
      <c r="L8" s="153" t="n">
        <v>37347</v>
      </c>
      <c r="M8" s="153" t="n">
        <v>37377</v>
      </c>
      <c r="N8" s="153" t="n">
        <v>37408</v>
      </c>
      <c r="O8" s="150" t="s">
        <v>168</v>
      </c>
      <c r="P8" s="153" t="n">
        <v>37438</v>
      </c>
      <c r="Q8" s="153" t="n">
        <v>37469</v>
      </c>
      <c r="R8" s="153" t="n">
        <v>37500</v>
      </c>
      <c r="S8" s="150" t="s">
        <v>169</v>
      </c>
      <c r="T8" s="153" t="n">
        <v>37530</v>
      </c>
      <c r="U8" s="153" t="n">
        <v>37561</v>
      </c>
      <c r="V8" s="153" t="n">
        <v>37591</v>
      </c>
      <c r="W8" s="150" t="s">
        <v>170</v>
      </c>
      <c r="X8" s="150" t="s">
        <v>171</v>
      </c>
      <c r="Y8" s="151" t="s">
        <v>172</v>
      </c>
      <c r="Z8" s="151" t="s">
        <v>173</v>
      </c>
      <c r="AA8" s="151" t="s">
        <v>174</v>
      </c>
      <c r="AB8" s="150" t="s">
        <v>175</v>
      </c>
      <c r="AC8" s="152" t="s">
        <v>176</v>
      </c>
      <c r="AD8" s="152"/>
      <c r="AE8" s="152"/>
      <c r="AF8" s="154"/>
      <c r="AG8" s="155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  <c r="IW8" s="154"/>
    </row>
    <row r="9" customFormat="false" ht="13.7" hidden="false" customHeight="true" outlineLevel="0" collapsed="false">
      <c r="A9" s="156" t="s">
        <v>76</v>
      </c>
      <c r="B9" s="136" t="s">
        <v>177</v>
      </c>
      <c r="C9" s="157" t="n">
        <v>38.3</v>
      </c>
      <c r="D9" s="157" t="n">
        <v>39</v>
      </c>
      <c r="E9" s="157" t="n">
        <v>46</v>
      </c>
      <c r="F9" s="158" t="n">
        <v>42.2232558139535</v>
      </c>
      <c r="G9" s="157" t="n">
        <v>44.5</v>
      </c>
      <c r="H9" s="157" t="n">
        <v>46</v>
      </c>
      <c r="I9" s="157" t="n">
        <v>43</v>
      </c>
      <c r="J9" s="157" t="n">
        <v>33.125</v>
      </c>
      <c r="K9" s="157" t="n">
        <v>35</v>
      </c>
      <c r="L9" s="157" t="n">
        <v>31.25</v>
      </c>
      <c r="M9" s="157" t="n">
        <v>29.5</v>
      </c>
      <c r="N9" s="157" t="n">
        <v>30</v>
      </c>
      <c r="O9" s="157" t="n">
        <v>49</v>
      </c>
      <c r="P9" s="159" t="n">
        <v>45</v>
      </c>
      <c r="Q9" s="157" t="n">
        <v>53</v>
      </c>
      <c r="R9" s="157" t="n">
        <v>44</v>
      </c>
      <c r="S9" s="157" t="n">
        <v>39</v>
      </c>
      <c r="T9" s="157" t="n">
        <v>40</v>
      </c>
      <c r="U9" s="157" t="n">
        <v>38</v>
      </c>
      <c r="V9" s="157" t="n">
        <v>39</v>
      </c>
      <c r="W9" s="158" t="n">
        <v>39.5235294117647</v>
      </c>
      <c r="X9" s="157" t="n">
        <v>41.0352941176471</v>
      </c>
      <c r="Y9" s="157" t="n">
        <v>41.5964429530201</v>
      </c>
      <c r="Z9" s="157" t="n">
        <v>41.7686274509804</v>
      </c>
      <c r="AA9" s="157" t="n">
        <v>42.8403921568627</v>
      </c>
      <c r="AB9" s="160" t="n">
        <v>44.045859375</v>
      </c>
      <c r="AC9" s="161" t="n">
        <v>42.1275352413498</v>
      </c>
      <c r="AD9" s="162"/>
      <c r="AE9" s="162"/>
      <c r="AF9" s="163"/>
      <c r="AG9" s="159" t="n">
        <v>46</v>
      </c>
      <c r="AH9" s="159" t="n">
        <v>43</v>
      </c>
      <c r="AI9" s="159" t="n">
        <v>35</v>
      </c>
      <c r="AJ9" s="159" t="n">
        <v>31.25</v>
      </c>
      <c r="AK9" s="159" t="n">
        <v>29.5</v>
      </c>
      <c r="AL9" s="159" t="n">
        <v>30</v>
      </c>
      <c r="AM9" s="159" t="n">
        <v>45</v>
      </c>
      <c r="AN9" s="159" t="n">
        <v>53</v>
      </c>
      <c r="AO9" s="159" t="n">
        <v>44</v>
      </c>
      <c r="AP9" s="159" t="n">
        <v>40</v>
      </c>
      <c r="AQ9" s="159" t="n">
        <v>38</v>
      </c>
      <c r="AR9" s="159" t="n">
        <v>39</v>
      </c>
      <c r="AS9" s="159" t="n">
        <v>43</v>
      </c>
      <c r="AT9" s="159" t="n">
        <v>42</v>
      </c>
      <c r="AU9" s="159" t="n">
        <v>37</v>
      </c>
      <c r="AV9" s="159" t="n">
        <v>34</v>
      </c>
      <c r="AW9" s="159" t="n">
        <v>30</v>
      </c>
      <c r="AX9" s="159" t="n">
        <v>31</v>
      </c>
      <c r="AY9" s="159" t="n">
        <v>50</v>
      </c>
      <c r="AZ9" s="159" t="n">
        <v>57.5</v>
      </c>
      <c r="BA9" s="159" t="n">
        <v>47.5</v>
      </c>
      <c r="BB9" s="159" t="n">
        <v>42.5</v>
      </c>
      <c r="BC9" s="159" t="n">
        <v>38.5</v>
      </c>
      <c r="BD9" s="159" t="n">
        <v>39</v>
      </c>
      <c r="BE9" s="159" t="n">
        <v>43.12</v>
      </c>
      <c r="BF9" s="159" t="n">
        <v>42.26</v>
      </c>
      <c r="BG9" s="159" t="n">
        <v>37.97</v>
      </c>
      <c r="BH9" s="159" t="n">
        <v>35.39</v>
      </c>
      <c r="BI9" s="159" t="n">
        <v>31.96</v>
      </c>
      <c r="BJ9" s="159" t="n">
        <v>32.82</v>
      </c>
      <c r="BK9" s="159" t="n">
        <v>49.13</v>
      </c>
      <c r="BL9" s="159" t="n">
        <v>55.57</v>
      </c>
      <c r="BM9" s="159" t="n">
        <v>46.98</v>
      </c>
      <c r="BN9" s="159" t="n">
        <v>42.69</v>
      </c>
      <c r="BO9" s="159" t="n">
        <v>39.26</v>
      </c>
      <c r="BP9" s="159" t="n">
        <v>39.69</v>
      </c>
      <c r="BQ9" s="159" t="n">
        <v>43.22</v>
      </c>
      <c r="BR9" s="159" t="n">
        <v>42.48</v>
      </c>
      <c r="BS9" s="159" t="n">
        <v>38.81</v>
      </c>
      <c r="BT9" s="159" t="n">
        <v>36.6</v>
      </c>
      <c r="BU9" s="159" t="n">
        <v>33.66</v>
      </c>
      <c r="BV9" s="159" t="n">
        <v>34.39</v>
      </c>
      <c r="BW9" s="159" t="n">
        <v>48.38</v>
      </c>
      <c r="BX9" s="159" t="n">
        <v>53.9</v>
      </c>
      <c r="BY9" s="159" t="n">
        <v>46.54</v>
      </c>
      <c r="BZ9" s="159" t="n">
        <v>42.86</v>
      </c>
      <c r="CA9" s="159" t="n">
        <v>39.92</v>
      </c>
      <c r="CB9" s="159" t="n">
        <v>40.29</v>
      </c>
      <c r="CC9" s="159" t="n">
        <v>43.48</v>
      </c>
      <c r="CD9" s="159" t="n">
        <v>42.81</v>
      </c>
      <c r="CE9" s="159" t="n">
        <v>39.47</v>
      </c>
      <c r="CF9" s="159" t="n">
        <v>37.47</v>
      </c>
      <c r="CG9" s="159" t="n">
        <v>34.8</v>
      </c>
      <c r="CH9" s="159" t="n">
        <v>35.47</v>
      </c>
      <c r="CI9" s="159" t="n">
        <v>48.17</v>
      </c>
      <c r="CJ9" s="159" t="n">
        <v>53.19</v>
      </c>
      <c r="CK9" s="159" t="n">
        <v>46.5</v>
      </c>
      <c r="CL9" s="159" t="n">
        <v>43.16</v>
      </c>
      <c r="CM9" s="159" t="n">
        <v>40.49</v>
      </c>
      <c r="CN9" s="159" t="n">
        <v>40.83</v>
      </c>
      <c r="CO9" s="159" t="n">
        <v>43.75</v>
      </c>
      <c r="CP9" s="159" t="n">
        <v>43.15</v>
      </c>
      <c r="CQ9" s="159" t="n">
        <v>40.11</v>
      </c>
      <c r="CR9" s="159" t="n">
        <v>38.29</v>
      </c>
      <c r="CS9" s="159" t="n">
        <v>35.87</v>
      </c>
      <c r="CT9" s="159" t="n">
        <v>36.48</v>
      </c>
      <c r="CU9" s="159" t="n">
        <v>48.02</v>
      </c>
      <c r="CV9" s="159" t="n">
        <v>52.58</v>
      </c>
      <c r="CW9" s="159" t="n">
        <v>46.51</v>
      </c>
      <c r="CX9" s="159" t="n">
        <v>43.48</v>
      </c>
      <c r="CY9" s="159" t="n">
        <v>41.05</v>
      </c>
      <c r="CZ9" s="159" t="n">
        <v>41.36</v>
      </c>
      <c r="DA9" s="159" t="n">
        <v>44.16</v>
      </c>
      <c r="DB9" s="159" t="n">
        <v>43.6</v>
      </c>
      <c r="DC9" s="159" t="n">
        <v>40.78</v>
      </c>
      <c r="DD9" s="159" t="n">
        <v>39.09</v>
      </c>
      <c r="DE9" s="159" t="n">
        <v>36.83</v>
      </c>
      <c r="DF9" s="159" t="n">
        <v>37.4</v>
      </c>
      <c r="DG9" s="159" t="n">
        <v>48.14</v>
      </c>
      <c r="DH9" s="159" t="n">
        <v>52.39</v>
      </c>
      <c r="DI9" s="159" t="n">
        <v>46.74</v>
      </c>
      <c r="DJ9" s="159" t="n">
        <v>43.92</v>
      </c>
      <c r="DK9" s="159" t="n">
        <v>41.66</v>
      </c>
      <c r="DL9" s="159" t="n">
        <v>41.94</v>
      </c>
      <c r="DM9" s="159" t="n">
        <v>44.58</v>
      </c>
      <c r="DN9" s="159" t="n">
        <v>44.06</v>
      </c>
      <c r="DO9" s="159" t="n">
        <v>41.44</v>
      </c>
      <c r="DP9" s="159" t="n">
        <v>39.86</v>
      </c>
      <c r="DQ9" s="159" t="n">
        <v>37.76</v>
      </c>
      <c r="DR9" s="159" t="n">
        <v>38.29</v>
      </c>
      <c r="DS9" s="159" t="n">
        <v>48.29</v>
      </c>
      <c r="DT9" s="159" t="n">
        <v>52.24</v>
      </c>
      <c r="DU9" s="159" t="n">
        <v>46.98</v>
      </c>
      <c r="DV9" s="159" t="n">
        <v>44.36</v>
      </c>
      <c r="DW9" s="159" t="n">
        <v>42.26</v>
      </c>
      <c r="DX9" s="159" t="n">
        <v>42.52</v>
      </c>
      <c r="DY9" s="159" t="n">
        <v>45.01</v>
      </c>
      <c r="DZ9" s="159" t="n">
        <v>44.52</v>
      </c>
      <c r="EA9" s="159" t="n">
        <v>42.08</v>
      </c>
      <c r="EB9" s="159" t="n">
        <v>40.62</v>
      </c>
      <c r="EC9" s="159" t="n">
        <v>38.66</v>
      </c>
      <c r="ED9" s="159" t="n">
        <v>39.16</v>
      </c>
      <c r="EE9" s="159" t="n">
        <v>48.46</v>
      </c>
      <c r="EF9" s="159" t="n">
        <v>52.14</v>
      </c>
      <c r="EG9" s="159" t="n">
        <v>47.25</v>
      </c>
      <c r="EH9" s="159" t="n">
        <v>44.8</v>
      </c>
      <c r="EI9" s="159" t="n">
        <v>42.85</v>
      </c>
      <c r="EJ9" s="159" t="n">
        <v>43.1</v>
      </c>
    </row>
    <row r="10" customFormat="false" ht="13.7" hidden="false" customHeight="true" outlineLevel="0" collapsed="false">
      <c r="A10" s="164" t="s">
        <v>178</v>
      </c>
      <c r="B10" s="165" t="s">
        <v>179</v>
      </c>
      <c r="C10" s="159" t="n">
        <v>38.9</v>
      </c>
      <c r="D10" s="159" t="n">
        <v>39.25</v>
      </c>
      <c r="E10" s="159" t="n">
        <v>46.25</v>
      </c>
      <c r="F10" s="166" t="n">
        <v>42.4895348837209</v>
      </c>
      <c r="G10" s="159" t="n">
        <v>44.45</v>
      </c>
      <c r="H10" s="159" t="n">
        <v>46</v>
      </c>
      <c r="I10" s="159" t="n">
        <v>42.9</v>
      </c>
      <c r="J10" s="159" t="n">
        <v>34.125</v>
      </c>
      <c r="K10" s="159" t="n">
        <v>35</v>
      </c>
      <c r="L10" s="159" t="n">
        <v>33.25</v>
      </c>
      <c r="M10" s="159" t="n">
        <v>32</v>
      </c>
      <c r="N10" s="159" t="n">
        <v>32.5</v>
      </c>
      <c r="O10" s="159" t="n">
        <v>51.75</v>
      </c>
      <c r="P10" s="159" t="n">
        <v>48</v>
      </c>
      <c r="Q10" s="159" t="n">
        <v>55.5</v>
      </c>
      <c r="R10" s="159" t="n">
        <v>47.5</v>
      </c>
      <c r="S10" s="159" t="n">
        <v>39</v>
      </c>
      <c r="T10" s="159" t="n">
        <v>40</v>
      </c>
      <c r="U10" s="159" t="n">
        <v>38</v>
      </c>
      <c r="V10" s="159" t="n">
        <v>39</v>
      </c>
      <c r="W10" s="166" t="n">
        <v>40.8490196078431</v>
      </c>
      <c r="X10" s="159" t="n">
        <v>43.3411764705882</v>
      </c>
      <c r="Y10" s="159" t="n">
        <v>43.7120805369128</v>
      </c>
      <c r="Z10" s="159" t="n">
        <v>44.0674509803922</v>
      </c>
      <c r="AA10" s="159" t="n">
        <v>45.9394901960784</v>
      </c>
      <c r="AB10" s="167" t="n">
        <v>47.7896875</v>
      </c>
      <c r="AC10" s="168" t="n">
        <v>44.7891584792823</v>
      </c>
      <c r="AD10" s="162"/>
      <c r="AE10" s="162"/>
      <c r="AF10" s="163"/>
      <c r="AG10" s="169" t="n">
        <v>46</v>
      </c>
      <c r="AH10" s="169" t="n">
        <v>42.9</v>
      </c>
      <c r="AI10" s="169" t="n">
        <v>35</v>
      </c>
      <c r="AJ10" s="169" t="n">
        <v>33.25</v>
      </c>
      <c r="AK10" s="169" t="n">
        <v>32</v>
      </c>
      <c r="AL10" s="169" t="n">
        <v>32.5</v>
      </c>
      <c r="AM10" s="169" t="n">
        <v>48</v>
      </c>
      <c r="AN10" s="169" t="n">
        <v>55.5</v>
      </c>
      <c r="AO10" s="169" t="n">
        <v>47.5</v>
      </c>
      <c r="AP10" s="169" t="n">
        <v>40</v>
      </c>
      <c r="AQ10" s="169" t="n">
        <v>38</v>
      </c>
      <c r="AR10" s="169" t="n">
        <v>39</v>
      </c>
      <c r="AS10" s="169" t="n">
        <v>43.5</v>
      </c>
      <c r="AT10" s="169" t="n">
        <v>42.75</v>
      </c>
      <c r="AU10" s="169" t="n">
        <v>38.5</v>
      </c>
      <c r="AV10" s="169" t="n">
        <v>37.5</v>
      </c>
      <c r="AW10" s="169" t="n">
        <v>33.5</v>
      </c>
      <c r="AX10" s="169" t="n">
        <v>34.75</v>
      </c>
      <c r="AY10" s="169" t="n">
        <v>54.5</v>
      </c>
      <c r="AZ10" s="169" t="n">
        <v>61</v>
      </c>
      <c r="BA10" s="169" t="n">
        <v>51</v>
      </c>
      <c r="BB10" s="169" t="n">
        <v>44.25</v>
      </c>
      <c r="BC10" s="169" t="n">
        <v>39</v>
      </c>
      <c r="BD10" s="169" t="n">
        <v>39.25</v>
      </c>
      <c r="BE10" s="169" t="n">
        <v>43.87</v>
      </c>
      <c r="BF10" s="169" t="n">
        <v>43.23</v>
      </c>
      <c r="BG10" s="169" t="n">
        <v>39.58</v>
      </c>
      <c r="BH10" s="169" t="n">
        <v>38.73</v>
      </c>
      <c r="BI10" s="169" t="n">
        <v>35.29</v>
      </c>
      <c r="BJ10" s="169" t="n">
        <v>36.37</v>
      </c>
      <c r="BK10" s="169" t="n">
        <v>53.31</v>
      </c>
      <c r="BL10" s="169" t="n">
        <v>58.89</v>
      </c>
      <c r="BM10" s="169" t="n">
        <v>50.31</v>
      </c>
      <c r="BN10" s="169" t="n">
        <v>44.52</v>
      </c>
      <c r="BO10" s="169" t="n">
        <v>40.01</v>
      </c>
      <c r="BP10" s="169" t="n">
        <v>40.23</v>
      </c>
      <c r="BQ10" s="169" t="n">
        <v>44.17</v>
      </c>
      <c r="BR10" s="169" t="n">
        <v>43.62</v>
      </c>
      <c r="BS10" s="169" t="n">
        <v>40.5</v>
      </c>
      <c r="BT10" s="169" t="n">
        <v>39.78</v>
      </c>
      <c r="BU10" s="169" t="n">
        <v>36.84</v>
      </c>
      <c r="BV10" s="169" t="n">
        <v>37.77</v>
      </c>
      <c r="BW10" s="169" t="n">
        <v>52.29</v>
      </c>
      <c r="BX10" s="169" t="n">
        <v>57.08</v>
      </c>
      <c r="BY10" s="169" t="n">
        <v>49.73</v>
      </c>
      <c r="BZ10" s="169" t="n">
        <v>44.77</v>
      </c>
      <c r="CA10" s="169" t="n">
        <v>40.92</v>
      </c>
      <c r="CB10" s="169" t="n">
        <v>41.11</v>
      </c>
      <c r="CC10" s="169" t="n">
        <v>44.9</v>
      </c>
      <c r="CD10" s="169" t="n">
        <v>44.4</v>
      </c>
      <c r="CE10" s="169" t="n">
        <v>41.55</v>
      </c>
      <c r="CF10" s="169" t="n">
        <v>40.88</v>
      </c>
      <c r="CG10" s="169" t="n">
        <v>38.2</v>
      </c>
      <c r="CH10" s="169" t="n">
        <v>39.05</v>
      </c>
      <c r="CI10" s="169" t="n">
        <v>52.34</v>
      </c>
      <c r="CJ10" s="169" t="n">
        <v>56.72</v>
      </c>
      <c r="CK10" s="169" t="n">
        <v>50</v>
      </c>
      <c r="CL10" s="169" t="n">
        <v>45.47</v>
      </c>
      <c r="CM10" s="169" t="n">
        <v>41.94</v>
      </c>
      <c r="CN10" s="169" t="n">
        <v>42.11</v>
      </c>
      <c r="CO10" s="169" t="n">
        <v>45.64</v>
      </c>
      <c r="CP10" s="169" t="n">
        <v>45.18</v>
      </c>
      <c r="CQ10" s="169" t="n">
        <v>42.57</v>
      </c>
      <c r="CR10" s="169" t="n">
        <v>41.96</v>
      </c>
      <c r="CS10" s="169" t="n">
        <v>39.51</v>
      </c>
      <c r="CT10" s="169" t="n">
        <v>40.28</v>
      </c>
      <c r="CU10" s="169" t="n">
        <v>52.45</v>
      </c>
      <c r="CV10" s="169" t="n">
        <v>56.46</v>
      </c>
      <c r="CW10" s="169" t="n">
        <v>50.31</v>
      </c>
      <c r="CX10" s="169" t="n">
        <v>46.16</v>
      </c>
      <c r="CY10" s="169" t="n">
        <v>42.94</v>
      </c>
      <c r="CZ10" s="169" t="n">
        <v>43.1</v>
      </c>
      <c r="DA10" s="169" t="n">
        <v>46.38</v>
      </c>
      <c r="DB10" s="169" t="n">
        <v>45.95</v>
      </c>
      <c r="DC10" s="169" t="n">
        <v>43.51</v>
      </c>
      <c r="DD10" s="169" t="n">
        <v>42.95</v>
      </c>
      <c r="DE10" s="169" t="n">
        <v>40.65</v>
      </c>
      <c r="DF10" s="169" t="n">
        <v>41.38</v>
      </c>
      <c r="DG10" s="169" t="n">
        <v>52.75</v>
      </c>
      <c r="DH10" s="169" t="n">
        <v>56.51</v>
      </c>
      <c r="DI10" s="169" t="n">
        <v>50.75</v>
      </c>
      <c r="DJ10" s="169" t="n">
        <v>46.87</v>
      </c>
      <c r="DK10" s="169" t="n">
        <v>43.86</v>
      </c>
      <c r="DL10" s="169" t="n">
        <v>44.01</v>
      </c>
      <c r="DM10" s="169" t="n">
        <v>47.12</v>
      </c>
      <c r="DN10" s="169" t="n">
        <v>46.72</v>
      </c>
      <c r="DO10" s="169" t="n">
        <v>44.44</v>
      </c>
      <c r="DP10" s="169" t="n">
        <v>43.91</v>
      </c>
      <c r="DQ10" s="169" t="n">
        <v>41.77</v>
      </c>
      <c r="DR10" s="169" t="n">
        <v>42.45</v>
      </c>
      <c r="DS10" s="169" t="n">
        <v>53.08</v>
      </c>
      <c r="DT10" s="169" t="n">
        <v>56.59</v>
      </c>
      <c r="DU10" s="169" t="n">
        <v>51.22</v>
      </c>
      <c r="DV10" s="169" t="n">
        <v>47.59</v>
      </c>
      <c r="DW10" s="169" t="n">
        <v>44.77</v>
      </c>
      <c r="DX10" s="169" t="n">
        <v>44.91</v>
      </c>
      <c r="DY10" s="169" t="n">
        <v>47.86</v>
      </c>
      <c r="DZ10" s="169" t="n">
        <v>47.49</v>
      </c>
      <c r="EA10" s="169" t="n">
        <v>45.36</v>
      </c>
      <c r="EB10" s="169" t="n">
        <v>44.86</v>
      </c>
      <c r="EC10" s="169" t="n">
        <v>42.86</v>
      </c>
      <c r="ED10" s="169" t="n">
        <v>43.5</v>
      </c>
      <c r="EE10" s="169" t="n">
        <v>53.44</v>
      </c>
      <c r="EF10" s="169" t="n">
        <v>56.72</v>
      </c>
      <c r="EG10" s="169" t="n">
        <v>51.7</v>
      </c>
      <c r="EH10" s="169" t="n">
        <v>48.31</v>
      </c>
      <c r="EI10" s="169" t="n">
        <v>45.67</v>
      </c>
      <c r="EJ10" s="169" t="n">
        <v>45.8</v>
      </c>
    </row>
    <row r="11" customFormat="false" ht="13.7" hidden="false" customHeight="true" outlineLevel="0" collapsed="false">
      <c r="A11" s="164" t="s">
        <v>77</v>
      </c>
      <c r="B11" s="136"/>
      <c r="C11" s="159" t="n">
        <v>36.365</v>
      </c>
      <c r="D11" s="159" t="n">
        <v>39</v>
      </c>
      <c r="E11" s="159" t="n">
        <v>46</v>
      </c>
      <c r="F11" s="166" t="n">
        <v>42.1332558139535</v>
      </c>
      <c r="G11" s="159" t="n">
        <v>44.75</v>
      </c>
      <c r="H11" s="159" t="n">
        <v>46.25</v>
      </c>
      <c r="I11" s="159" t="n">
        <v>43.25</v>
      </c>
      <c r="J11" s="159" t="n">
        <v>38.25</v>
      </c>
      <c r="K11" s="159" t="n">
        <v>41</v>
      </c>
      <c r="L11" s="159" t="n">
        <v>35.5</v>
      </c>
      <c r="M11" s="159" t="n">
        <v>35.25</v>
      </c>
      <c r="N11" s="159" t="n">
        <v>41.75</v>
      </c>
      <c r="O11" s="159" t="n">
        <v>56.375</v>
      </c>
      <c r="P11" s="159" t="n">
        <v>53.25</v>
      </c>
      <c r="Q11" s="159" t="n">
        <v>59.5</v>
      </c>
      <c r="R11" s="159" t="n">
        <v>52.25</v>
      </c>
      <c r="S11" s="159" t="n">
        <v>44.25</v>
      </c>
      <c r="T11" s="159" t="n">
        <v>43.25</v>
      </c>
      <c r="U11" s="159" t="n">
        <v>44.25</v>
      </c>
      <c r="V11" s="159" t="n">
        <v>45.25</v>
      </c>
      <c r="W11" s="166" t="n">
        <v>45.0607843137255</v>
      </c>
      <c r="X11" s="159" t="n">
        <v>45.4823529411765</v>
      </c>
      <c r="Y11" s="159" t="n">
        <v>45.7386912751678</v>
      </c>
      <c r="Z11" s="159" t="n">
        <v>46.0536470588235</v>
      </c>
      <c r="AA11" s="159" t="n">
        <v>46.6103823529412</v>
      </c>
      <c r="AB11" s="167" t="n">
        <v>47.2724609375</v>
      </c>
      <c r="AC11" s="168" t="n">
        <v>46.1563733447245</v>
      </c>
      <c r="AD11" s="162"/>
      <c r="AE11" s="162"/>
      <c r="AF11" s="163"/>
      <c r="AG11" s="169" t="n">
        <v>46.25</v>
      </c>
      <c r="AH11" s="169" t="n">
        <v>43.25</v>
      </c>
      <c r="AI11" s="169" t="n">
        <v>41</v>
      </c>
      <c r="AJ11" s="169" t="n">
        <v>35.5</v>
      </c>
      <c r="AK11" s="169" t="n">
        <v>35.25</v>
      </c>
      <c r="AL11" s="169" t="n">
        <v>41.75</v>
      </c>
      <c r="AM11" s="169" t="n">
        <v>53.25</v>
      </c>
      <c r="AN11" s="169" t="n">
        <v>59.5</v>
      </c>
      <c r="AO11" s="169" t="n">
        <v>52.25</v>
      </c>
      <c r="AP11" s="169" t="n">
        <v>43.25</v>
      </c>
      <c r="AQ11" s="169" t="n">
        <v>44.25</v>
      </c>
      <c r="AR11" s="169" t="n">
        <v>45.25</v>
      </c>
      <c r="AS11" s="169" t="n">
        <v>46</v>
      </c>
      <c r="AT11" s="169" t="n">
        <v>44</v>
      </c>
      <c r="AU11" s="169" t="n">
        <v>42</v>
      </c>
      <c r="AV11" s="169" t="n">
        <v>35.75</v>
      </c>
      <c r="AW11" s="169" t="n">
        <v>36.25</v>
      </c>
      <c r="AX11" s="169" t="n">
        <v>41.25</v>
      </c>
      <c r="AY11" s="169" t="n">
        <v>52</v>
      </c>
      <c r="AZ11" s="169" t="n">
        <v>60.5</v>
      </c>
      <c r="BA11" s="169" t="n">
        <v>55.5</v>
      </c>
      <c r="BB11" s="169" t="n">
        <v>42.25</v>
      </c>
      <c r="BC11" s="169" t="n">
        <v>44.25</v>
      </c>
      <c r="BD11" s="169" t="n">
        <v>46.25</v>
      </c>
      <c r="BE11" s="169" t="n">
        <v>46.25</v>
      </c>
      <c r="BF11" s="169" t="n">
        <v>44.24</v>
      </c>
      <c r="BG11" s="169" t="n">
        <v>42.23</v>
      </c>
      <c r="BH11" s="169" t="n">
        <v>35.95</v>
      </c>
      <c r="BI11" s="169" t="n">
        <v>36.45</v>
      </c>
      <c r="BJ11" s="169" t="n">
        <v>41.48</v>
      </c>
      <c r="BK11" s="169" t="n">
        <v>52.29</v>
      </c>
      <c r="BL11" s="169" t="n">
        <v>60.83</v>
      </c>
      <c r="BM11" s="169" t="n">
        <v>55.8</v>
      </c>
      <c r="BN11" s="169" t="n">
        <v>42.48</v>
      </c>
      <c r="BO11" s="169" t="n">
        <v>44.49</v>
      </c>
      <c r="BP11" s="169" t="n">
        <v>46.5</v>
      </c>
      <c r="BQ11" s="169" t="n">
        <v>46.51</v>
      </c>
      <c r="BR11" s="169" t="n">
        <v>44.48</v>
      </c>
      <c r="BS11" s="169" t="n">
        <v>42.46</v>
      </c>
      <c r="BT11" s="169" t="n">
        <v>36.14</v>
      </c>
      <c r="BU11" s="169" t="n">
        <v>36.65</v>
      </c>
      <c r="BV11" s="169" t="n">
        <v>41.7</v>
      </c>
      <c r="BW11" s="169" t="n">
        <v>52.57</v>
      </c>
      <c r="BX11" s="169" t="n">
        <v>61.16</v>
      </c>
      <c r="BY11" s="169" t="n">
        <v>56.11</v>
      </c>
      <c r="BZ11" s="169" t="n">
        <v>42.71</v>
      </c>
      <c r="CA11" s="169" t="n">
        <v>44.74</v>
      </c>
      <c r="CB11" s="169" t="n">
        <v>46.76</v>
      </c>
      <c r="CC11" s="169" t="n">
        <v>46.76</v>
      </c>
      <c r="CD11" s="169" t="n">
        <v>44.73</v>
      </c>
      <c r="CE11" s="169" t="n">
        <v>42.69</v>
      </c>
      <c r="CF11" s="169" t="n">
        <v>36.34</v>
      </c>
      <c r="CG11" s="169" t="n">
        <v>36.85</v>
      </c>
      <c r="CH11" s="169" t="n">
        <v>41.93</v>
      </c>
      <c r="CI11" s="169" t="n">
        <v>52.86</v>
      </c>
      <c r="CJ11" s="169" t="n">
        <v>61.5</v>
      </c>
      <c r="CK11" s="169" t="n">
        <v>56.41</v>
      </c>
      <c r="CL11" s="169" t="n">
        <v>42.95</v>
      </c>
      <c r="CM11" s="169" t="n">
        <v>44.98</v>
      </c>
      <c r="CN11" s="169" t="n">
        <v>47.01</v>
      </c>
      <c r="CO11" s="169" t="n">
        <v>47.01</v>
      </c>
      <c r="CP11" s="169" t="n">
        <v>44.97</v>
      </c>
      <c r="CQ11" s="169" t="n">
        <v>42.92</v>
      </c>
      <c r="CR11" s="169" t="n">
        <v>36.54</v>
      </c>
      <c r="CS11" s="169" t="n">
        <v>37.05</v>
      </c>
      <c r="CT11" s="169" t="n">
        <v>42.16</v>
      </c>
      <c r="CU11" s="169" t="n">
        <v>53.14</v>
      </c>
      <c r="CV11" s="169" t="n">
        <v>61.83</v>
      </c>
      <c r="CW11" s="169" t="n">
        <v>56.72</v>
      </c>
      <c r="CX11" s="169" t="n">
        <v>43.18</v>
      </c>
      <c r="CY11" s="169" t="n">
        <v>45.22</v>
      </c>
      <c r="CZ11" s="169" t="n">
        <v>47.26</v>
      </c>
      <c r="DA11" s="169" t="n">
        <v>47.27</v>
      </c>
      <c r="DB11" s="169" t="n">
        <v>45.21</v>
      </c>
      <c r="DC11" s="169" t="n">
        <v>43.16</v>
      </c>
      <c r="DD11" s="169" t="n">
        <v>36.73</v>
      </c>
      <c r="DE11" s="169" t="n">
        <v>37.25</v>
      </c>
      <c r="DF11" s="169" t="n">
        <v>42.38</v>
      </c>
      <c r="DG11" s="169" t="n">
        <v>53.43</v>
      </c>
      <c r="DH11" s="169" t="n">
        <v>62.16</v>
      </c>
      <c r="DI11" s="169" t="n">
        <v>57.02</v>
      </c>
      <c r="DJ11" s="169" t="n">
        <v>43.41</v>
      </c>
      <c r="DK11" s="169" t="n">
        <v>45.46</v>
      </c>
      <c r="DL11" s="169" t="n">
        <v>47.52</v>
      </c>
      <c r="DM11" s="169" t="n">
        <v>47.52</v>
      </c>
      <c r="DN11" s="169" t="n">
        <v>45.45</v>
      </c>
      <c r="DO11" s="169" t="n">
        <v>43.39</v>
      </c>
      <c r="DP11" s="169" t="n">
        <v>36.93</v>
      </c>
      <c r="DQ11" s="169" t="n">
        <v>37.45</v>
      </c>
      <c r="DR11" s="169" t="n">
        <v>42.61</v>
      </c>
      <c r="DS11" s="169" t="n">
        <v>53.71</v>
      </c>
      <c r="DT11" s="169" t="n">
        <v>62.49</v>
      </c>
      <c r="DU11" s="169" t="n">
        <v>57.33</v>
      </c>
      <c r="DV11" s="169" t="n">
        <v>43.64</v>
      </c>
      <c r="DW11" s="169" t="n">
        <v>45.71</v>
      </c>
      <c r="DX11" s="169" t="n">
        <v>47.77</v>
      </c>
      <c r="DY11" s="169" t="n">
        <v>47.77</v>
      </c>
      <c r="DZ11" s="169" t="n">
        <v>45.7</v>
      </c>
      <c r="EA11" s="169" t="n">
        <v>43.62</v>
      </c>
      <c r="EB11" s="169" t="n">
        <v>37.13</v>
      </c>
      <c r="EC11" s="169" t="n">
        <v>37.64</v>
      </c>
      <c r="ED11" s="169" t="n">
        <v>42.84</v>
      </c>
      <c r="EE11" s="169" t="n">
        <v>54</v>
      </c>
      <c r="EF11" s="169" t="n">
        <v>62.82</v>
      </c>
      <c r="EG11" s="169" t="n">
        <v>57.63</v>
      </c>
      <c r="EH11" s="169" t="n">
        <v>43.87</v>
      </c>
      <c r="EI11" s="169" t="n">
        <v>45.95</v>
      </c>
      <c r="EJ11" s="169" t="n">
        <v>48.02</v>
      </c>
    </row>
    <row r="12" customFormat="false" ht="13.7" hidden="false" customHeight="true" outlineLevel="0" collapsed="false">
      <c r="A12" s="164" t="s">
        <v>180</v>
      </c>
      <c r="B12" s="136"/>
      <c r="C12" s="159" t="n">
        <v>32.74375</v>
      </c>
      <c r="D12" s="159" t="n">
        <v>21.6739994354248</v>
      </c>
      <c r="E12" s="159" t="n">
        <v>40.5</v>
      </c>
      <c r="F12" s="166" t="n">
        <v>30.9451508870679</v>
      </c>
      <c r="G12" s="159" t="n">
        <v>40.75</v>
      </c>
      <c r="H12" s="159" t="n">
        <v>41.25</v>
      </c>
      <c r="I12" s="159" t="n">
        <v>40.25</v>
      </c>
      <c r="J12" s="159" t="n">
        <v>37</v>
      </c>
      <c r="K12" s="159" t="n">
        <v>38.5</v>
      </c>
      <c r="L12" s="159" t="n">
        <v>35.5</v>
      </c>
      <c r="M12" s="159" t="n">
        <v>35.25</v>
      </c>
      <c r="N12" s="159" t="n">
        <v>41.75</v>
      </c>
      <c r="O12" s="159" t="n">
        <v>56</v>
      </c>
      <c r="P12" s="159" t="n">
        <v>52.5</v>
      </c>
      <c r="Q12" s="159" t="n">
        <v>59.5</v>
      </c>
      <c r="R12" s="159" t="n">
        <v>52</v>
      </c>
      <c r="S12" s="159" t="n">
        <v>42</v>
      </c>
      <c r="T12" s="159" t="n">
        <v>42</v>
      </c>
      <c r="U12" s="159" t="n">
        <v>41</v>
      </c>
      <c r="V12" s="159" t="n">
        <v>43</v>
      </c>
      <c r="W12" s="166" t="n">
        <v>43.5509803921569</v>
      </c>
      <c r="X12" s="159" t="n">
        <v>44.2911764705882</v>
      </c>
      <c r="Y12" s="159" t="n">
        <v>44.4234899328859</v>
      </c>
      <c r="Z12" s="159" t="n">
        <v>44.8651764705882</v>
      </c>
      <c r="AA12" s="159" t="n">
        <v>45.4362647058824</v>
      </c>
      <c r="AB12" s="167" t="n">
        <v>46.0727734375</v>
      </c>
      <c r="AC12" s="168" t="n">
        <v>44.7522347236839</v>
      </c>
      <c r="AD12" s="162"/>
      <c r="AE12" s="162"/>
      <c r="AF12" s="163"/>
      <c r="AG12" s="169" t="n">
        <v>41.25</v>
      </c>
      <c r="AH12" s="169" t="n">
        <v>40.25</v>
      </c>
      <c r="AI12" s="169" t="n">
        <v>38.5</v>
      </c>
      <c r="AJ12" s="169" t="n">
        <v>35.5</v>
      </c>
      <c r="AK12" s="169" t="n">
        <v>35.25</v>
      </c>
      <c r="AL12" s="169" t="n">
        <v>41.75</v>
      </c>
      <c r="AM12" s="169" t="n">
        <v>52.5</v>
      </c>
      <c r="AN12" s="169" t="n">
        <v>59.5</v>
      </c>
      <c r="AO12" s="169" t="n">
        <v>52</v>
      </c>
      <c r="AP12" s="169" t="n">
        <v>42</v>
      </c>
      <c r="AQ12" s="169" t="n">
        <v>41</v>
      </c>
      <c r="AR12" s="169" t="n">
        <v>43</v>
      </c>
      <c r="AS12" s="169" t="n">
        <v>43.75</v>
      </c>
      <c r="AT12" s="169" t="n">
        <v>42.25</v>
      </c>
      <c r="AU12" s="169" t="n">
        <v>41.5</v>
      </c>
      <c r="AV12" s="169" t="n">
        <v>35.75</v>
      </c>
      <c r="AW12" s="169" t="n">
        <v>36.25</v>
      </c>
      <c r="AX12" s="169" t="n">
        <v>41.25</v>
      </c>
      <c r="AY12" s="169" t="n">
        <v>52</v>
      </c>
      <c r="AZ12" s="169" t="n">
        <v>60.5</v>
      </c>
      <c r="BA12" s="169" t="n">
        <v>50.25</v>
      </c>
      <c r="BB12" s="169" t="n">
        <v>42.25</v>
      </c>
      <c r="BC12" s="169" t="n">
        <v>42.25</v>
      </c>
      <c r="BD12" s="169" t="n">
        <v>43.5</v>
      </c>
      <c r="BE12" s="169" t="n">
        <v>44</v>
      </c>
      <c r="BF12" s="169" t="n">
        <v>42.49</v>
      </c>
      <c r="BG12" s="169" t="n">
        <v>41.73</v>
      </c>
      <c r="BH12" s="169" t="n">
        <v>35.95</v>
      </c>
      <c r="BI12" s="169" t="n">
        <v>36.45</v>
      </c>
      <c r="BJ12" s="169" t="n">
        <v>41.48</v>
      </c>
      <c r="BK12" s="169" t="n">
        <v>52.29</v>
      </c>
      <c r="BL12" s="169" t="n">
        <v>60.84</v>
      </c>
      <c r="BM12" s="169" t="n">
        <v>50.53</v>
      </c>
      <c r="BN12" s="169" t="n">
        <v>42.49</v>
      </c>
      <c r="BO12" s="169" t="n">
        <v>42.49</v>
      </c>
      <c r="BP12" s="169" t="n">
        <v>43.74</v>
      </c>
      <c r="BQ12" s="169" t="n">
        <v>44.25</v>
      </c>
      <c r="BR12" s="169" t="n">
        <v>42.73</v>
      </c>
      <c r="BS12" s="169" t="n">
        <v>41.97</v>
      </c>
      <c r="BT12" s="169" t="n">
        <v>36.15</v>
      </c>
      <c r="BU12" s="169" t="n">
        <v>36.66</v>
      </c>
      <c r="BV12" s="169" t="n">
        <v>41.72</v>
      </c>
      <c r="BW12" s="169" t="n">
        <v>52.59</v>
      </c>
      <c r="BX12" s="169" t="n">
        <v>61.18</v>
      </c>
      <c r="BY12" s="169" t="n">
        <v>50.82</v>
      </c>
      <c r="BZ12" s="169" t="n">
        <v>42.73</v>
      </c>
      <c r="CA12" s="169" t="n">
        <v>42.73</v>
      </c>
      <c r="CB12" s="169" t="n">
        <v>43.99</v>
      </c>
      <c r="CC12" s="169" t="n">
        <v>44.49</v>
      </c>
      <c r="CD12" s="169" t="n">
        <v>42.97</v>
      </c>
      <c r="CE12" s="169" t="n">
        <v>42.2</v>
      </c>
      <c r="CF12" s="169" t="n">
        <v>36.36</v>
      </c>
      <c r="CG12" s="169" t="n">
        <v>36.86</v>
      </c>
      <c r="CH12" s="169" t="n">
        <v>41.95</v>
      </c>
      <c r="CI12" s="169" t="n">
        <v>52.88</v>
      </c>
      <c r="CJ12" s="169" t="n">
        <v>61.52</v>
      </c>
      <c r="CK12" s="169" t="n">
        <v>51.1</v>
      </c>
      <c r="CL12" s="169" t="n">
        <v>42.96</v>
      </c>
      <c r="CM12" s="169" t="n">
        <v>42.96</v>
      </c>
      <c r="CN12" s="169" t="n">
        <v>44.23</v>
      </c>
      <c r="CO12" s="169" t="n">
        <v>44.74</v>
      </c>
      <c r="CP12" s="169" t="n">
        <v>43.21</v>
      </c>
      <c r="CQ12" s="169" t="n">
        <v>42.44</v>
      </c>
      <c r="CR12" s="169" t="n">
        <v>36.56</v>
      </c>
      <c r="CS12" s="169" t="n">
        <v>37.07</v>
      </c>
      <c r="CT12" s="169" t="n">
        <v>42.18</v>
      </c>
      <c r="CU12" s="169" t="n">
        <v>53.17</v>
      </c>
      <c r="CV12" s="169" t="n">
        <v>61.86</v>
      </c>
      <c r="CW12" s="169" t="n">
        <v>51.38</v>
      </c>
      <c r="CX12" s="169" t="n">
        <v>43.2</v>
      </c>
      <c r="CY12" s="169" t="n">
        <v>43.2</v>
      </c>
      <c r="CZ12" s="169" t="n">
        <v>44.48</v>
      </c>
      <c r="DA12" s="169" t="n">
        <v>44.99</v>
      </c>
      <c r="DB12" s="169" t="n">
        <v>43.44</v>
      </c>
      <c r="DC12" s="169" t="n">
        <v>42.67</v>
      </c>
      <c r="DD12" s="169" t="n">
        <v>36.76</v>
      </c>
      <c r="DE12" s="169" t="n">
        <v>37.27</v>
      </c>
      <c r="DF12" s="169" t="n">
        <v>42.41</v>
      </c>
      <c r="DG12" s="169" t="n">
        <v>53.47</v>
      </c>
      <c r="DH12" s="169" t="n">
        <v>62.21</v>
      </c>
      <c r="DI12" s="169" t="n">
        <v>51.67</v>
      </c>
      <c r="DJ12" s="169" t="n">
        <v>43.44</v>
      </c>
      <c r="DK12" s="169" t="n">
        <v>43.44</v>
      </c>
      <c r="DL12" s="169" t="n">
        <v>44.72</v>
      </c>
      <c r="DM12" s="169" t="n">
        <v>45.24</v>
      </c>
      <c r="DN12" s="169" t="n">
        <v>43.68</v>
      </c>
      <c r="DO12" s="169" t="n">
        <v>42.91</v>
      </c>
      <c r="DP12" s="169" t="n">
        <v>36.96</v>
      </c>
      <c r="DQ12" s="169" t="n">
        <v>37.48</v>
      </c>
      <c r="DR12" s="169" t="n">
        <v>42.65</v>
      </c>
      <c r="DS12" s="169" t="n">
        <v>53.76</v>
      </c>
      <c r="DT12" s="169" t="n">
        <v>62.55</v>
      </c>
      <c r="DU12" s="169" t="n">
        <v>51.95</v>
      </c>
      <c r="DV12" s="169" t="n">
        <v>43.68</v>
      </c>
      <c r="DW12" s="169" t="n">
        <v>43.68</v>
      </c>
      <c r="DX12" s="169" t="n">
        <v>44.97</v>
      </c>
      <c r="DY12" s="169" t="n">
        <v>45.48</v>
      </c>
      <c r="DZ12" s="169" t="n">
        <v>43.92</v>
      </c>
      <c r="EA12" s="169" t="n">
        <v>43.14</v>
      </c>
      <c r="EB12" s="169" t="n">
        <v>37.16</v>
      </c>
      <c r="EC12" s="169" t="n">
        <v>37.68</v>
      </c>
      <c r="ED12" s="169" t="n">
        <v>42.88</v>
      </c>
      <c r="EE12" s="169" t="n">
        <v>54.05</v>
      </c>
      <c r="EF12" s="169" t="n">
        <v>62.89</v>
      </c>
      <c r="EG12" s="169" t="n">
        <v>52.23</v>
      </c>
      <c r="EH12" s="169" t="n">
        <v>43.92</v>
      </c>
      <c r="EI12" s="169" t="n">
        <v>43.92</v>
      </c>
      <c r="EJ12" s="169" t="n">
        <v>45.21</v>
      </c>
    </row>
    <row r="13" customFormat="false" ht="13.7" hidden="false" customHeight="true" outlineLevel="0" collapsed="false">
      <c r="A13" s="164" t="s">
        <v>78</v>
      </c>
      <c r="B13" s="165" t="s">
        <v>181</v>
      </c>
      <c r="C13" s="159" t="n">
        <v>36.5</v>
      </c>
      <c r="D13" s="159" t="n">
        <v>37.25</v>
      </c>
      <c r="E13" s="159" t="n">
        <v>40.5</v>
      </c>
      <c r="F13" s="166" t="n">
        <v>38.7267441860465</v>
      </c>
      <c r="G13" s="159" t="n">
        <v>40.75</v>
      </c>
      <c r="H13" s="159" t="n">
        <v>41.25</v>
      </c>
      <c r="I13" s="159" t="n">
        <v>40.25</v>
      </c>
      <c r="J13" s="159" t="n">
        <v>37.75</v>
      </c>
      <c r="K13" s="159" t="n">
        <v>38.5</v>
      </c>
      <c r="L13" s="159" t="n">
        <v>37</v>
      </c>
      <c r="M13" s="159" t="n">
        <v>38.5</v>
      </c>
      <c r="N13" s="159" t="n">
        <v>44.5</v>
      </c>
      <c r="O13" s="159" t="n">
        <v>56.5</v>
      </c>
      <c r="P13" s="159" t="n">
        <v>52.5</v>
      </c>
      <c r="Q13" s="159" t="n">
        <v>60.5</v>
      </c>
      <c r="R13" s="159" t="n">
        <v>52</v>
      </c>
      <c r="S13" s="159" t="n">
        <v>42</v>
      </c>
      <c r="T13" s="159" t="n">
        <v>42</v>
      </c>
      <c r="U13" s="159" t="n">
        <v>41</v>
      </c>
      <c r="V13" s="159" t="n">
        <v>43</v>
      </c>
      <c r="W13" s="166" t="n">
        <v>44.2627450980392</v>
      </c>
      <c r="X13" s="159" t="n">
        <v>45.7676470588235</v>
      </c>
      <c r="Y13" s="159" t="n">
        <v>45.6730536912752</v>
      </c>
      <c r="Z13" s="159" t="n">
        <v>46.3137254901961</v>
      </c>
      <c r="AA13" s="159" t="n">
        <v>46.9077647058824</v>
      </c>
      <c r="AB13" s="167" t="n">
        <v>47.52953125</v>
      </c>
      <c r="AC13" s="168" t="n">
        <v>46.2511832550192</v>
      </c>
      <c r="AD13" s="162"/>
      <c r="AE13" s="162"/>
      <c r="AF13" s="163"/>
      <c r="AG13" s="169" t="n">
        <v>41.25</v>
      </c>
      <c r="AH13" s="169" t="n">
        <v>40.25</v>
      </c>
      <c r="AI13" s="169" t="n">
        <v>38.5</v>
      </c>
      <c r="AJ13" s="169" t="n">
        <v>37</v>
      </c>
      <c r="AK13" s="169" t="n">
        <v>38.5</v>
      </c>
      <c r="AL13" s="169" t="n">
        <v>44.5</v>
      </c>
      <c r="AM13" s="169" t="n">
        <v>52.5</v>
      </c>
      <c r="AN13" s="169" t="n">
        <v>60.5</v>
      </c>
      <c r="AO13" s="169" t="n">
        <v>52</v>
      </c>
      <c r="AP13" s="169" t="n">
        <v>42</v>
      </c>
      <c r="AQ13" s="169" t="n">
        <v>41</v>
      </c>
      <c r="AR13" s="169" t="n">
        <v>43</v>
      </c>
      <c r="AS13" s="169" t="n">
        <v>43.75</v>
      </c>
      <c r="AT13" s="169" t="n">
        <v>42.25</v>
      </c>
      <c r="AU13" s="169" t="n">
        <v>41.5</v>
      </c>
      <c r="AV13" s="169" t="n">
        <v>38.75</v>
      </c>
      <c r="AW13" s="169" t="n">
        <v>39.5</v>
      </c>
      <c r="AX13" s="169" t="n">
        <v>44</v>
      </c>
      <c r="AY13" s="169" t="n">
        <v>57.5</v>
      </c>
      <c r="AZ13" s="169" t="n">
        <v>63.25</v>
      </c>
      <c r="BA13" s="169" t="n">
        <v>50.25</v>
      </c>
      <c r="BB13" s="169" t="n">
        <v>42.5</v>
      </c>
      <c r="BC13" s="169" t="n">
        <v>42.25</v>
      </c>
      <c r="BD13" s="169" t="n">
        <v>43.5</v>
      </c>
      <c r="BE13" s="169" t="n">
        <v>43.99</v>
      </c>
      <c r="BF13" s="169" t="n">
        <v>42.48</v>
      </c>
      <c r="BG13" s="169" t="n">
        <v>41.73</v>
      </c>
      <c r="BH13" s="169" t="n">
        <v>38.96</v>
      </c>
      <c r="BI13" s="169" t="n">
        <v>39.72</v>
      </c>
      <c r="BJ13" s="169" t="n">
        <v>44.24</v>
      </c>
      <c r="BK13" s="169" t="n">
        <v>57.81</v>
      </c>
      <c r="BL13" s="169" t="n">
        <v>63.6</v>
      </c>
      <c r="BM13" s="169" t="n">
        <v>50.52</v>
      </c>
      <c r="BN13" s="169" t="n">
        <v>42.73</v>
      </c>
      <c r="BO13" s="169" t="n">
        <v>42.48</v>
      </c>
      <c r="BP13" s="169" t="n">
        <v>43.74</v>
      </c>
      <c r="BQ13" s="169" t="n">
        <v>44.23</v>
      </c>
      <c r="BR13" s="169" t="n">
        <v>42.71</v>
      </c>
      <c r="BS13" s="169" t="n">
        <v>41.95</v>
      </c>
      <c r="BT13" s="169" t="n">
        <v>39.17</v>
      </c>
      <c r="BU13" s="169" t="n">
        <v>39.93</v>
      </c>
      <c r="BV13" s="169" t="n">
        <v>44.48</v>
      </c>
      <c r="BW13" s="169" t="n">
        <v>58.13</v>
      </c>
      <c r="BX13" s="169" t="n">
        <v>63.94</v>
      </c>
      <c r="BY13" s="169" t="n">
        <v>50.8</v>
      </c>
      <c r="BZ13" s="169" t="n">
        <v>42.96</v>
      </c>
      <c r="CA13" s="169" t="n">
        <v>42.71</v>
      </c>
      <c r="CB13" s="169" t="n">
        <v>43.97</v>
      </c>
      <c r="CC13" s="169" t="n">
        <v>44.47</v>
      </c>
      <c r="CD13" s="169" t="n">
        <v>42.94</v>
      </c>
      <c r="CE13" s="169" t="n">
        <v>42.18</v>
      </c>
      <c r="CF13" s="169" t="n">
        <v>39.39</v>
      </c>
      <c r="CG13" s="169" t="n">
        <v>40.15</v>
      </c>
      <c r="CH13" s="169" t="n">
        <v>44.72</v>
      </c>
      <c r="CI13" s="169" t="n">
        <v>58.44</v>
      </c>
      <c r="CJ13" s="169" t="n">
        <v>64.29</v>
      </c>
      <c r="CK13" s="169" t="n">
        <v>51.07</v>
      </c>
      <c r="CL13" s="169" t="n">
        <v>43.2</v>
      </c>
      <c r="CM13" s="169" t="n">
        <v>42.94</v>
      </c>
      <c r="CN13" s="169" t="n">
        <v>44.21</v>
      </c>
      <c r="CO13" s="169" t="n">
        <v>44.71</v>
      </c>
      <c r="CP13" s="169" t="n">
        <v>43.18</v>
      </c>
      <c r="CQ13" s="169" t="n">
        <v>42.41</v>
      </c>
      <c r="CR13" s="169" t="n">
        <v>39.6</v>
      </c>
      <c r="CS13" s="169" t="n">
        <v>40.36</v>
      </c>
      <c r="CT13" s="169" t="n">
        <v>44.96</v>
      </c>
      <c r="CU13" s="169" t="n">
        <v>58.76</v>
      </c>
      <c r="CV13" s="169" t="n">
        <v>64.63</v>
      </c>
      <c r="CW13" s="169" t="n">
        <v>51.35</v>
      </c>
      <c r="CX13" s="169" t="n">
        <v>43.43</v>
      </c>
      <c r="CY13" s="169" t="n">
        <v>43.17</v>
      </c>
      <c r="CZ13" s="169" t="n">
        <v>44.45</v>
      </c>
      <c r="DA13" s="169" t="n">
        <v>44.95</v>
      </c>
      <c r="DB13" s="169" t="n">
        <v>43.41</v>
      </c>
      <c r="DC13" s="169" t="n">
        <v>42.64</v>
      </c>
      <c r="DD13" s="169" t="n">
        <v>39.81</v>
      </c>
      <c r="DE13" s="169" t="n">
        <v>40.58</v>
      </c>
      <c r="DF13" s="169" t="n">
        <v>45.2</v>
      </c>
      <c r="DG13" s="169" t="n">
        <v>59.07</v>
      </c>
      <c r="DH13" s="169" t="n">
        <v>64.98</v>
      </c>
      <c r="DI13" s="169" t="n">
        <v>51.62</v>
      </c>
      <c r="DJ13" s="169" t="n">
        <v>43.66</v>
      </c>
      <c r="DK13" s="169" t="n">
        <v>43.4</v>
      </c>
      <c r="DL13" s="169" t="n">
        <v>44.69</v>
      </c>
      <c r="DM13" s="169" t="n">
        <v>45.19</v>
      </c>
      <c r="DN13" s="169" t="n">
        <v>43.64</v>
      </c>
      <c r="DO13" s="169" t="n">
        <v>42.86</v>
      </c>
      <c r="DP13" s="169" t="n">
        <v>40.02</v>
      </c>
      <c r="DQ13" s="169" t="n">
        <v>40.8</v>
      </c>
      <c r="DR13" s="169" t="n">
        <v>45.44</v>
      </c>
      <c r="DS13" s="169" t="n">
        <v>59.38</v>
      </c>
      <c r="DT13" s="169" t="n">
        <v>65.32</v>
      </c>
      <c r="DU13" s="169" t="n">
        <v>51.9</v>
      </c>
      <c r="DV13" s="169" t="n">
        <v>43.89</v>
      </c>
      <c r="DW13" s="169" t="n">
        <v>43.63</v>
      </c>
      <c r="DX13" s="169" t="n">
        <v>44.92</v>
      </c>
      <c r="DY13" s="169" t="n">
        <v>45.43</v>
      </c>
      <c r="DZ13" s="169" t="n">
        <v>43.87</v>
      </c>
      <c r="EA13" s="169" t="n">
        <v>43.09</v>
      </c>
      <c r="EB13" s="169" t="n">
        <v>40.23</v>
      </c>
      <c r="EC13" s="169" t="n">
        <v>41.01</v>
      </c>
      <c r="ED13" s="169" t="n">
        <v>45.68</v>
      </c>
      <c r="EE13" s="169" t="n">
        <v>59.7</v>
      </c>
      <c r="EF13" s="169" t="n">
        <v>65.67</v>
      </c>
      <c r="EG13" s="169" t="n">
        <v>52.17</v>
      </c>
      <c r="EH13" s="169" t="n">
        <v>44.12</v>
      </c>
      <c r="EI13" s="169" t="n">
        <v>43.86</v>
      </c>
      <c r="EJ13" s="169" t="n">
        <v>45.16</v>
      </c>
    </row>
    <row r="14" customFormat="false" ht="13.7" hidden="false" customHeight="true" outlineLevel="0" collapsed="false">
      <c r="A14" s="164" t="s">
        <v>182</v>
      </c>
      <c r="B14" s="165" t="s">
        <v>181</v>
      </c>
      <c r="C14" s="159" t="n">
        <v>38.625</v>
      </c>
      <c r="D14" s="159" t="n">
        <v>36.25</v>
      </c>
      <c r="E14" s="159" t="n">
        <v>38.75</v>
      </c>
      <c r="F14" s="166" t="n">
        <v>37.5232558139535</v>
      </c>
      <c r="G14" s="159" t="n">
        <v>38.125</v>
      </c>
      <c r="H14" s="159" t="n">
        <v>39.25</v>
      </c>
      <c r="I14" s="159" t="n">
        <v>37</v>
      </c>
      <c r="J14" s="159" t="n">
        <v>35.5</v>
      </c>
      <c r="K14" s="159" t="n">
        <v>36.5</v>
      </c>
      <c r="L14" s="159" t="n">
        <v>34.5</v>
      </c>
      <c r="M14" s="159" t="n">
        <v>38.75</v>
      </c>
      <c r="N14" s="159" t="n">
        <v>46</v>
      </c>
      <c r="O14" s="159" t="n">
        <v>61.25</v>
      </c>
      <c r="P14" s="159" t="n">
        <v>56.5</v>
      </c>
      <c r="Q14" s="159" t="n">
        <v>66</v>
      </c>
      <c r="R14" s="159" t="n">
        <v>54</v>
      </c>
      <c r="S14" s="159" t="n">
        <v>38.3333333333333</v>
      </c>
      <c r="T14" s="159" t="n">
        <v>39.5</v>
      </c>
      <c r="U14" s="159" t="n">
        <v>37.5</v>
      </c>
      <c r="V14" s="159" t="n">
        <v>38</v>
      </c>
      <c r="W14" s="166" t="n">
        <v>43.6588235294118</v>
      </c>
      <c r="X14" s="159" t="n">
        <v>43.256862745098</v>
      </c>
      <c r="Y14" s="159" t="n">
        <v>42.9</v>
      </c>
      <c r="Z14" s="159" t="n">
        <v>43.9467058823529</v>
      </c>
      <c r="AA14" s="159" t="n">
        <v>44.6321666666667</v>
      </c>
      <c r="AB14" s="167" t="n">
        <v>45.388203125</v>
      </c>
      <c r="AC14" s="168" t="n">
        <v>44.1368133276378</v>
      </c>
      <c r="AD14" s="162"/>
      <c r="AE14" s="162"/>
      <c r="AF14" s="163"/>
      <c r="AG14" s="169" t="n">
        <v>39.25</v>
      </c>
      <c r="AH14" s="169" t="n">
        <v>37</v>
      </c>
      <c r="AI14" s="169" t="n">
        <v>36.5</v>
      </c>
      <c r="AJ14" s="169" t="n">
        <v>34.5</v>
      </c>
      <c r="AK14" s="169" t="n">
        <v>38.75</v>
      </c>
      <c r="AL14" s="169" t="n">
        <v>46</v>
      </c>
      <c r="AM14" s="169" t="n">
        <v>56.5</v>
      </c>
      <c r="AN14" s="169" t="n">
        <v>66</v>
      </c>
      <c r="AO14" s="169" t="n">
        <v>54</v>
      </c>
      <c r="AP14" s="169" t="n">
        <v>39.5</v>
      </c>
      <c r="AQ14" s="169" t="n">
        <v>37.5</v>
      </c>
      <c r="AR14" s="169" t="n">
        <v>38</v>
      </c>
      <c r="AS14" s="169" t="n">
        <v>37.75</v>
      </c>
      <c r="AT14" s="169" t="n">
        <v>37.75</v>
      </c>
      <c r="AU14" s="169" t="n">
        <v>37.25</v>
      </c>
      <c r="AV14" s="169" t="n">
        <v>36.25</v>
      </c>
      <c r="AW14" s="169" t="n">
        <v>37.25</v>
      </c>
      <c r="AX14" s="169" t="n">
        <v>44</v>
      </c>
      <c r="AY14" s="169" t="n">
        <v>55.75</v>
      </c>
      <c r="AZ14" s="169" t="n">
        <v>65.25</v>
      </c>
      <c r="BA14" s="169" t="n">
        <v>53.25</v>
      </c>
      <c r="BB14" s="169" t="n">
        <v>39</v>
      </c>
      <c r="BC14" s="169" t="n">
        <v>38</v>
      </c>
      <c r="BD14" s="169" t="n">
        <v>37.5</v>
      </c>
      <c r="BE14" s="169" t="n">
        <v>38.46</v>
      </c>
      <c r="BF14" s="169" t="n">
        <v>38.46</v>
      </c>
      <c r="BG14" s="169" t="n">
        <v>37.99</v>
      </c>
      <c r="BH14" s="169" t="n">
        <v>37.07</v>
      </c>
      <c r="BI14" s="169" t="n">
        <v>37.99</v>
      </c>
      <c r="BJ14" s="169" t="n">
        <v>44.25</v>
      </c>
      <c r="BK14" s="169" t="n">
        <v>55.13</v>
      </c>
      <c r="BL14" s="169" t="n">
        <v>63.93</v>
      </c>
      <c r="BM14" s="169" t="n">
        <v>52.82</v>
      </c>
      <c r="BN14" s="169" t="n">
        <v>39.62</v>
      </c>
      <c r="BO14" s="169" t="n">
        <v>38.69</v>
      </c>
      <c r="BP14" s="169" t="n">
        <v>38.23</v>
      </c>
      <c r="BQ14" s="169" t="n">
        <v>38.72</v>
      </c>
      <c r="BR14" s="169" t="n">
        <v>38.72</v>
      </c>
      <c r="BS14" s="169" t="n">
        <v>38.25</v>
      </c>
      <c r="BT14" s="169" t="n">
        <v>37.32</v>
      </c>
      <c r="BU14" s="169" t="n">
        <v>38.26</v>
      </c>
      <c r="BV14" s="169" t="n">
        <v>44.55</v>
      </c>
      <c r="BW14" s="169" t="n">
        <v>55.51</v>
      </c>
      <c r="BX14" s="169" t="n">
        <v>64.38</v>
      </c>
      <c r="BY14" s="169" t="n">
        <v>53.18</v>
      </c>
      <c r="BZ14" s="169" t="n">
        <v>39.89</v>
      </c>
      <c r="CA14" s="169" t="n">
        <v>38.96</v>
      </c>
      <c r="CB14" s="169" t="n">
        <v>38.49</v>
      </c>
      <c r="CC14" s="169" t="n">
        <v>38.99</v>
      </c>
      <c r="CD14" s="169" t="n">
        <v>38.99</v>
      </c>
      <c r="CE14" s="169" t="n">
        <v>38.52</v>
      </c>
      <c r="CF14" s="169" t="n">
        <v>37.58</v>
      </c>
      <c r="CG14" s="169" t="n">
        <v>38.52</v>
      </c>
      <c r="CH14" s="169" t="n">
        <v>44.86</v>
      </c>
      <c r="CI14" s="169" t="n">
        <v>55.89</v>
      </c>
      <c r="CJ14" s="169" t="n">
        <v>64.82</v>
      </c>
      <c r="CK14" s="169" t="n">
        <v>53.55</v>
      </c>
      <c r="CL14" s="169" t="n">
        <v>40.16</v>
      </c>
      <c r="CM14" s="169" t="n">
        <v>39.22</v>
      </c>
      <c r="CN14" s="169" t="n">
        <v>38.75</v>
      </c>
      <c r="CO14" s="169" t="n">
        <v>39.25</v>
      </c>
      <c r="CP14" s="169" t="n">
        <v>39.25</v>
      </c>
      <c r="CQ14" s="169" t="n">
        <v>38.78</v>
      </c>
      <c r="CR14" s="169" t="n">
        <v>37.83</v>
      </c>
      <c r="CS14" s="169" t="n">
        <v>38.78</v>
      </c>
      <c r="CT14" s="169" t="n">
        <v>45.16</v>
      </c>
      <c r="CU14" s="169" t="n">
        <v>56.27</v>
      </c>
      <c r="CV14" s="169" t="n">
        <v>65.26</v>
      </c>
      <c r="CW14" s="169" t="n">
        <v>53.91</v>
      </c>
      <c r="CX14" s="169" t="n">
        <v>40.43</v>
      </c>
      <c r="CY14" s="169" t="n">
        <v>39.49</v>
      </c>
      <c r="CZ14" s="169" t="n">
        <v>39.02</v>
      </c>
      <c r="DA14" s="169" t="n">
        <v>39.52</v>
      </c>
      <c r="DB14" s="169" t="n">
        <v>39.52</v>
      </c>
      <c r="DC14" s="169" t="n">
        <v>39.04</v>
      </c>
      <c r="DD14" s="169" t="n">
        <v>38.09</v>
      </c>
      <c r="DE14" s="169" t="n">
        <v>39.04</v>
      </c>
      <c r="DF14" s="169" t="n">
        <v>45.47</v>
      </c>
      <c r="DG14" s="169" t="n">
        <v>56.65</v>
      </c>
      <c r="DH14" s="169" t="n">
        <v>65.7</v>
      </c>
      <c r="DI14" s="169" t="n">
        <v>54.27</v>
      </c>
      <c r="DJ14" s="169" t="n">
        <v>40.71</v>
      </c>
      <c r="DK14" s="169" t="n">
        <v>39.76</v>
      </c>
      <c r="DL14" s="169" t="n">
        <v>39.28</v>
      </c>
      <c r="DM14" s="169" t="n">
        <v>39.78</v>
      </c>
      <c r="DN14" s="169" t="n">
        <v>39.78</v>
      </c>
      <c r="DO14" s="169" t="n">
        <v>39.3</v>
      </c>
      <c r="DP14" s="169" t="n">
        <v>38.34</v>
      </c>
      <c r="DQ14" s="169" t="n">
        <v>39.3</v>
      </c>
      <c r="DR14" s="169" t="n">
        <v>45.77</v>
      </c>
      <c r="DS14" s="169" t="n">
        <v>57.03</v>
      </c>
      <c r="DT14" s="169" t="n">
        <v>66.14</v>
      </c>
      <c r="DU14" s="169" t="n">
        <v>54.64</v>
      </c>
      <c r="DV14" s="169" t="n">
        <v>40.98</v>
      </c>
      <c r="DW14" s="169" t="n">
        <v>40.02</v>
      </c>
      <c r="DX14" s="169" t="n">
        <v>39.54</v>
      </c>
      <c r="DY14" s="169" t="n">
        <v>40.05</v>
      </c>
      <c r="DZ14" s="169" t="n">
        <v>40.05</v>
      </c>
      <c r="EA14" s="169" t="n">
        <v>39.56</v>
      </c>
      <c r="EB14" s="169" t="n">
        <v>38.6</v>
      </c>
      <c r="EC14" s="169" t="n">
        <v>39.56</v>
      </c>
      <c r="ED14" s="169" t="n">
        <v>46.08</v>
      </c>
      <c r="EE14" s="169" t="n">
        <v>57.41</v>
      </c>
      <c r="EF14" s="169" t="n">
        <v>66.58</v>
      </c>
      <c r="EG14" s="169" t="n">
        <v>55</v>
      </c>
      <c r="EH14" s="169" t="n">
        <v>41.25</v>
      </c>
      <c r="EI14" s="169" t="n">
        <v>40.29</v>
      </c>
      <c r="EJ14" s="169" t="n">
        <v>39.81</v>
      </c>
    </row>
    <row r="15" customFormat="false" ht="13.7" hidden="false" customHeight="true" outlineLevel="0" collapsed="false">
      <c r="A15" s="170" t="s">
        <v>183</v>
      </c>
      <c r="B15" s="171" t="s">
        <v>184</v>
      </c>
      <c r="C15" s="172" t="n">
        <v>39.625</v>
      </c>
      <c r="D15" s="172" t="n">
        <v>37.25</v>
      </c>
      <c r="E15" s="172" t="n">
        <v>40.75</v>
      </c>
      <c r="F15" s="173" t="n">
        <v>38.9883720930233</v>
      </c>
      <c r="G15" s="172" t="n">
        <v>39.5</v>
      </c>
      <c r="H15" s="172" t="n">
        <v>40.75</v>
      </c>
      <c r="I15" s="172" t="n">
        <v>38.25</v>
      </c>
      <c r="J15" s="172" t="n">
        <v>37.125</v>
      </c>
      <c r="K15" s="172" t="n">
        <v>37.75</v>
      </c>
      <c r="L15" s="172" t="n">
        <v>36.5</v>
      </c>
      <c r="M15" s="172" t="n">
        <v>41.75</v>
      </c>
      <c r="N15" s="172" t="n">
        <v>51</v>
      </c>
      <c r="O15" s="172" t="n">
        <v>69.75</v>
      </c>
      <c r="P15" s="172" t="n">
        <v>63.5</v>
      </c>
      <c r="Q15" s="172" t="n">
        <v>76</v>
      </c>
      <c r="R15" s="172" t="n">
        <v>61</v>
      </c>
      <c r="S15" s="172" t="n">
        <v>40.5</v>
      </c>
      <c r="T15" s="172" t="n">
        <v>42</v>
      </c>
      <c r="U15" s="172" t="n">
        <v>39.5</v>
      </c>
      <c r="V15" s="172" t="n">
        <v>40</v>
      </c>
      <c r="W15" s="173" t="n">
        <v>47.3754901960784</v>
      </c>
      <c r="X15" s="172" t="n">
        <v>46.5921568627451</v>
      </c>
      <c r="Y15" s="172" t="n">
        <v>46.0955704697987</v>
      </c>
      <c r="Z15" s="172" t="n">
        <v>47.2459215686275</v>
      </c>
      <c r="AA15" s="172" t="n">
        <v>47.7931568627451</v>
      </c>
      <c r="AB15" s="174" t="n">
        <v>48.3743359375</v>
      </c>
      <c r="AC15" s="175" t="n">
        <v>47.3612345151645</v>
      </c>
      <c r="AD15" s="162"/>
      <c r="AE15" s="162"/>
      <c r="AF15" s="163"/>
      <c r="AG15" s="159" t="n">
        <v>40.75</v>
      </c>
      <c r="AH15" s="159" t="n">
        <v>38.25</v>
      </c>
      <c r="AI15" s="159" t="n">
        <v>37.75</v>
      </c>
      <c r="AJ15" s="159" t="n">
        <v>36.5</v>
      </c>
      <c r="AK15" s="159" t="n">
        <v>41.75</v>
      </c>
      <c r="AL15" s="159" t="n">
        <v>51</v>
      </c>
      <c r="AM15" s="159" t="n">
        <v>63.5</v>
      </c>
      <c r="AN15" s="159" t="n">
        <v>76</v>
      </c>
      <c r="AO15" s="159" t="n">
        <v>61</v>
      </c>
      <c r="AP15" s="159" t="n">
        <v>42</v>
      </c>
      <c r="AQ15" s="159" t="n">
        <v>39.5</v>
      </c>
      <c r="AR15" s="159" t="n">
        <v>40</v>
      </c>
      <c r="AS15" s="159" t="n">
        <v>39.75</v>
      </c>
      <c r="AT15" s="159" t="n">
        <v>39.75</v>
      </c>
      <c r="AU15" s="159" t="n">
        <v>39.25</v>
      </c>
      <c r="AV15" s="159" t="n">
        <v>38.25</v>
      </c>
      <c r="AW15" s="159" t="n">
        <v>39.25</v>
      </c>
      <c r="AX15" s="159" t="n">
        <v>48.5</v>
      </c>
      <c r="AY15" s="159" t="n">
        <v>61.75</v>
      </c>
      <c r="AZ15" s="159" t="n">
        <v>73.25</v>
      </c>
      <c r="BA15" s="159" t="n">
        <v>59.25</v>
      </c>
      <c r="BB15" s="159" t="n">
        <v>41.25</v>
      </c>
      <c r="BC15" s="159" t="n">
        <v>39.75</v>
      </c>
      <c r="BD15" s="159" t="n">
        <v>39</v>
      </c>
      <c r="BE15" s="159" t="n">
        <v>40.66</v>
      </c>
      <c r="BF15" s="159" t="n">
        <v>40.66</v>
      </c>
      <c r="BG15" s="159" t="n">
        <v>40.19</v>
      </c>
      <c r="BH15" s="159" t="n">
        <v>39.27</v>
      </c>
      <c r="BI15" s="159" t="n">
        <v>40.19</v>
      </c>
      <c r="BJ15" s="159" t="n">
        <v>48.58</v>
      </c>
      <c r="BK15" s="159" t="n">
        <v>60.73</v>
      </c>
      <c r="BL15" s="159" t="n">
        <v>71.23</v>
      </c>
      <c r="BM15" s="159" t="n">
        <v>58.42</v>
      </c>
      <c r="BN15" s="159" t="n">
        <v>42.03</v>
      </c>
      <c r="BO15" s="159" t="n">
        <v>40.67</v>
      </c>
      <c r="BP15" s="159" t="n">
        <v>40</v>
      </c>
      <c r="BQ15" s="159" t="n">
        <v>41.04</v>
      </c>
      <c r="BR15" s="159" t="n">
        <v>41.04</v>
      </c>
      <c r="BS15" s="159" t="n">
        <v>40.57</v>
      </c>
      <c r="BT15" s="159" t="n">
        <v>39.64</v>
      </c>
      <c r="BU15" s="159" t="n">
        <v>40.58</v>
      </c>
      <c r="BV15" s="159" t="n">
        <v>48.68</v>
      </c>
      <c r="BW15" s="159" t="n">
        <v>60.71</v>
      </c>
      <c r="BX15" s="159" t="n">
        <v>71.02</v>
      </c>
      <c r="BY15" s="159" t="n">
        <v>58.38</v>
      </c>
      <c r="BZ15" s="159" t="n">
        <v>42.39</v>
      </c>
      <c r="CA15" s="159" t="n">
        <v>41.1</v>
      </c>
      <c r="CB15" s="159" t="n">
        <v>40.45</v>
      </c>
      <c r="CC15" s="159" t="n">
        <v>41.41</v>
      </c>
      <c r="CD15" s="159" t="n">
        <v>41.41</v>
      </c>
      <c r="CE15" s="159" t="n">
        <v>40.94</v>
      </c>
      <c r="CF15" s="159" t="n">
        <v>40</v>
      </c>
      <c r="CG15" s="159" t="n">
        <v>40.94</v>
      </c>
      <c r="CH15" s="159" t="n">
        <v>48.82</v>
      </c>
      <c r="CI15" s="159" t="n">
        <v>60.75</v>
      </c>
      <c r="CJ15" s="159" t="n">
        <v>70.9</v>
      </c>
      <c r="CK15" s="159" t="n">
        <v>58.41</v>
      </c>
      <c r="CL15" s="159" t="n">
        <v>42.73</v>
      </c>
      <c r="CM15" s="159" t="n">
        <v>41.48</v>
      </c>
      <c r="CN15" s="159" t="n">
        <v>40.86</v>
      </c>
      <c r="CO15" s="159" t="n">
        <v>41.7</v>
      </c>
      <c r="CP15" s="159" t="n">
        <v>41.7</v>
      </c>
      <c r="CQ15" s="159" t="n">
        <v>41.23</v>
      </c>
      <c r="CR15" s="159" t="n">
        <v>40.29</v>
      </c>
      <c r="CS15" s="159" t="n">
        <v>41.23</v>
      </c>
      <c r="CT15" s="159" t="n">
        <v>49</v>
      </c>
      <c r="CU15" s="159" t="n">
        <v>60.91</v>
      </c>
      <c r="CV15" s="159" t="n">
        <v>71</v>
      </c>
      <c r="CW15" s="159" t="n">
        <v>58.55</v>
      </c>
      <c r="CX15" s="159" t="n">
        <v>43.01</v>
      </c>
      <c r="CY15" s="159" t="n">
        <v>41.8</v>
      </c>
      <c r="CZ15" s="159" t="n">
        <v>41.19</v>
      </c>
      <c r="DA15" s="159" t="n">
        <v>41.98</v>
      </c>
      <c r="DB15" s="159" t="n">
        <v>41.98</v>
      </c>
      <c r="DC15" s="159" t="n">
        <v>41.5</v>
      </c>
      <c r="DD15" s="159" t="n">
        <v>40.56</v>
      </c>
      <c r="DE15" s="159" t="n">
        <v>41.51</v>
      </c>
      <c r="DF15" s="159" t="n">
        <v>49.21</v>
      </c>
      <c r="DG15" s="159" t="n">
        <v>61.12</v>
      </c>
      <c r="DH15" s="159" t="n">
        <v>71.18</v>
      </c>
      <c r="DI15" s="159" t="n">
        <v>58.74</v>
      </c>
      <c r="DJ15" s="159" t="n">
        <v>43.29</v>
      </c>
      <c r="DK15" s="159" t="n">
        <v>42.09</v>
      </c>
      <c r="DL15" s="159" t="n">
        <v>41.48</v>
      </c>
      <c r="DM15" s="159" t="n">
        <v>42.25</v>
      </c>
      <c r="DN15" s="159" t="n">
        <v>42.25</v>
      </c>
      <c r="DO15" s="159" t="n">
        <v>41.77</v>
      </c>
      <c r="DP15" s="159" t="n">
        <v>40.81</v>
      </c>
      <c r="DQ15" s="159" t="n">
        <v>41.77</v>
      </c>
      <c r="DR15" s="159" t="n">
        <v>49.42</v>
      </c>
      <c r="DS15" s="159" t="n">
        <v>61.33</v>
      </c>
      <c r="DT15" s="159" t="n">
        <v>71.37</v>
      </c>
      <c r="DU15" s="159" t="n">
        <v>58.95</v>
      </c>
      <c r="DV15" s="159" t="n">
        <v>43.55</v>
      </c>
      <c r="DW15" s="159" t="n">
        <v>42.36</v>
      </c>
      <c r="DX15" s="159" t="n">
        <v>41.76</v>
      </c>
      <c r="DY15" s="159" t="n">
        <v>42.47</v>
      </c>
      <c r="DZ15" s="159" t="n">
        <v>42.47</v>
      </c>
      <c r="EA15" s="159" t="n">
        <v>41.99</v>
      </c>
      <c r="EB15" s="159" t="n">
        <v>41.03</v>
      </c>
      <c r="EC15" s="159" t="n">
        <v>41.99</v>
      </c>
      <c r="ED15" s="159" t="n">
        <v>49.58</v>
      </c>
      <c r="EE15" s="159" t="n">
        <v>61.5</v>
      </c>
      <c r="EF15" s="159" t="n">
        <v>71.52</v>
      </c>
      <c r="EG15" s="159" t="n">
        <v>59.1</v>
      </c>
      <c r="EH15" s="159" t="n">
        <v>43.77</v>
      </c>
      <c r="EI15" s="159" t="n">
        <v>42.6</v>
      </c>
      <c r="EJ15" s="159" t="n">
        <v>42.01</v>
      </c>
    </row>
    <row r="16" customFormat="false" ht="13.7" hidden="false" customHeight="true" outlineLevel="0" collapsed="false">
      <c r="A16" s="176"/>
      <c r="B16" s="177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7"/>
      <c r="AD16" s="162"/>
      <c r="AE16" s="162"/>
      <c r="AF16" s="163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</row>
    <row r="17" customFormat="false" ht="13.7" hidden="false" customHeight="true" outlineLevel="0" collapsed="false">
      <c r="A17" s="178" t="s">
        <v>185</v>
      </c>
      <c r="B17" s="171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62"/>
      <c r="AE17" s="162"/>
      <c r="AF17" s="163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  <c r="EJ17" s="159"/>
    </row>
    <row r="18" customFormat="false" ht="13.7" hidden="false" customHeight="true" outlineLevel="0" collapsed="false">
      <c r="A18" s="179" t="s">
        <v>186</v>
      </c>
      <c r="B18" s="180" t="s">
        <v>187</v>
      </c>
      <c r="C18" s="181" t="n">
        <v>54</v>
      </c>
      <c r="D18" s="181" t="n">
        <v>59.1785675121489</v>
      </c>
      <c r="E18" s="181" t="n">
        <v>61.3</v>
      </c>
      <c r="F18" s="182" t="n">
        <v>59.9244166919797</v>
      </c>
      <c r="G18" s="181" t="n">
        <v>69.085</v>
      </c>
      <c r="H18" s="181" t="n">
        <v>69.52</v>
      </c>
      <c r="I18" s="181" t="n">
        <v>68.65</v>
      </c>
      <c r="J18" s="181" t="n">
        <v>64.4366596984863</v>
      </c>
      <c r="K18" s="181" t="n">
        <v>66.7390481567383</v>
      </c>
      <c r="L18" s="181" t="n">
        <v>62.1342712402344</v>
      </c>
      <c r="M18" s="181" t="n">
        <v>62.8092895507813</v>
      </c>
      <c r="N18" s="181" t="n">
        <v>63.5943902701654</v>
      </c>
      <c r="O18" s="181" t="n">
        <v>53.9768494890568</v>
      </c>
      <c r="P18" s="181" t="n">
        <v>53.6503348076028</v>
      </c>
      <c r="Q18" s="181" t="n">
        <v>54.3033641705109</v>
      </c>
      <c r="R18" s="181" t="n">
        <v>54.3016658006327</v>
      </c>
      <c r="S18" s="181" t="n">
        <v>63.7299333507674</v>
      </c>
      <c r="T18" s="181" t="n">
        <v>59.1486483282694</v>
      </c>
      <c r="U18" s="181" t="n">
        <v>64.187257137734</v>
      </c>
      <c r="V18" s="181" t="n">
        <v>67.8538945862988</v>
      </c>
      <c r="W18" s="181" t="n">
        <v>62.1753595617469</v>
      </c>
      <c r="X18" s="181" t="n">
        <v>51.4918030590974</v>
      </c>
      <c r="Y18" s="181" t="n">
        <v>49.8747385477709</v>
      </c>
      <c r="Z18" s="181" t="n">
        <v>49.3958170795019</v>
      </c>
      <c r="AA18" s="181" t="n">
        <v>48.0022997476204</v>
      </c>
      <c r="AB18" s="183" t="n">
        <v>50.4587324148666</v>
      </c>
      <c r="AC18" s="184" t="n">
        <v>50.7307451155747</v>
      </c>
      <c r="AD18" s="162"/>
      <c r="AE18" s="162"/>
      <c r="AF18" s="163"/>
      <c r="AG18" s="159" t="n">
        <v>69.52</v>
      </c>
      <c r="AH18" s="159" t="n">
        <v>68.65</v>
      </c>
      <c r="AI18" s="159" t="n">
        <v>66.7390481567383</v>
      </c>
      <c r="AJ18" s="159" t="n">
        <v>62.1342712402344</v>
      </c>
      <c r="AK18" s="159" t="n">
        <v>62.8092895507813</v>
      </c>
      <c r="AL18" s="159" t="n">
        <v>63.5943902701654</v>
      </c>
      <c r="AM18" s="159" t="n">
        <v>53.6503348076028</v>
      </c>
      <c r="AN18" s="159" t="n">
        <v>54.3033641705109</v>
      </c>
      <c r="AO18" s="159" t="n">
        <v>54.3016658006327</v>
      </c>
      <c r="AP18" s="159" t="n">
        <v>59.1486483282694</v>
      </c>
      <c r="AQ18" s="159" t="n">
        <v>64.187257137734</v>
      </c>
      <c r="AR18" s="159" t="n">
        <v>67.8538945862988</v>
      </c>
      <c r="AS18" s="159" t="n">
        <v>54.5004500135903</v>
      </c>
      <c r="AT18" s="159" t="n">
        <v>53.0130573782365</v>
      </c>
      <c r="AU18" s="159" t="n">
        <v>51.2900649099993</v>
      </c>
      <c r="AV18" s="159" t="n">
        <v>49.1743483936941</v>
      </c>
      <c r="AW18" s="159" t="n">
        <v>49.1750105757139</v>
      </c>
      <c r="AX18" s="159" t="n">
        <v>49.4891196827388</v>
      </c>
      <c r="AY18" s="159" t="n">
        <v>49.8806335115188</v>
      </c>
      <c r="AZ18" s="159" t="n">
        <v>50.3803883122892</v>
      </c>
      <c r="BA18" s="159" t="n">
        <v>50.4563514406613</v>
      </c>
      <c r="BB18" s="159" t="n">
        <v>50.767713440995</v>
      </c>
      <c r="BC18" s="159" t="n">
        <v>53.7910347445646</v>
      </c>
      <c r="BD18" s="159" t="n">
        <v>56.1651103478353</v>
      </c>
      <c r="BE18" s="159" t="n">
        <v>52.8715737030674</v>
      </c>
      <c r="BF18" s="159" t="n">
        <v>51.5808030369222</v>
      </c>
      <c r="BG18" s="159" t="n">
        <v>49.5485441301985</v>
      </c>
      <c r="BH18" s="159" t="n">
        <v>46.86476671731</v>
      </c>
      <c r="BI18" s="159" t="n">
        <v>46.9339715896418</v>
      </c>
      <c r="BJ18" s="159" t="n">
        <v>47.4827487549666</v>
      </c>
      <c r="BK18" s="159" t="n">
        <v>48.135462359249</v>
      </c>
      <c r="BL18" s="159" t="n">
        <v>48.6888618784409</v>
      </c>
      <c r="BM18" s="159" t="n">
        <v>48.60247833095</v>
      </c>
      <c r="BN18" s="159" t="n">
        <v>48.6058631643455</v>
      </c>
      <c r="BO18" s="159" t="n">
        <v>51.2134738361326</v>
      </c>
      <c r="BP18" s="159" t="n">
        <v>53.407180214268</v>
      </c>
      <c r="BQ18" s="159" t="n">
        <v>52.8005157589612</v>
      </c>
      <c r="BR18" s="159" t="n">
        <v>51.538896142956</v>
      </c>
      <c r="BS18" s="159" t="n">
        <v>49.5569400131924</v>
      </c>
      <c r="BT18" s="159" t="n">
        <v>46.8002622729852</v>
      </c>
      <c r="BU18" s="159" t="n">
        <v>46.8643796745224</v>
      </c>
      <c r="BV18" s="159" t="n">
        <v>47.3948978325276</v>
      </c>
      <c r="BW18" s="159" t="n">
        <v>48.0268163250824</v>
      </c>
      <c r="BX18" s="159" t="n">
        <v>48.5618417257271</v>
      </c>
      <c r="BY18" s="159" t="n">
        <v>48.4744269378902</v>
      </c>
      <c r="BZ18" s="159" t="n">
        <v>48.4736027691534</v>
      </c>
      <c r="CA18" s="159" t="n">
        <v>51.1500065251826</v>
      </c>
      <c r="CB18" s="159" t="n">
        <v>53.3034428994691</v>
      </c>
      <c r="CC18" s="159" t="n">
        <v>49.2817853569182</v>
      </c>
      <c r="CD18" s="159" t="n">
        <v>48.1617564944044</v>
      </c>
      <c r="CE18" s="159" t="n">
        <v>46.3829502501775</v>
      </c>
      <c r="CF18" s="159" t="n">
        <v>43.8958641153423</v>
      </c>
      <c r="CG18" s="159" t="n">
        <v>43.9739333266529</v>
      </c>
      <c r="CH18" s="159" t="n">
        <v>44.4788095435578</v>
      </c>
      <c r="CI18" s="159" t="n">
        <v>45.0744206697698</v>
      </c>
      <c r="CJ18" s="159" t="n">
        <v>45.5811276510033</v>
      </c>
      <c r="CK18" s="159" t="n">
        <v>45.5204958952941</v>
      </c>
      <c r="CL18" s="159" t="n">
        <v>45.5373409310568</v>
      </c>
      <c r="CM18" s="159" t="n">
        <v>47.9961917504411</v>
      </c>
      <c r="CN18" s="159" t="n">
        <v>49.9591369170433</v>
      </c>
      <c r="CO18" s="159" t="n">
        <v>50.7328025625026</v>
      </c>
      <c r="CP18" s="159" t="n">
        <v>49.5936492481255</v>
      </c>
      <c r="CQ18" s="159" t="n">
        <v>47.7956057861731</v>
      </c>
      <c r="CR18" s="159" t="n">
        <v>45.1574741126145</v>
      </c>
      <c r="CS18" s="159" t="n">
        <v>45.22021664162</v>
      </c>
      <c r="CT18" s="159" t="n">
        <v>45.7092116441287</v>
      </c>
      <c r="CU18" s="159" t="n">
        <v>46.2885919311013</v>
      </c>
      <c r="CV18" s="159" t="n">
        <v>46.7773222919465</v>
      </c>
      <c r="CW18" s="159" t="n">
        <v>46.6974594123238</v>
      </c>
      <c r="CX18" s="159" t="n">
        <v>46.6951094185313</v>
      </c>
      <c r="CY18" s="159" t="n">
        <v>49.1341222179606</v>
      </c>
      <c r="CZ18" s="159" t="n">
        <v>51.0949243784272</v>
      </c>
      <c r="DA18" s="159" t="n">
        <v>51.8992775468773</v>
      </c>
      <c r="DB18" s="159" t="n">
        <v>50.7595920706926</v>
      </c>
      <c r="DC18" s="159" t="n">
        <v>48.9614732572633</v>
      </c>
      <c r="DD18" s="159" t="n">
        <v>46.259282250884</v>
      </c>
      <c r="DE18" s="159" t="n">
        <v>46.320944761613</v>
      </c>
      <c r="DF18" s="159" t="n">
        <v>46.8085357536262</v>
      </c>
      <c r="DG18" s="159" t="n">
        <v>47.3864617622063</v>
      </c>
      <c r="DH18" s="159" t="n">
        <v>47.8737397478559</v>
      </c>
      <c r="DI18" s="159" t="n">
        <v>47.7928182686042</v>
      </c>
      <c r="DJ18" s="159" t="n">
        <v>47.7893888733451</v>
      </c>
      <c r="DK18" s="159" t="n">
        <v>50.0325966015092</v>
      </c>
      <c r="DL18" s="159" t="n">
        <v>52.0169727896658</v>
      </c>
      <c r="DM18" s="159" t="n">
        <v>52.8803599124826</v>
      </c>
      <c r="DN18" s="159" t="n">
        <v>51.767452357932</v>
      </c>
      <c r="DO18" s="159" t="n">
        <v>49.9921887380466</v>
      </c>
      <c r="DP18" s="159" t="n">
        <v>46.8596515485446</v>
      </c>
      <c r="DQ18" s="159" t="n">
        <v>46.9468043226378</v>
      </c>
      <c r="DR18" s="159" t="n">
        <v>47.4626245355096</v>
      </c>
      <c r="DS18" s="159" t="n">
        <v>48.069349302395</v>
      </c>
      <c r="DT18" s="159" t="n">
        <v>48.5872352525559</v>
      </c>
      <c r="DU18" s="159" t="n">
        <v>48.5354680123903</v>
      </c>
      <c r="DV18" s="159" t="n">
        <v>48.5611415691846</v>
      </c>
      <c r="DW18" s="159" t="n">
        <v>51.3019581582803</v>
      </c>
      <c r="DX18" s="159" t="n">
        <v>53.3048564812378</v>
      </c>
      <c r="DY18" s="159" t="n">
        <v>54.2130905235309</v>
      </c>
      <c r="DZ18" s="159" t="n">
        <v>53.1003727830636</v>
      </c>
      <c r="EA18" s="159" t="n">
        <v>51.3201319749971</v>
      </c>
      <c r="EB18" s="159" t="n">
        <v>47.7182659105552</v>
      </c>
      <c r="EC18" s="159" t="n">
        <v>47.8119709321712</v>
      </c>
      <c r="ED18" s="159" t="n">
        <v>48.3374664341825</v>
      </c>
      <c r="EE18" s="159" t="n">
        <v>48.9544215375776</v>
      </c>
      <c r="EF18" s="159" t="n">
        <v>49.4822740258311</v>
      </c>
      <c r="EG18" s="159" t="n">
        <v>49.4365478367712</v>
      </c>
      <c r="EH18" s="159" t="n">
        <v>49.4686097029095</v>
      </c>
      <c r="EI18" s="159" t="n">
        <v>51.8436401613965</v>
      </c>
      <c r="EJ18" s="159" t="n">
        <v>53.8678275583191</v>
      </c>
    </row>
    <row r="19" customFormat="false" ht="13.7" hidden="true" customHeight="true" outlineLevel="0" collapsed="false">
      <c r="A19" s="185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67"/>
      <c r="AC19" s="168"/>
      <c r="AD19" s="162"/>
      <c r="AE19" s="162"/>
      <c r="AF19" s="163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  <c r="BP19" s="159"/>
      <c r="BQ19" s="159"/>
      <c r="BR19" s="159"/>
      <c r="BS19" s="159"/>
      <c r="BT19" s="159"/>
      <c r="BU19" s="159"/>
      <c r="BV19" s="159"/>
      <c r="BW19" s="159"/>
      <c r="BX19" s="159"/>
      <c r="BY19" s="159"/>
      <c r="BZ19" s="159"/>
      <c r="CA19" s="159"/>
      <c r="CB19" s="159"/>
      <c r="CC19" s="159"/>
      <c r="CD19" s="159"/>
      <c r="CE19" s="159"/>
      <c r="CF19" s="159"/>
      <c r="CG19" s="159"/>
      <c r="CH19" s="159"/>
      <c r="CI19" s="159"/>
      <c r="CJ19" s="159"/>
      <c r="CK19" s="159"/>
      <c r="CL19" s="159"/>
      <c r="CM19" s="159"/>
      <c r="CN19" s="159"/>
      <c r="CO19" s="159"/>
      <c r="CP19" s="159"/>
      <c r="CQ19" s="159"/>
      <c r="CR19" s="159"/>
      <c r="CS19" s="159"/>
      <c r="CT19" s="159"/>
      <c r="CU19" s="159"/>
      <c r="CV19" s="159"/>
      <c r="CW19" s="159"/>
      <c r="CX19" s="159"/>
      <c r="CY19" s="159"/>
      <c r="CZ19" s="159"/>
      <c r="DA19" s="159"/>
      <c r="DB19" s="159"/>
      <c r="DC19" s="159"/>
      <c r="DD19" s="159"/>
      <c r="DE19" s="159"/>
      <c r="DF19" s="159"/>
      <c r="DG19" s="159"/>
      <c r="DH19" s="159"/>
      <c r="DI19" s="159"/>
      <c r="DJ19" s="159"/>
      <c r="DK19" s="159"/>
      <c r="DL19" s="159"/>
      <c r="DM19" s="159"/>
      <c r="DN19" s="159"/>
      <c r="DO19" s="159"/>
      <c r="DP19" s="159"/>
      <c r="DQ19" s="159"/>
      <c r="DR19" s="159"/>
      <c r="DS19" s="159"/>
      <c r="DT19" s="159"/>
      <c r="DU19" s="159"/>
      <c r="DV19" s="159"/>
      <c r="DW19" s="159"/>
      <c r="DX19" s="159"/>
      <c r="DY19" s="159"/>
      <c r="DZ19" s="159"/>
      <c r="EA19" s="159"/>
      <c r="EB19" s="159"/>
      <c r="EC19" s="159"/>
      <c r="ED19" s="159"/>
      <c r="EE19" s="159"/>
      <c r="EF19" s="159"/>
      <c r="EG19" s="159"/>
      <c r="EH19" s="159"/>
      <c r="EI19" s="159"/>
      <c r="EJ19" s="159"/>
    </row>
    <row r="20" customFormat="false" ht="13.7" hidden="true" customHeight="true" outlineLevel="0" collapsed="false">
      <c r="A20" s="185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67"/>
      <c r="AC20" s="168"/>
      <c r="AD20" s="162"/>
      <c r="AE20" s="162"/>
      <c r="AF20" s="163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159"/>
      <c r="CN20" s="159"/>
      <c r="CO20" s="159"/>
      <c r="CP20" s="159"/>
      <c r="CQ20" s="159"/>
      <c r="CR20" s="159"/>
      <c r="CS20" s="159"/>
      <c r="CT20" s="159"/>
      <c r="CU20" s="159"/>
      <c r="CV20" s="159"/>
      <c r="CW20" s="159"/>
      <c r="CX20" s="159"/>
      <c r="CY20" s="159"/>
      <c r="CZ20" s="159"/>
      <c r="DA20" s="159"/>
      <c r="DB20" s="159"/>
      <c r="DC20" s="159"/>
      <c r="DD20" s="159"/>
      <c r="DE20" s="159"/>
      <c r="DF20" s="159"/>
      <c r="DG20" s="159"/>
      <c r="DH20" s="159"/>
      <c r="DI20" s="159"/>
      <c r="DJ20" s="159"/>
      <c r="DK20" s="159"/>
      <c r="DL20" s="159"/>
      <c r="DM20" s="159"/>
      <c r="DN20" s="159"/>
      <c r="DO20" s="159"/>
      <c r="DP20" s="159"/>
      <c r="DQ20" s="159"/>
      <c r="DR20" s="159"/>
      <c r="DS20" s="159"/>
      <c r="DT20" s="159"/>
      <c r="DU20" s="159"/>
      <c r="DV20" s="159"/>
      <c r="DW20" s="159"/>
      <c r="DX20" s="159"/>
      <c r="DY20" s="159"/>
      <c r="DZ20" s="159"/>
      <c r="EA20" s="159"/>
      <c r="EB20" s="159"/>
      <c r="EC20" s="159"/>
      <c r="ED20" s="159"/>
      <c r="EE20" s="159"/>
      <c r="EF20" s="159"/>
      <c r="EG20" s="159"/>
      <c r="EH20" s="159"/>
      <c r="EI20" s="159"/>
      <c r="EJ20" s="159"/>
    </row>
    <row r="21" customFormat="false" ht="13.7" hidden="true" customHeight="true" outlineLevel="0" collapsed="false">
      <c r="A21" s="185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67"/>
      <c r="AC21" s="168"/>
      <c r="AD21" s="162"/>
      <c r="AE21" s="162"/>
      <c r="AF21" s="163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9"/>
      <c r="BI21" s="159"/>
      <c r="BJ21" s="159"/>
      <c r="BK21" s="159"/>
      <c r="BL21" s="159"/>
      <c r="BM21" s="159"/>
      <c r="BN21" s="159"/>
      <c r="BO21" s="159"/>
      <c r="BP21" s="159"/>
      <c r="BQ21" s="159"/>
      <c r="BR21" s="159"/>
      <c r="BS21" s="159"/>
      <c r="BT21" s="159"/>
      <c r="BU21" s="159"/>
      <c r="BV21" s="159"/>
      <c r="BW21" s="159"/>
      <c r="BX21" s="159"/>
      <c r="BY21" s="159"/>
      <c r="BZ21" s="159"/>
      <c r="CA21" s="159"/>
      <c r="CB21" s="159"/>
      <c r="CC21" s="159"/>
      <c r="CD21" s="159"/>
      <c r="CE21" s="159"/>
      <c r="CF21" s="159"/>
      <c r="CG21" s="159"/>
      <c r="CH21" s="159"/>
      <c r="CI21" s="159"/>
      <c r="CJ21" s="159"/>
      <c r="CK21" s="159"/>
      <c r="CL21" s="159"/>
      <c r="CM21" s="159"/>
      <c r="CN21" s="159"/>
      <c r="CO21" s="159"/>
      <c r="CP21" s="159"/>
      <c r="CQ21" s="159"/>
      <c r="CR21" s="159"/>
      <c r="CS21" s="159"/>
      <c r="CT21" s="159"/>
      <c r="CU21" s="159"/>
      <c r="CV21" s="159"/>
      <c r="CW21" s="159"/>
      <c r="CX21" s="159"/>
      <c r="CY21" s="159"/>
      <c r="CZ21" s="159"/>
      <c r="DA21" s="159"/>
      <c r="DB21" s="159"/>
      <c r="DC21" s="159"/>
      <c r="DD21" s="159"/>
      <c r="DE21" s="159"/>
      <c r="DF21" s="159"/>
      <c r="DG21" s="159"/>
      <c r="DH21" s="159"/>
      <c r="DI21" s="159"/>
      <c r="DJ21" s="159"/>
      <c r="DK21" s="159"/>
      <c r="DL21" s="159"/>
      <c r="DM21" s="159"/>
      <c r="DN21" s="159"/>
      <c r="DO21" s="159"/>
      <c r="DP21" s="159"/>
      <c r="DQ21" s="159"/>
      <c r="DR21" s="159"/>
      <c r="DS21" s="159"/>
      <c r="DT21" s="159"/>
      <c r="DU21" s="159"/>
      <c r="DV21" s="159"/>
      <c r="DW21" s="159"/>
      <c r="DX21" s="159"/>
      <c r="DY21" s="159"/>
      <c r="DZ21" s="159"/>
      <c r="EA21" s="159"/>
      <c r="EB21" s="159"/>
      <c r="EC21" s="159"/>
      <c r="ED21" s="159"/>
      <c r="EE21" s="159"/>
      <c r="EF21" s="159"/>
      <c r="EG21" s="159"/>
      <c r="EH21" s="159"/>
      <c r="EI21" s="159"/>
      <c r="EJ21" s="159"/>
    </row>
    <row r="22" customFormat="false" ht="13.7" hidden="true" customHeight="true" outlineLevel="0" collapsed="false">
      <c r="A22" s="185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67"/>
      <c r="AC22" s="168"/>
      <c r="AD22" s="162"/>
      <c r="AE22" s="162"/>
      <c r="AF22" s="163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  <c r="EJ22" s="159"/>
    </row>
    <row r="23" customFormat="false" ht="13.7" hidden="true" customHeight="true" outlineLevel="0" collapsed="false">
      <c r="A23" s="185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67"/>
      <c r="AC23" s="168"/>
      <c r="AD23" s="162"/>
      <c r="AE23" s="162"/>
      <c r="AF23" s="163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  <c r="EJ23" s="159"/>
    </row>
    <row r="24" customFormat="false" ht="13.7" hidden="true" customHeight="true" outlineLevel="0" collapsed="false">
      <c r="A24" s="185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67"/>
      <c r="AC24" s="168"/>
      <c r="AD24" s="162"/>
      <c r="AE24" s="162"/>
      <c r="AF24" s="163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</row>
    <row r="25" customFormat="false" ht="13.7" hidden="true" customHeight="true" outlineLevel="0" collapsed="false">
      <c r="A25" s="186"/>
      <c r="B25" s="187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4"/>
      <c r="AC25" s="175"/>
      <c r="AD25" s="188"/>
      <c r="AE25" s="188"/>
      <c r="AF25" s="163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  <c r="CH25" s="172"/>
      <c r="CI25" s="172"/>
      <c r="CJ25" s="172"/>
      <c r="CK25" s="172"/>
      <c r="CL25" s="172"/>
      <c r="CM25" s="172"/>
      <c r="CN25" s="172"/>
      <c r="CO25" s="172"/>
      <c r="CP25" s="172"/>
      <c r="CQ25" s="172"/>
      <c r="CR25" s="172"/>
      <c r="CS25" s="172"/>
      <c r="CT25" s="172"/>
      <c r="CU25" s="172"/>
      <c r="CV25" s="172"/>
      <c r="CW25" s="172"/>
      <c r="CX25" s="172"/>
      <c r="CY25" s="172"/>
      <c r="CZ25" s="172"/>
      <c r="DA25" s="172"/>
      <c r="DB25" s="172"/>
      <c r="DC25" s="172"/>
      <c r="DD25" s="172"/>
      <c r="DE25" s="172"/>
      <c r="DF25" s="172"/>
      <c r="DG25" s="172"/>
      <c r="DH25" s="172"/>
      <c r="DI25" s="172"/>
      <c r="DJ25" s="172"/>
      <c r="DK25" s="172"/>
      <c r="DL25" s="172"/>
      <c r="DM25" s="172"/>
      <c r="DN25" s="172"/>
      <c r="DO25" s="172"/>
      <c r="DP25" s="172"/>
      <c r="DQ25" s="172"/>
      <c r="DR25" s="172"/>
      <c r="DS25" s="172"/>
      <c r="DT25" s="172"/>
      <c r="DU25" s="172"/>
      <c r="DV25" s="172"/>
      <c r="DW25" s="172"/>
      <c r="DX25" s="172"/>
      <c r="DY25" s="172"/>
      <c r="DZ25" s="172"/>
      <c r="EA25" s="172"/>
      <c r="EB25" s="172"/>
      <c r="EC25" s="172"/>
      <c r="ED25" s="172"/>
      <c r="EE25" s="172"/>
      <c r="EF25" s="172"/>
      <c r="EG25" s="172"/>
      <c r="EH25" s="172"/>
      <c r="EI25" s="172"/>
      <c r="EJ25" s="172"/>
    </row>
    <row r="26" customFormat="false" ht="27" hidden="false" customHeight="true" outlineLevel="0" collapsed="false">
      <c r="A26" s="136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</row>
    <row r="27" customFormat="false" ht="13.5" hidden="false" customHeight="true" outlineLevel="0" collapsed="false">
      <c r="A27" s="189" t="s">
        <v>5</v>
      </c>
      <c r="B27" s="190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36"/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  <c r="DM27" s="136"/>
      <c r="DN27" s="136"/>
      <c r="DO27" s="136"/>
      <c r="DP27" s="136"/>
      <c r="DQ27" s="136"/>
      <c r="DR27" s="136"/>
      <c r="DS27" s="136"/>
      <c r="DT27" s="136"/>
      <c r="DU27" s="136"/>
      <c r="DV27" s="136"/>
      <c r="DW27" s="136"/>
      <c r="DX27" s="136"/>
      <c r="DY27" s="136"/>
      <c r="DZ27" s="136"/>
      <c r="EA27" s="136"/>
      <c r="EB27" s="136"/>
      <c r="EC27" s="136"/>
      <c r="ED27" s="136"/>
      <c r="EE27" s="136"/>
      <c r="EF27" s="136"/>
      <c r="EG27" s="136"/>
      <c r="EH27" s="136"/>
      <c r="EI27" s="136"/>
      <c r="EJ27" s="136"/>
      <c r="EK27" s="136"/>
      <c r="EL27" s="136"/>
      <c r="EM27" s="136"/>
      <c r="EN27" s="136"/>
      <c r="EO27" s="136"/>
      <c r="EP27" s="136"/>
      <c r="EQ27" s="136"/>
      <c r="ER27" s="136"/>
      <c r="ES27" s="136"/>
      <c r="ET27" s="136"/>
      <c r="EU27" s="136"/>
      <c r="EV27" s="136"/>
      <c r="EW27" s="136"/>
      <c r="EX27" s="136"/>
      <c r="EY27" s="136"/>
      <c r="EZ27" s="136"/>
      <c r="FA27" s="136"/>
      <c r="FB27" s="136"/>
      <c r="FC27" s="136"/>
      <c r="FD27" s="136"/>
      <c r="FE27" s="136"/>
      <c r="FF27" s="136"/>
      <c r="FG27" s="136"/>
      <c r="FH27" s="136"/>
      <c r="FI27" s="136"/>
      <c r="FJ27" s="136"/>
      <c r="FK27" s="136"/>
      <c r="FL27" s="136"/>
      <c r="FM27" s="136"/>
      <c r="FN27" s="136"/>
      <c r="FO27" s="136"/>
      <c r="FP27" s="136"/>
      <c r="FQ27" s="136"/>
      <c r="FR27" s="136"/>
      <c r="FS27" s="136"/>
      <c r="FT27" s="136"/>
      <c r="FU27" s="136"/>
      <c r="FV27" s="136"/>
      <c r="FW27" s="136"/>
      <c r="FX27" s="136"/>
      <c r="FY27" s="136"/>
      <c r="FZ27" s="136"/>
      <c r="GA27" s="136"/>
      <c r="GB27" s="136"/>
      <c r="GC27" s="136"/>
      <c r="GD27" s="136"/>
      <c r="GE27" s="136"/>
      <c r="GF27" s="136"/>
      <c r="GG27" s="136"/>
      <c r="GH27" s="136"/>
      <c r="GI27" s="136"/>
      <c r="GJ27" s="136"/>
      <c r="GK27" s="136"/>
      <c r="GL27" s="136"/>
      <c r="GM27" s="136"/>
      <c r="GN27" s="136"/>
      <c r="GO27" s="136"/>
      <c r="GP27" s="136"/>
      <c r="GQ27" s="136"/>
      <c r="GR27" s="136"/>
      <c r="GS27" s="136"/>
      <c r="GT27" s="136"/>
      <c r="GU27" s="136"/>
      <c r="GV27" s="136"/>
      <c r="GW27" s="136"/>
      <c r="GX27" s="136"/>
      <c r="GY27" s="136"/>
      <c r="GZ27" s="136"/>
      <c r="HA27" s="136"/>
      <c r="HB27" s="136"/>
      <c r="HC27" s="136"/>
      <c r="HD27" s="136"/>
      <c r="HE27" s="136"/>
      <c r="HF27" s="136"/>
      <c r="HG27" s="136"/>
      <c r="HH27" s="136"/>
      <c r="HI27" s="136"/>
      <c r="HJ27" s="136"/>
      <c r="HK27" s="136"/>
      <c r="HL27" s="136"/>
      <c r="HM27" s="136"/>
      <c r="HN27" s="136"/>
      <c r="HO27" s="136"/>
      <c r="HP27" s="136"/>
      <c r="HQ27" s="136"/>
      <c r="HR27" s="136"/>
      <c r="HS27" s="136"/>
      <c r="HT27" s="136"/>
      <c r="HU27" s="136"/>
      <c r="HV27" s="136"/>
      <c r="HW27" s="136"/>
      <c r="HX27" s="136"/>
      <c r="HY27" s="136"/>
      <c r="HZ27" s="136"/>
      <c r="IA27" s="136"/>
      <c r="IB27" s="136"/>
      <c r="IC27" s="136"/>
      <c r="ID27" s="136"/>
      <c r="IE27" s="136"/>
      <c r="IF27" s="136"/>
      <c r="IG27" s="136"/>
      <c r="IH27" s="136"/>
      <c r="II27" s="136"/>
      <c r="IJ27" s="136"/>
      <c r="IK27" s="136"/>
      <c r="IL27" s="136"/>
      <c r="IM27" s="136"/>
      <c r="IN27" s="136"/>
      <c r="IO27" s="136"/>
      <c r="IP27" s="136"/>
      <c r="IQ27" s="136"/>
      <c r="IR27" s="136"/>
      <c r="IS27" s="136"/>
      <c r="IT27" s="136"/>
      <c r="IU27" s="136"/>
      <c r="IV27" s="136"/>
      <c r="IW27" s="136"/>
    </row>
    <row r="28" customFormat="false" ht="13.7" hidden="false" customHeight="true" outlineLevel="0" collapsed="false">
      <c r="A28" s="156" t="s">
        <v>76</v>
      </c>
      <c r="B28" s="136"/>
      <c r="C28" s="157" t="n">
        <v>5.41666666666666</v>
      </c>
      <c r="D28" s="157" t="n">
        <v>3.7</v>
      </c>
      <c r="E28" s="157" t="n">
        <v>3.25</v>
      </c>
      <c r="F28" s="158" t="n">
        <v>3.70166490486258</v>
      </c>
      <c r="G28" s="157" t="n">
        <v>3.625</v>
      </c>
      <c r="H28" s="157" t="n">
        <v>3.25</v>
      </c>
      <c r="I28" s="157" t="n">
        <v>4</v>
      </c>
      <c r="J28" s="157" t="n">
        <v>0.75</v>
      </c>
      <c r="K28" s="157" t="n">
        <v>0.75</v>
      </c>
      <c r="L28" s="157" t="n">
        <v>0.75</v>
      </c>
      <c r="M28" s="157" t="n">
        <v>0.5</v>
      </c>
      <c r="N28" s="157" t="n">
        <v>0.5</v>
      </c>
      <c r="O28" s="157" t="n">
        <v>2</v>
      </c>
      <c r="P28" s="157" t="n">
        <v>1.5</v>
      </c>
      <c r="Q28" s="157" t="n">
        <v>2.5</v>
      </c>
      <c r="R28" s="157" t="n">
        <v>0.5</v>
      </c>
      <c r="S28" s="157" t="n">
        <v>0.833333333333336</v>
      </c>
      <c r="T28" s="157" t="n">
        <v>1</v>
      </c>
      <c r="U28" s="157" t="n">
        <v>1</v>
      </c>
      <c r="V28" s="157" t="n">
        <v>0.5</v>
      </c>
      <c r="W28" s="158" t="n">
        <v>1.39705882352941</v>
      </c>
      <c r="X28" s="157" t="n">
        <v>0.913725490196079</v>
      </c>
      <c r="Y28" s="157" t="n">
        <v>0.920805369127521</v>
      </c>
      <c r="Z28" s="157" t="n">
        <v>0.915333333333336</v>
      </c>
      <c r="AA28" s="157" t="n">
        <v>0.917980392156842</v>
      </c>
      <c r="AB28" s="157" t="n">
        <v>0.913437499999986</v>
      </c>
      <c r="AC28" s="161" t="n">
        <v>1.02042593306631</v>
      </c>
      <c r="AD28" s="162"/>
      <c r="AE28" s="162"/>
      <c r="AF28" s="163"/>
      <c r="AG28" s="159" t="n">
        <v>1012</v>
      </c>
      <c r="AH28" s="192" t="n">
        <v>860</v>
      </c>
      <c r="AI28" s="192" t="n">
        <v>735</v>
      </c>
      <c r="AJ28" s="192" t="n">
        <v>687.5</v>
      </c>
      <c r="AK28" s="192" t="n">
        <v>649</v>
      </c>
      <c r="AL28" s="192" t="n">
        <v>600</v>
      </c>
      <c r="AM28" s="192" t="n">
        <v>990</v>
      </c>
      <c r="AN28" s="192" t="n">
        <v>1166</v>
      </c>
      <c r="AO28" s="192" t="n">
        <v>880</v>
      </c>
      <c r="AP28" s="192" t="n">
        <v>920</v>
      </c>
      <c r="AQ28" s="192" t="n">
        <v>760</v>
      </c>
      <c r="AR28" s="192" t="n">
        <v>819</v>
      </c>
      <c r="AS28" s="192" t="n">
        <v>946</v>
      </c>
      <c r="AT28" s="192" t="n">
        <v>840</v>
      </c>
      <c r="AU28" s="192" t="n">
        <v>777</v>
      </c>
      <c r="AV28" s="192" t="n">
        <v>748</v>
      </c>
      <c r="AW28" s="192" t="n">
        <v>630</v>
      </c>
      <c r="AX28" s="192" t="n">
        <v>651</v>
      </c>
      <c r="AY28" s="192" t="n">
        <v>1100</v>
      </c>
      <c r="AZ28" s="192" t="n">
        <v>1207.5</v>
      </c>
      <c r="BA28" s="192" t="n">
        <v>997.5</v>
      </c>
      <c r="BB28" s="192" t="n">
        <v>977.5</v>
      </c>
      <c r="BC28" s="192" t="n">
        <v>731.5</v>
      </c>
      <c r="BD28" s="192" t="n">
        <v>858</v>
      </c>
      <c r="BE28" s="192" t="n">
        <v>905.52</v>
      </c>
      <c r="BF28" s="192" t="n">
        <v>845.2</v>
      </c>
      <c r="BG28" s="192" t="n">
        <v>873.31</v>
      </c>
      <c r="BH28" s="192" t="n">
        <v>778.58</v>
      </c>
      <c r="BI28" s="192" t="n">
        <v>639.2</v>
      </c>
      <c r="BJ28" s="192" t="n">
        <v>722.04</v>
      </c>
      <c r="BK28" s="192" t="n">
        <v>1031.73</v>
      </c>
      <c r="BL28" s="192" t="n">
        <v>1222.54</v>
      </c>
      <c r="BM28" s="192" t="n">
        <v>986.58</v>
      </c>
      <c r="BN28" s="192" t="n">
        <v>896.49</v>
      </c>
      <c r="BO28" s="192" t="n">
        <v>824.46</v>
      </c>
      <c r="BP28" s="192" t="n">
        <v>912.87</v>
      </c>
      <c r="BQ28" s="192" t="n">
        <v>907.62</v>
      </c>
      <c r="BR28" s="192" t="n">
        <v>849.6</v>
      </c>
      <c r="BS28" s="192" t="n">
        <v>892.63</v>
      </c>
      <c r="BT28" s="192" t="n">
        <v>768.6</v>
      </c>
      <c r="BU28" s="192" t="n">
        <v>706.86</v>
      </c>
      <c r="BV28" s="192" t="n">
        <v>756.58</v>
      </c>
      <c r="BW28" s="192" t="n">
        <v>967.6</v>
      </c>
      <c r="BX28" s="192" t="n">
        <v>1239.7</v>
      </c>
      <c r="BY28" s="192" t="n">
        <v>977.34</v>
      </c>
      <c r="BZ28" s="192" t="n">
        <v>900.06</v>
      </c>
      <c r="CA28" s="192" t="n">
        <v>838.32</v>
      </c>
      <c r="CB28" s="192" t="n">
        <v>846.09</v>
      </c>
      <c r="CC28" s="192" t="n">
        <v>913.08</v>
      </c>
      <c r="CD28" s="192" t="n">
        <v>856.2</v>
      </c>
      <c r="CE28" s="192" t="n">
        <v>907.81</v>
      </c>
      <c r="CF28" s="192" t="n">
        <v>749.4</v>
      </c>
      <c r="CG28" s="192" t="n">
        <v>765.6</v>
      </c>
      <c r="CH28" s="192" t="n">
        <v>780.34</v>
      </c>
      <c r="CI28" s="192" t="n">
        <v>963.4</v>
      </c>
      <c r="CJ28" s="192" t="n">
        <v>1223.37</v>
      </c>
      <c r="CK28" s="192" t="n">
        <v>930</v>
      </c>
      <c r="CL28" s="192" t="n">
        <v>949.52</v>
      </c>
      <c r="CM28" s="192" t="n">
        <v>850.29</v>
      </c>
      <c r="CN28" s="192" t="n">
        <v>816.6</v>
      </c>
      <c r="CO28" s="192" t="n">
        <v>962.5</v>
      </c>
      <c r="CP28" s="192" t="n">
        <v>863</v>
      </c>
      <c r="CQ28" s="192" t="n">
        <v>882.42</v>
      </c>
      <c r="CR28" s="192" t="n">
        <v>804.09</v>
      </c>
      <c r="CS28" s="192" t="n">
        <v>789.14</v>
      </c>
      <c r="CT28" s="192" t="n">
        <v>766.08</v>
      </c>
      <c r="CU28" s="192" t="n">
        <v>1008.42</v>
      </c>
      <c r="CV28" s="192" t="n">
        <v>1209.34</v>
      </c>
      <c r="CW28" s="192" t="n">
        <v>883.69</v>
      </c>
      <c r="CX28" s="192" t="n">
        <v>1000.04</v>
      </c>
      <c r="CY28" s="192" t="n">
        <v>862.05</v>
      </c>
      <c r="CZ28" s="192" t="n">
        <v>827.2</v>
      </c>
      <c r="DA28" s="192" t="n">
        <v>971.52</v>
      </c>
      <c r="DB28" s="192" t="n">
        <v>915.6</v>
      </c>
      <c r="DC28" s="192" t="n">
        <v>856.38</v>
      </c>
      <c r="DD28" s="192" t="n">
        <v>859.98</v>
      </c>
      <c r="DE28" s="192" t="n">
        <v>773.43</v>
      </c>
      <c r="DF28" s="192" t="n">
        <v>785.4</v>
      </c>
      <c r="DG28" s="192" t="n">
        <v>1059.08</v>
      </c>
      <c r="DH28" s="192" t="n">
        <v>1100.19</v>
      </c>
      <c r="DI28" s="192" t="n">
        <v>981.54</v>
      </c>
      <c r="DJ28" s="192" t="n">
        <v>1010.16</v>
      </c>
      <c r="DK28" s="192" t="n">
        <v>791.54</v>
      </c>
      <c r="DL28" s="192" t="n">
        <v>922.68</v>
      </c>
      <c r="DM28" s="192" t="n">
        <v>936.18</v>
      </c>
      <c r="DN28" s="192" t="n">
        <v>881.2</v>
      </c>
      <c r="DO28" s="192" t="n">
        <v>911.68</v>
      </c>
      <c r="DP28" s="192" t="n">
        <v>876.92</v>
      </c>
      <c r="DQ28" s="192" t="n">
        <v>755.2</v>
      </c>
      <c r="DR28" s="192" t="n">
        <v>842.38</v>
      </c>
      <c r="DS28" s="192" t="n">
        <v>1062.38</v>
      </c>
      <c r="DT28" s="192" t="n">
        <v>1097.04</v>
      </c>
      <c r="DU28" s="192" t="n">
        <v>986.58</v>
      </c>
      <c r="DV28" s="192" t="n">
        <v>975.92</v>
      </c>
      <c r="DW28" s="192" t="n">
        <v>845.2</v>
      </c>
      <c r="DX28" s="192" t="n">
        <v>935.44</v>
      </c>
      <c r="DY28" s="192" t="n">
        <v>900.2</v>
      </c>
      <c r="DZ28" s="192" t="n">
        <v>890.4</v>
      </c>
      <c r="EA28" s="192" t="n">
        <v>967.84</v>
      </c>
      <c r="EB28" s="192" t="n">
        <v>893.64</v>
      </c>
      <c r="EC28" s="192" t="n">
        <v>773.2</v>
      </c>
      <c r="ED28" s="192" t="n">
        <v>861.52</v>
      </c>
      <c r="EE28" s="192" t="n">
        <v>1017.66</v>
      </c>
      <c r="EF28" s="192" t="n">
        <v>1147.08</v>
      </c>
      <c r="EG28" s="192" t="n">
        <v>992.25</v>
      </c>
      <c r="EH28" s="192" t="n">
        <v>940.8</v>
      </c>
      <c r="EI28" s="192" t="n">
        <v>899.85</v>
      </c>
      <c r="EJ28" s="192" t="n">
        <v>991.3</v>
      </c>
    </row>
    <row r="29" customFormat="false" ht="13.7" hidden="false" customHeight="true" outlineLevel="0" collapsed="false">
      <c r="A29" s="164" t="s">
        <v>178</v>
      </c>
      <c r="B29" s="165"/>
      <c r="C29" s="159" t="n">
        <v>5.75</v>
      </c>
      <c r="D29" s="159" t="n">
        <v>3.75</v>
      </c>
      <c r="E29" s="159" t="n">
        <v>3.25</v>
      </c>
      <c r="F29" s="166" t="n">
        <v>3.74067124735729</v>
      </c>
      <c r="G29" s="159" t="n">
        <v>3.625</v>
      </c>
      <c r="H29" s="159" t="n">
        <v>3.25</v>
      </c>
      <c r="I29" s="159" t="n">
        <v>4</v>
      </c>
      <c r="J29" s="159" t="n">
        <v>0.75</v>
      </c>
      <c r="K29" s="159" t="n">
        <v>0.75</v>
      </c>
      <c r="L29" s="159" t="n">
        <v>0.75</v>
      </c>
      <c r="M29" s="159" t="n">
        <v>0.5</v>
      </c>
      <c r="N29" s="159" t="n">
        <v>0.5</v>
      </c>
      <c r="O29" s="159" t="n">
        <v>2</v>
      </c>
      <c r="P29" s="159" t="n">
        <v>1.5</v>
      </c>
      <c r="Q29" s="159" t="n">
        <v>2.5</v>
      </c>
      <c r="R29" s="159" t="n">
        <v>0.5</v>
      </c>
      <c r="S29" s="159" t="n">
        <v>0.833333333333336</v>
      </c>
      <c r="T29" s="159" t="n">
        <v>1</v>
      </c>
      <c r="U29" s="159" t="n">
        <v>1</v>
      </c>
      <c r="V29" s="159" t="n">
        <v>0.5</v>
      </c>
      <c r="W29" s="166" t="n">
        <v>1.39705882352941</v>
      </c>
      <c r="X29" s="159" t="n">
        <v>1.3764705882353</v>
      </c>
      <c r="Y29" s="159" t="n">
        <v>1.36157718120806</v>
      </c>
      <c r="Z29" s="159" t="n">
        <v>1.38199999999999</v>
      </c>
      <c r="AA29" s="159" t="n">
        <v>1.38236274509805</v>
      </c>
      <c r="AB29" s="159" t="n">
        <v>1.375</v>
      </c>
      <c r="AC29" s="168" t="n">
        <v>1.42682286869309</v>
      </c>
      <c r="AD29" s="162"/>
      <c r="AE29" s="162"/>
      <c r="AF29" s="163"/>
      <c r="AG29" s="159" t="n">
        <v>1012</v>
      </c>
      <c r="AH29" s="192" t="n">
        <v>858</v>
      </c>
      <c r="AI29" s="192" t="n">
        <v>735</v>
      </c>
      <c r="AJ29" s="192" t="n">
        <v>731.5</v>
      </c>
      <c r="AK29" s="192" t="n">
        <v>704</v>
      </c>
      <c r="AL29" s="192" t="n">
        <v>650</v>
      </c>
      <c r="AM29" s="192" t="n">
        <v>1056</v>
      </c>
      <c r="AN29" s="192" t="n">
        <v>1221</v>
      </c>
      <c r="AO29" s="192" t="n">
        <v>950</v>
      </c>
      <c r="AP29" s="192" t="n">
        <v>920</v>
      </c>
      <c r="AQ29" s="192" t="n">
        <v>760</v>
      </c>
      <c r="AR29" s="192" t="n">
        <v>819</v>
      </c>
      <c r="AS29" s="192" t="n">
        <v>957</v>
      </c>
      <c r="AT29" s="192" t="n">
        <v>855</v>
      </c>
      <c r="AU29" s="192" t="n">
        <v>808.5</v>
      </c>
      <c r="AV29" s="192" t="n">
        <v>825</v>
      </c>
      <c r="AW29" s="192" t="n">
        <v>703.5</v>
      </c>
      <c r="AX29" s="192" t="n">
        <v>729.75</v>
      </c>
      <c r="AY29" s="192" t="n">
        <v>1199</v>
      </c>
      <c r="AZ29" s="192" t="n">
        <v>1281</v>
      </c>
      <c r="BA29" s="192" t="n">
        <v>1071</v>
      </c>
      <c r="BB29" s="192" t="n">
        <v>1017.75</v>
      </c>
      <c r="BC29" s="192" t="n">
        <v>741</v>
      </c>
      <c r="BD29" s="192" t="n">
        <v>863.5</v>
      </c>
      <c r="BE29" s="192" t="n">
        <v>921.27</v>
      </c>
      <c r="BF29" s="192" t="n">
        <v>864.6</v>
      </c>
      <c r="BG29" s="192" t="n">
        <v>910.34</v>
      </c>
      <c r="BH29" s="192" t="n">
        <v>852.06</v>
      </c>
      <c r="BI29" s="192" t="n">
        <v>705.8</v>
      </c>
      <c r="BJ29" s="192" t="n">
        <v>800.14</v>
      </c>
      <c r="BK29" s="192" t="n">
        <v>1119.51</v>
      </c>
      <c r="BL29" s="192" t="n">
        <v>1295.58</v>
      </c>
      <c r="BM29" s="192" t="n">
        <v>1056.51</v>
      </c>
      <c r="BN29" s="192" t="n">
        <v>934.92</v>
      </c>
      <c r="BO29" s="192" t="n">
        <v>840.21</v>
      </c>
      <c r="BP29" s="192" t="n">
        <v>925.29</v>
      </c>
      <c r="BQ29" s="192" t="n">
        <v>927.57</v>
      </c>
      <c r="BR29" s="192" t="n">
        <v>872.4</v>
      </c>
      <c r="BS29" s="192" t="n">
        <v>931.5</v>
      </c>
      <c r="BT29" s="192" t="n">
        <v>835.38</v>
      </c>
      <c r="BU29" s="192" t="n">
        <v>773.64</v>
      </c>
      <c r="BV29" s="192" t="n">
        <v>830.94</v>
      </c>
      <c r="BW29" s="192" t="n">
        <v>1045.8</v>
      </c>
      <c r="BX29" s="192" t="n">
        <v>1312.84</v>
      </c>
      <c r="BY29" s="192" t="n">
        <v>1044.33</v>
      </c>
      <c r="BZ29" s="192" t="n">
        <v>940.17</v>
      </c>
      <c r="CA29" s="192" t="n">
        <v>859.32</v>
      </c>
      <c r="CB29" s="192" t="n">
        <v>863.31</v>
      </c>
      <c r="CC29" s="192" t="n">
        <v>942.9</v>
      </c>
      <c r="CD29" s="192" t="n">
        <v>888</v>
      </c>
      <c r="CE29" s="192" t="n">
        <v>955.65</v>
      </c>
      <c r="CF29" s="192" t="n">
        <v>817.6</v>
      </c>
      <c r="CG29" s="192" t="n">
        <v>840.4</v>
      </c>
      <c r="CH29" s="192" t="n">
        <v>859.1</v>
      </c>
      <c r="CI29" s="192" t="n">
        <v>1046.8</v>
      </c>
      <c r="CJ29" s="192" t="n">
        <v>1304.56</v>
      </c>
      <c r="CK29" s="192" t="n">
        <v>1000</v>
      </c>
      <c r="CL29" s="192" t="n">
        <v>1000.34</v>
      </c>
      <c r="CM29" s="192" t="n">
        <v>880.74</v>
      </c>
      <c r="CN29" s="192" t="n">
        <v>842.2</v>
      </c>
      <c r="CO29" s="192" t="n">
        <v>1004.08</v>
      </c>
      <c r="CP29" s="192" t="n">
        <v>903.6</v>
      </c>
      <c r="CQ29" s="192" t="n">
        <v>936.54</v>
      </c>
      <c r="CR29" s="192" t="n">
        <v>881.16</v>
      </c>
      <c r="CS29" s="192" t="n">
        <v>869.22</v>
      </c>
      <c r="CT29" s="192" t="n">
        <v>845.88</v>
      </c>
      <c r="CU29" s="192" t="n">
        <v>1101.45</v>
      </c>
      <c r="CV29" s="192" t="n">
        <v>1298.58</v>
      </c>
      <c r="CW29" s="192" t="n">
        <v>955.89</v>
      </c>
      <c r="CX29" s="192" t="n">
        <v>1061.68</v>
      </c>
      <c r="CY29" s="192" t="n">
        <v>901.74</v>
      </c>
      <c r="CZ29" s="192" t="n">
        <v>862</v>
      </c>
      <c r="DA29" s="192" t="n">
        <v>1020.36</v>
      </c>
      <c r="DB29" s="192" t="n">
        <v>964.95</v>
      </c>
      <c r="DC29" s="192" t="n">
        <v>913.71</v>
      </c>
      <c r="DD29" s="192" t="n">
        <v>944.9</v>
      </c>
      <c r="DE29" s="192" t="n">
        <v>853.65</v>
      </c>
      <c r="DF29" s="192" t="n">
        <v>868.98</v>
      </c>
      <c r="DG29" s="192" t="n">
        <v>1160.5</v>
      </c>
      <c r="DH29" s="192" t="n">
        <v>1186.71</v>
      </c>
      <c r="DI29" s="192" t="n">
        <v>1065.75</v>
      </c>
      <c r="DJ29" s="192" t="n">
        <v>1078.01</v>
      </c>
      <c r="DK29" s="192" t="n">
        <v>833.34</v>
      </c>
      <c r="DL29" s="192" t="n">
        <v>968.22</v>
      </c>
      <c r="DM29" s="192" t="n">
        <v>989.52</v>
      </c>
      <c r="DN29" s="192" t="n">
        <v>934.4</v>
      </c>
      <c r="DO29" s="192" t="n">
        <v>977.68</v>
      </c>
      <c r="DP29" s="192" t="n">
        <v>966.02</v>
      </c>
      <c r="DQ29" s="192" t="n">
        <v>835.4</v>
      </c>
      <c r="DR29" s="192" t="n">
        <v>933.9</v>
      </c>
      <c r="DS29" s="192" t="n">
        <v>1167.76</v>
      </c>
      <c r="DT29" s="192" t="n">
        <v>1188.39</v>
      </c>
      <c r="DU29" s="192" t="n">
        <v>1075.62</v>
      </c>
      <c r="DV29" s="192" t="n">
        <v>1046.98</v>
      </c>
      <c r="DW29" s="192" t="n">
        <v>895.4</v>
      </c>
      <c r="DX29" s="192" t="n">
        <v>988.02</v>
      </c>
      <c r="DY29" s="192" t="n">
        <v>957.2</v>
      </c>
      <c r="DZ29" s="192" t="n">
        <v>949.8</v>
      </c>
      <c r="EA29" s="192" t="n">
        <v>1043.28</v>
      </c>
      <c r="EB29" s="192" t="n">
        <v>986.92</v>
      </c>
      <c r="EC29" s="192" t="n">
        <v>857.2</v>
      </c>
      <c r="ED29" s="192" t="n">
        <v>957</v>
      </c>
      <c r="EE29" s="192" t="n">
        <v>1122.24</v>
      </c>
      <c r="EF29" s="192" t="n">
        <v>1247.84</v>
      </c>
      <c r="EG29" s="192" t="n">
        <v>1085.7</v>
      </c>
      <c r="EH29" s="192" t="n">
        <v>1014.51</v>
      </c>
      <c r="EI29" s="192" t="n">
        <v>959.07</v>
      </c>
      <c r="EJ29" s="192" t="n">
        <v>1053.4</v>
      </c>
    </row>
    <row r="30" customFormat="false" ht="13.7" hidden="false" customHeight="true" outlineLevel="0" collapsed="false">
      <c r="A30" s="164" t="s">
        <v>77</v>
      </c>
      <c r="B30" s="136"/>
      <c r="C30" s="159" t="n">
        <v>1.96166666666667</v>
      </c>
      <c r="D30" s="159" t="n">
        <v>3.65</v>
      </c>
      <c r="E30" s="159" t="n">
        <v>3.5</v>
      </c>
      <c r="F30" s="166" t="n">
        <v>3.59780126849895</v>
      </c>
      <c r="G30" s="159" t="n">
        <v>3.125</v>
      </c>
      <c r="H30" s="159" t="n">
        <v>3.5</v>
      </c>
      <c r="I30" s="159" t="n">
        <v>2.75</v>
      </c>
      <c r="J30" s="159" t="n">
        <v>2.25</v>
      </c>
      <c r="K30" s="159" t="n">
        <v>2.75</v>
      </c>
      <c r="L30" s="159" t="n">
        <v>1.75</v>
      </c>
      <c r="M30" s="159" t="n">
        <v>1.75</v>
      </c>
      <c r="N30" s="159" t="n">
        <v>1.75</v>
      </c>
      <c r="O30" s="159" t="n">
        <v>3.5</v>
      </c>
      <c r="P30" s="159" t="n">
        <v>3.5</v>
      </c>
      <c r="Q30" s="159" t="n">
        <v>3.5</v>
      </c>
      <c r="R30" s="159" t="n">
        <v>3.5</v>
      </c>
      <c r="S30" s="159" t="n">
        <v>2</v>
      </c>
      <c r="T30" s="159" t="n">
        <v>1</v>
      </c>
      <c r="U30" s="159" t="n">
        <v>3</v>
      </c>
      <c r="V30" s="159" t="n">
        <v>2</v>
      </c>
      <c r="W30" s="166" t="n">
        <v>2.55196078431373</v>
      </c>
      <c r="X30" s="159" t="n">
        <v>0.731372549019611</v>
      </c>
      <c r="Y30" s="159" t="n">
        <v>0.86278523489932</v>
      </c>
      <c r="Z30" s="159" t="n">
        <v>0.799529411764709</v>
      </c>
      <c r="AA30" s="159" t="n">
        <v>0.919303921568634</v>
      </c>
      <c r="AB30" s="159" t="n">
        <v>1.0512109375</v>
      </c>
      <c r="AC30" s="168" t="n">
        <v>1.11196685454513</v>
      </c>
      <c r="AD30" s="162"/>
      <c r="AE30" s="162"/>
      <c r="AF30" s="163"/>
      <c r="AG30" s="159" t="n">
        <v>1017.5</v>
      </c>
      <c r="AH30" s="192" t="n">
        <v>865</v>
      </c>
      <c r="AI30" s="192" t="n">
        <v>861</v>
      </c>
      <c r="AJ30" s="192" t="n">
        <v>781</v>
      </c>
      <c r="AK30" s="192" t="n">
        <v>775.5</v>
      </c>
      <c r="AL30" s="192" t="n">
        <v>835</v>
      </c>
      <c r="AM30" s="192" t="n">
        <v>1171.5</v>
      </c>
      <c r="AN30" s="192" t="n">
        <v>1309</v>
      </c>
      <c r="AO30" s="192" t="n">
        <v>1045</v>
      </c>
      <c r="AP30" s="192" t="n">
        <v>994.75</v>
      </c>
      <c r="AQ30" s="192" t="n">
        <v>885</v>
      </c>
      <c r="AR30" s="192" t="n">
        <v>950.25</v>
      </c>
      <c r="AS30" s="192" t="n">
        <v>1012</v>
      </c>
      <c r="AT30" s="192" t="n">
        <v>880</v>
      </c>
      <c r="AU30" s="192" t="n">
        <v>882</v>
      </c>
      <c r="AV30" s="192" t="n">
        <v>786.5</v>
      </c>
      <c r="AW30" s="192" t="n">
        <v>761.25</v>
      </c>
      <c r="AX30" s="192" t="n">
        <v>866.25</v>
      </c>
      <c r="AY30" s="192" t="n">
        <v>1144</v>
      </c>
      <c r="AZ30" s="192" t="n">
        <v>1270.5</v>
      </c>
      <c r="BA30" s="192" t="n">
        <v>1165.5</v>
      </c>
      <c r="BB30" s="192" t="n">
        <v>971.75</v>
      </c>
      <c r="BC30" s="192" t="n">
        <v>840.75</v>
      </c>
      <c r="BD30" s="192" t="n">
        <v>1017.5</v>
      </c>
      <c r="BE30" s="192" t="n">
        <v>971.25</v>
      </c>
      <c r="BF30" s="192" t="n">
        <v>884.8</v>
      </c>
      <c r="BG30" s="192" t="n">
        <v>971.29</v>
      </c>
      <c r="BH30" s="192" t="n">
        <v>790.9</v>
      </c>
      <c r="BI30" s="192" t="n">
        <v>729</v>
      </c>
      <c r="BJ30" s="192" t="n">
        <v>912.56</v>
      </c>
      <c r="BK30" s="192" t="n">
        <v>1098.09</v>
      </c>
      <c r="BL30" s="192" t="n">
        <v>1338.26</v>
      </c>
      <c r="BM30" s="192" t="n">
        <v>1171.8</v>
      </c>
      <c r="BN30" s="192" t="n">
        <v>892.08</v>
      </c>
      <c r="BO30" s="192" t="n">
        <v>934.29</v>
      </c>
      <c r="BP30" s="192" t="n">
        <v>1069.5</v>
      </c>
      <c r="BQ30" s="192" t="n">
        <v>976.71</v>
      </c>
      <c r="BR30" s="192" t="n">
        <v>889.6</v>
      </c>
      <c r="BS30" s="192" t="n">
        <v>976.58</v>
      </c>
      <c r="BT30" s="192" t="n">
        <v>758.94</v>
      </c>
      <c r="BU30" s="192" t="n">
        <v>769.65</v>
      </c>
      <c r="BV30" s="192" t="n">
        <v>917.4</v>
      </c>
      <c r="BW30" s="192" t="n">
        <v>1051.4</v>
      </c>
      <c r="BX30" s="192" t="n">
        <v>1406.68</v>
      </c>
      <c r="BY30" s="192" t="n">
        <v>1178.31</v>
      </c>
      <c r="BZ30" s="192" t="n">
        <v>896.91</v>
      </c>
      <c r="CA30" s="192" t="n">
        <v>939.54</v>
      </c>
      <c r="CB30" s="192" t="n">
        <v>981.96</v>
      </c>
      <c r="CC30" s="192" t="n">
        <v>981.96</v>
      </c>
      <c r="CD30" s="192" t="n">
        <v>894.6</v>
      </c>
      <c r="CE30" s="192" t="n">
        <v>981.87</v>
      </c>
      <c r="CF30" s="192" t="n">
        <v>726.8</v>
      </c>
      <c r="CG30" s="192" t="n">
        <v>810.7</v>
      </c>
      <c r="CH30" s="192" t="n">
        <v>922.46</v>
      </c>
      <c r="CI30" s="192" t="n">
        <v>1057.2</v>
      </c>
      <c r="CJ30" s="192" t="n">
        <v>1414.5</v>
      </c>
      <c r="CK30" s="192" t="n">
        <v>1128.2</v>
      </c>
      <c r="CL30" s="192" t="n">
        <v>944.9</v>
      </c>
      <c r="CM30" s="192" t="n">
        <v>944.58</v>
      </c>
      <c r="CN30" s="192" t="n">
        <v>940.2</v>
      </c>
      <c r="CO30" s="192" t="n">
        <v>1034.22</v>
      </c>
      <c r="CP30" s="192" t="n">
        <v>899.4</v>
      </c>
      <c r="CQ30" s="192" t="n">
        <v>944.24</v>
      </c>
      <c r="CR30" s="192" t="n">
        <v>767.34</v>
      </c>
      <c r="CS30" s="192" t="n">
        <v>815.1</v>
      </c>
      <c r="CT30" s="192" t="n">
        <v>885.36</v>
      </c>
      <c r="CU30" s="192" t="n">
        <v>1115.94</v>
      </c>
      <c r="CV30" s="192" t="n">
        <v>1422.09</v>
      </c>
      <c r="CW30" s="192" t="n">
        <v>1077.68</v>
      </c>
      <c r="CX30" s="192" t="n">
        <v>993.14</v>
      </c>
      <c r="CY30" s="192" t="n">
        <v>949.62</v>
      </c>
      <c r="CZ30" s="192" t="n">
        <v>945.2</v>
      </c>
      <c r="DA30" s="192" t="n">
        <v>1039.94</v>
      </c>
      <c r="DB30" s="192" t="n">
        <v>949.41</v>
      </c>
      <c r="DC30" s="192" t="n">
        <v>906.36</v>
      </c>
      <c r="DD30" s="192" t="n">
        <v>808.06</v>
      </c>
      <c r="DE30" s="192" t="n">
        <v>782.25</v>
      </c>
      <c r="DF30" s="192" t="n">
        <v>889.98</v>
      </c>
      <c r="DG30" s="192" t="n">
        <v>1175.46</v>
      </c>
      <c r="DH30" s="192" t="n">
        <v>1305.36</v>
      </c>
      <c r="DI30" s="192" t="n">
        <v>1197.42</v>
      </c>
      <c r="DJ30" s="192" t="n">
        <v>998.43</v>
      </c>
      <c r="DK30" s="192" t="n">
        <v>863.74</v>
      </c>
      <c r="DL30" s="192" t="n">
        <v>1045.44</v>
      </c>
      <c r="DM30" s="192" t="n">
        <v>997.92</v>
      </c>
      <c r="DN30" s="192" t="n">
        <v>909</v>
      </c>
      <c r="DO30" s="192" t="n">
        <v>954.58</v>
      </c>
      <c r="DP30" s="192" t="n">
        <v>812.46</v>
      </c>
      <c r="DQ30" s="192" t="n">
        <v>749</v>
      </c>
      <c r="DR30" s="192" t="n">
        <v>937.42</v>
      </c>
      <c r="DS30" s="192" t="n">
        <v>1181.62</v>
      </c>
      <c r="DT30" s="192" t="n">
        <v>1312.29</v>
      </c>
      <c r="DU30" s="192" t="n">
        <v>1203.93</v>
      </c>
      <c r="DV30" s="192" t="n">
        <v>960.08</v>
      </c>
      <c r="DW30" s="192" t="n">
        <v>914.2</v>
      </c>
      <c r="DX30" s="192" t="n">
        <v>1050.94</v>
      </c>
      <c r="DY30" s="192" t="n">
        <v>955.4</v>
      </c>
      <c r="DZ30" s="192" t="n">
        <v>914</v>
      </c>
      <c r="EA30" s="192" t="n">
        <v>1003.26</v>
      </c>
      <c r="EB30" s="192" t="n">
        <v>816.86</v>
      </c>
      <c r="EC30" s="192" t="n">
        <v>752.8</v>
      </c>
      <c r="ED30" s="192" t="n">
        <v>942.48</v>
      </c>
      <c r="EE30" s="192" t="n">
        <v>1134</v>
      </c>
      <c r="EF30" s="192" t="n">
        <v>1382.04</v>
      </c>
      <c r="EG30" s="192" t="n">
        <v>1210.23</v>
      </c>
      <c r="EH30" s="192" t="n">
        <v>921.27</v>
      </c>
      <c r="EI30" s="192" t="n">
        <v>964.95</v>
      </c>
      <c r="EJ30" s="192" t="n">
        <v>1104.46</v>
      </c>
    </row>
    <row r="31" customFormat="false" ht="13.7" hidden="false" customHeight="true" outlineLevel="0" collapsed="false">
      <c r="A31" s="164" t="s">
        <v>180</v>
      </c>
      <c r="B31" s="136"/>
      <c r="C31" s="159" t="n">
        <v>3.60208333333333</v>
      </c>
      <c r="D31" s="159" t="n">
        <v>-0.699000091552744</v>
      </c>
      <c r="E31" s="159" t="n">
        <v>2</v>
      </c>
      <c r="F31" s="166" t="n">
        <v>0.780196567374095</v>
      </c>
      <c r="G31" s="159" t="n">
        <v>2.5</v>
      </c>
      <c r="H31" s="159" t="n">
        <v>2</v>
      </c>
      <c r="I31" s="159" t="n">
        <v>3</v>
      </c>
      <c r="J31" s="159" t="n">
        <v>2.125</v>
      </c>
      <c r="K31" s="159" t="n">
        <v>2.5</v>
      </c>
      <c r="L31" s="159" t="n">
        <v>1.75</v>
      </c>
      <c r="M31" s="159" t="n">
        <v>1.75</v>
      </c>
      <c r="N31" s="159" t="n">
        <v>1.75</v>
      </c>
      <c r="O31" s="159" t="n">
        <v>3.375</v>
      </c>
      <c r="P31" s="159" t="n">
        <v>3.25</v>
      </c>
      <c r="Q31" s="159" t="n">
        <v>3.5</v>
      </c>
      <c r="R31" s="159" t="n">
        <v>3.25</v>
      </c>
      <c r="S31" s="159" t="n">
        <v>1</v>
      </c>
      <c r="T31" s="159" t="n">
        <v>1</v>
      </c>
      <c r="U31" s="159" t="n">
        <v>1</v>
      </c>
      <c r="V31" s="159" t="n">
        <v>1</v>
      </c>
      <c r="W31" s="166" t="n">
        <v>2.14117647058824</v>
      </c>
      <c r="X31" s="159" t="n">
        <v>10.7656862745098</v>
      </c>
      <c r="Y31" s="159" t="n">
        <v>13.3895973154362</v>
      </c>
      <c r="Z31" s="159" t="n">
        <v>15.8732941176471</v>
      </c>
      <c r="AA31" s="159" t="n">
        <v>6.02080392156863</v>
      </c>
      <c r="AB31" s="159" t="n">
        <v>2.89550781249999</v>
      </c>
      <c r="AC31" s="168" t="n">
        <v>7.49891363484252</v>
      </c>
      <c r="AD31" s="162"/>
      <c r="AE31" s="162"/>
      <c r="AF31" s="163"/>
      <c r="AG31" s="159" t="n">
        <v>907.5</v>
      </c>
      <c r="AH31" s="192" t="n">
        <v>805</v>
      </c>
      <c r="AI31" s="192" t="n">
        <v>808.5</v>
      </c>
      <c r="AJ31" s="192" t="n">
        <v>781</v>
      </c>
      <c r="AK31" s="192" t="n">
        <v>775.5</v>
      </c>
      <c r="AL31" s="192" t="n">
        <v>835</v>
      </c>
      <c r="AM31" s="192" t="n">
        <v>1155</v>
      </c>
      <c r="AN31" s="192" t="n">
        <v>1309</v>
      </c>
      <c r="AO31" s="192" t="n">
        <v>1040</v>
      </c>
      <c r="AP31" s="192" t="n">
        <v>966</v>
      </c>
      <c r="AQ31" s="192" t="n">
        <v>820</v>
      </c>
      <c r="AR31" s="192" t="n">
        <v>903</v>
      </c>
      <c r="AS31" s="192" t="n">
        <v>962.5</v>
      </c>
      <c r="AT31" s="192" t="n">
        <v>845</v>
      </c>
      <c r="AU31" s="192" t="n">
        <v>871.5</v>
      </c>
      <c r="AV31" s="192" t="n">
        <v>786.5</v>
      </c>
      <c r="AW31" s="192" t="n">
        <v>761.25</v>
      </c>
      <c r="AX31" s="192" t="n">
        <v>866.25</v>
      </c>
      <c r="AY31" s="192" t="n">
        <v>1144</v>
      </c>
      <c r="AZ31" s="192" t="n">
        <v>1270.5</v>
      </c>
      <c r="BA31" s="192" t="n">
        <v>1055.25</v>
      </c>
      <c r="BB31" s="192" t="n">
        <v>971.75</v>
      </c>
      <c r="BC31" s="192" t="n">
        <v>802.75</v>
      </c>
      <c r="BD31" s="192" t="n">
        <v>957</v>
      </c>
      <c r="BE31" s="192" t="n">
        <v>924</v>
      </c>
      <c r="BF31" s="192" t="n">
        <v>849.8</v>
      </c>
      <c r="BG31" s="192" t="n">
        <v>959.79</v>
      </c>
      <c r="BH31" s="192" t="n">
        <v>790.9</v>
      </c>
      <c r="BI31" s="192" t="n">
        <v>729</v>
      </c>
      <c r="BJ31" s="192" t="n">
        <v>912.56</v>
      </c>
      <c r="BK31" s="192" t="n">
        <v>1098.09</v>
      </c>
      <c r="BL31" s="192" t="n">
        <v>1338.48</v>
      </c>
      <c r="BM31" s="192" t="n">
        <v>1061.13</v>
      </c>
      <c r="BN31" s="192" t="n">
        <v>892.29</v>
      </c>
      <c r="BO31" s="192" t="n">
        <v>892.29</v>
      </c>
      <c r="BP31" s="192" t="n">
        <v>1006.02</v>
      </c>
      <c r="BQ31" s="192" t="n">
        <v>929.25</v>
      </c>
      <c r="BR31" s="192" t="n">
        <v>854.6</v>
      </c>
      <c r="BS31" s="192" t="n">
        <v>965.31</v>
      </c>
      <c r="BT31" s="192" t="n">
        <v>759.15</v>
      </c>
      <c r="BU31" s="192" t="n">
        <v>769.86</v>
      </c>
      <c r="BV31" s="192" t="n">
        <v>917.84</v>
      </c>
      <c r="BW31" s="192" t="n">
        <v>1051.8</v>
      </c>
      <c r="BX31" s="192" t="n">
        <v>1407.14</v>
      </c>
      <c r="BY31" s="192" t="n">
        <v>1067.22</v>
      </c>
      <c r="BZ31" s="192" t="n">
        <v>897.33</v>
      </c>
      <c r="CA31" s="192" t="n">
        <v>897.33</v>
      </c>
      <c r="CB31" s="192" t="n">
        <v>923.79</v>
      </c>
      <c r="CC31" s="192" t="n">
        <v>934.29</v>
      </c>
      <c r="CD31" s="192" t="n">
        <v>859.4</v>
      </c>
      <c r="CE31" s="192" t="n">
        <v>970.6</v>
      </c>
      <c r="CF31" s="192" t="n">
        <v>727.2</v>
      </c>
      <c r="CG31" s="192" t="n">
        <v>810.92</v>
      </c>
      <c r="CH31" s="192" t="n">
        <v>922.9</v>
      </c>
      <c r="CI31" s="192" t="n">
        <v>1057.6</v>
      </c>
      <c r="CJ31" s="192" t="n">
        <v>1414.96</v>
      </c>
      <c r="CK31" s="192" t="n">
        <v>1022</v>
      </c>
      <c r="CL31" s="192" t="n">
        <v>945.12</v>
      </c>
      <c r="CM31" s="192" t="n">
        <v>902.16</v>
      </c>
      <c r="CN31" s="192" t="n">
        <v>884.6</v>
      </c>
      <c r="CO31" s="192" t="n">
        <v>984.28</v>
      </c>
      <c r="CP31" s="192" t="n">
        <v>864.2</v>
      </c>
      <c r="CQ31" s="192" t="n">
        <v>933.68</v>
      </c>
      <c r="CR31" s="192" t="n">
        <v>767.76</v>
      </c>
      <c r="CS31" s="192" t="n">
        <v>815.54</v>
      </c>
      <c r="CT31" s="192" t="n">
        <v>885.78</v>
      </c>
      <c r="CU31" s="192" t="n">
        <v>1116.57</v>
      </c>
      <c r="CV31" s="192" t="n">
        <v>1422.78</v>
      </c>
      <c r="CW31" s="192" t="n">
        <v>976.22</v>
      </c>
      <c r="CX31" s="192" t="n">
        <v>993.6</v>
      </c>
      <c r="CY31" s="192" t="n">
        <v>907.2</v>
      </c>
      <c r="CZ31" s="192" t="n">
        <v>889.6</v>
      </c>
      <c r="DA31" s="192" t="n">
        <v>989.78</v>
      </c>
      <c r="DB31" s="192" t="n">
        <v>912.24</v>
      </c>
      <c r="DC31" s="192" t="n">
        <v>896.07</v>
      </c>
      <c r="DD31" s="192" t="n">
        <v>808.72</v>
      </c>
      <c r="DE31" s="192" t="n">
        <v>782.67</v>
      </c>
      <c r="DF31" s="192" t="n">
        <v>890.61</v>
      </c>
      <c r="DG31" s="192" t="n">
        <v>1176.34</v>
      </c>
      <c r="DH31" s="192" t="n">
        <v>1306.41</v>
      </c>
      <c r="DI31" s="192" t="n">
        <v>1085.07</v>
      </c>
      <c r="DJ31" s="192" t="n">
        <v>999.12</v>
      </c>
      <c r="DK31" s="192" t="n">
        <v>825.36</v>
      </c>
      <c r="DL31" s="192" t="n">
        <v>983.84</v>
      </c>
      <c r="DM31" s="192" t="n">
        <v>950.04</v>
      </c>
      <c r="DN31" s="192" t="n">
        <v>873.6</v>
      </c>
      <c r="DO31" s="192" t="n">
        <v>944.02</v>
      </c>
      <c r="DP31" s="192" t="n">
        <v>813.12</v>
      </c>
      <c r="DQ31" s="192" t="n">
        <v>749.6</v>
      </c>
      <c r="DR31" s="192" t="n">
        <v>938.3</v>
      </c>
      <c r="DS31" s="192" t="n">
        <v>1182.72</v>
      </c>
      <c r="DT31" s="192" t="n">
        <v>1313.55</v>
      </c>
      <c r="DU31" s="192" t="n">
        <v>1090.95</v>
      </c>
      <c r="DV31" s="192" t="n">
        <v>960.96</v>
      </c>
      <c r="DW31" s="192" t="n">
        <v>873.6</v>
      </c>
      <c r="DX31" s="192" t="n">
        <v>989.34</v>
      </c>
      <c r="DY31" s="192" t="n">
        <v>909.6</v>
      </c>
      <c r="DZ31" s="192" t="n">
        <v>878.4</v>
      </c>
      <c r="EA31" s="192" t="n">
        <v>992.22</v>
      </c>
      <c r="EB31" s="192" t="n">
        <v>817.52</v>
      </c>
      <c r="EC31" s="192" t="n">
        <v>753.6</v>
      </c>
      <c r="ED31" s="192" t="n">
        <v>943.36</v>
      </c>
      <c r="EE31" s="192" t="n">
        <v>1135.05</v>
      </c>
      <c r="EF31" s="192" t="n">
        <v>1383.58</v>
      </c>
      <c r="EG31" s="192" t="n">
        <v>1096.83</v>
      </c>
      <c r="EH31" s="192" t="n">
        <v>922.32</v>
      </c>
      <c r="EI31" s="192" t="n">
        <v>922.32</v>
      </c>
      <c r="EJ31" s="192" t="n">
        <v>1039.83</v>
      </c>
    </row>
    <row r="32" customFormat="false" ht="13.7" hidden="false" customHeight="true" outlineLevel="0" collapsed="false">
      <c r="A32" s="164" t="s">
        <v>78</v>
      </c>
      <c r="B32" s="165"/>
      <c r="C32" s="159" t="n">
        <v>2.35</v>
      </c>
      <c r="D32" s="159" t="n">
        <v>3.15</v>
      </c>
      <c r="E32" s="159" t="n">
        <v>2</v>
      </c>
      <c r="F32" s="166" t="n">
        <v>2.62333509513742</v>
      </c>
      <c r="G32" s="159" t="n">
        <v>2.5</v>
      </c>
      <c r="H32" s="159" t="n">
        <v>2</v>
      </c>
      <c r="I32" s="159" t="n">
        <v>3</v>
      </c>
      <c r="J32" s="159" t="n">
        <v>2.5</v>
      </c>
      <c r="K32" s="159" t="n">
        <v>2.5</v>
      </c>
      <c r="L32" s="159" t="n">
        <v>2.5</v>
      </c>
      <c r="M32" s="159" t="n">
        <v>2.5</v>
      </c>
      <c r="N32" s="159" t="n">
        <v>2.5</v>
      </c>
      <c r="O32" s="159" t="n">
        <v>3.25</v>
      </c>
      <c r="P32" s="159" t="n">
        <v>3.25</v>
      </c>
      <c r="Q32" s="159" t="n">
        <v>3.25</v>
      </c>
      <c r="R32" s="159" t="n">
        <v>3.25</v>
      </c>
      <c r="S32" s="159" t="n">
        <v>1</v>
      </c>
      <c r="T32" s="159" t="n">
        <v>1</v>
      </c>
      <c r="U32" s="159" t="n">
        <v>1</v>
      </c>
      <c r="V32" s="159" t="n">
        <v>1</v>
      </c>
      <c r="W32" s="166" t="n">
        <v>2.30784313725491</v>
      </c>
      <c r="X32" s="159" t="n">
        <v>0.998039215686269</v>
      </c>
      <c r="Y32" s="159" t="n">
        <v>1.07835570469798</v>
      </c>
      <c r="Z32" s="159" t="n">
        <v>1.04729411764706</v>
      </c>
      <c r="AA32" s="159" t="n">
        <v>1.17888235294117</v>
      </c>
      <c r="AB32" s="159" t="n">
        <v>1.3020703125</v>
      </c>
      <c r="AC32" s="168" t="n">
        <v>1.29266489464349</v>
      </c>
      <c r="AD32" s="162"/>
      <c r="AE32" s="162"/>
      <c r="AF32" s="163"/>
      <c r="AG32" s="159" t="n">
        <v>907.5</v>
      </c>
      <c r="AH32" s="192" t="n">
        <v>805</v>
      </c>
      <c r="AI32" s="192" t="n">
        <v>808.5</v>
      </c>
      <c r="AJ32" s="192" t="n">
        <v>814</v>
      </c>
      <c r="AK32" s="192" t="n">
        <v>847</v>
      </c>
      <c r="AL32" s="192" t="n">
        <v>890</v>
      </c>
      <c r="AM32" s="192" t="n">
        <v>1155</v>
      </c>
      <c r="AN32" s="192" t="n">
        <v>1331</v>
      </c>
      <c r="AO32" s="192" t="n">
        <v>1040</v>
      </c>
      <c r="AP32" s="192" t="n">
        <v>966</v>
      </c>
      <c r="AQ32" s="192" t="n">
        <v>820</v>
      </c>
      <c r="AR32" s="192" t="n">
        <v>903</v>
      </c>
      <c r="AS32" s="192" t="n">
        <v>962.5</v>
      </c>
      <c r="AT32" s="192" t="n">
        <v>845</v>
      </c>
      <c r="AU32" s="192" t="n">
        <v>871.5</v>
      </c>
      <c r="AV32" s="192" t="n">
        <v>852.5</v>
      </c>
      <c r="AW32" s="192" t="n">
        <v>829.5</v>
      </c>
      <c r="AX32" s="192" t="n">
        <v>924</v>
      </c>
      <c r="AY32" s="192" t="n">
        <v>1265</v>
      </c>
      <c r="AZ32" s="192" t="n">
        <v>1328.25</v>
      </c>
      <c r="BA32" s="192" t="n">
        <v>1055.25</v>
      </c>
      <c r="BB32" s="192" t="n">
        <v>977.5</v>
      </c>
      <c r="BC32" s="192" t="n">
        <v>802.75</v>
      </c>
      <c r="BD32" s="192" t="n">
        <v>957</v>
      </c>
      <c r="BE32" s="192" t="n">
        <v>923.79</v>
      </c>
      <c r="BF32" s="192" t="n">
        <v>849.6</v>
      </c>
      <c r="BG32" s="192" t="n">
        <v>959.79</v>
      </c>
      <c r="BH32" s="192" t="n">
        <v>857.12</v>
      </c>
      <c r="BI32" s="192" t="n">
        <v>794.4</v>
      </c>
      <c r="BJ32" s="192" t="n">
        <v>973.28</v>
      </c>
      <c r="BK32" s="192" t="n">
        <v>1214.01</v>
      </c>
      <c r="BL32" s="192" t="n">
        <v>1399.2</v>
      </c>
      <c r="BM32" s="192" t="n">
        <v>1060.92</v>
      </c>
      <c r="BN32" s="192" t="n">
        <v>897.33</v>
      </c>
      <c r="BO32" s="192" t="n">
        <v>892.08</v>
      </c>
      <c r="BP32" s="192" t="n">
        <v>1006.02</v>
      </c>
      <c r="BQ32" s="192" t="n">
        <v>928.83</v>
      </c>
      <c r="BR32" s="192" t="n">
        <v>854.2</v>
      </c>
      <c r="BS32" s="192" t="n">
        <v>964.85</v>
      </c>
      <c r="BT32" s="192" t="n">
        <v>822.57</v>
      </c>
      <c r="BU32" s="192" t="n">
        <v>838.53</v>
      </c>
      <c r="BV32" s="192" t="n">
        <v>978.56</v>
      </c>
      <c r="BW32" s="192" t="n">
        <v>1162.6</v>
      </c>
      <c r="BX32" s="192" t="n">
        <v>1470.62</v>
      </c>
      <c r="BY32" s="192" t="n">
        <v>1066.8</v>
      </c>
      <c r="BZ32" s="192" t="n">
        <v>902.16</v>
      </c>
      <c r="CA32" s="192" t="n">
        <v>896.91</v>
      </c>
      <c r="CB32" s="192" t="n">
        <v>923.37</v>
      </c>
      <c r="CC32" s="192" t="n">
        <v>933.87</v>
      </c>
      <c r="CD32" s="192" t="n">
        <v>858.8</v>
      </c>
      <c r="CE32" s="192" t="n">
        <v>970.14</v>
      </c>
      <c r="CF32" s="192" t="n">
        <v>787.8</v>
      </c>
      <c r="CG32" s="192" t="n">
        <v>883.3</v>
      </c>
      <c r="CH32" s="192" t="n">
        <v>983.84</v>
      </c>
      <c r="CI32" s="192" t="n">
        <v>1168.8</v>
      </c>
      <c r="CJ32" s="192" t="n">
        <v>1478.67</v>
      </c>
      <c r="CK32" s="192" t="n">
        <v>1021.4</v>
      </c>
      <c r="CL32" s="192" t="n">
        <v>950.4</v>
      </c>
      <c r="CM32" s="192" t="n">
        <v>901.74</v>
      </c>
      <c r="CN32" s="192" t="n">
        <v>884.2</v>
      </c>
      <c r="CO32" s="192" t="n">
        <v>983.62</v>
      </c>
      <c r="CP32" s="192" t="n">
        <v>863.6</v>
      </c>
      <c r="CQ32" s="192" t="n">
        <v>933.02</v>
      </c>
      <c r="CR32" s="192" t="n">
        <v>831.6</v>
      </c>
      <c r="CS32" s="192" t="n">
        <v>887.92</v>
      </c>
      <c r="CT32" s="192" t="n">
        <v>944.16</v>
      </c>
      <c r="CU32" s="192" t="n">
        <v>1233.96</v>
      </c>
      <c r="CV32" s="192" t="n">
        <v>1486.49</v>
      </c>
      <c r="CW32" s="192" t="n">
        <v>975.65</v>
      </c>
      <c r="CX32" s="192" t="n">
        <v>998.89</v>
      </c>
      <c r="CY32" s="192" t="n">
        <v>906.57</v>
      </c>
      <c r="CZ32" s="192" t="n">
        <v>889</v>
      </c>
      <c r="DA32" s="192" t="n">
        <v>988.9</v>
      </c>
      <c r="DB32" s="192" t="n">
        <v>911.61</v>
      </c>
      <c r="DC32" s="192" t="n">
        <v>895.44</v>
      </c>
      <c r="DD32" s="192" t="n">
        <v>875.82</v>
      </c>
      <c r="DE32" s="192" t="n">
        <v>852.18</v>
      </c>
      <c r="DF32" s="192" t="n">
        <v>949.2</v>
      </c>
      <c r="DG32" s="192" t="n">
        <v>1299.54</v>
      </c>
      <c r="DH32" s="192" t="n">
        <v>1364.58</v>
      </c>
      <c r="DI32" s="192" t="n">
        <v>1084.02</v>
      </c>
      <c r="DJ32" s="192" t="n">
        <v>1004.18</v>
      </c>
      <c r="DK32" s="192" t="n">
        <v>824.6</v>
      </c>
      <c r="DL32" s="192" t="n">
        <v>983.18</v>
      </c>
      <c r="DM32" s="192" t="n">
        <v>948.99</v>
      </c>
      <c r="DN32" s="192" t="n">
        <v>872.8</v>
      </c>
      <c r="DO32" s="192" t="n">
        <v>942.92</v>
      </c>
      <c r="DP32" s="192" t="n">
        <v>880.44</v>
      </c>
      <c r="DQ32" s="192" t="n">
        <v>816</v>
      </c>
      <c r="DR32" s="192" t="n">
        <v>999.68</v>
      </c>
      <c r="DS32" s="192" t="n">
        <v>1306.36</v>
      </c>
      <c r="DT32" s="192" t="n">
        <v>1371.72</v>
      </c>
      <c r="DU32" s="192" t="n">
        <v>1089.9</v>
      </c>
      <c r="DV32" s="192" t="n">
        <v>965.58</v>
      </c>
      <c r="DW32" s="192" t="n">
        <v>872.6</v>
      </c>
      <c r="DX32" s="192" t="n">
        <v>988.24</v>
      </c>
      <c r="DY32" s="192" t="n">
        <v>908.6</v>
      </c>
      <c r="DZ32" s="192" t="n">
        <v>877.4</v>
      </c>
      <c r="EA32" s="192" t="n">
        <v>991.07</v>
      </c>
      <c r="EB32" s="192" t="n">
        <v>885.06</v>
      </c>
      <c r="EC32" s="192" t="n">
        <v>820.2</v>
      </c>
      <c r="ED32" s="192" t="n">
        <v>1004.96</v>
      </c>
      <c r="EE32" s="192" t="n">
        <v>1253.7</v>
      </c>
      <c r="EF32" s="192" t="n">
        <v>1444.74</v>
      </c>
      <c r="EG32" s="192" t="n">
        <v>1095.57</v>
      </c>
      <c r="EH32" s="192" t="n">
        <v>926.52</v>
      </c>
      <c r="EI32" s="192" t="n">
        <v>921.06</v>
      </c>
      <c r="EJ32" s="192" t="n">
        <v>1038.68</v>
      </c>
    </row>
    <row r="33" customFormat="false" ht="13.7" hidden="false" customHeight="true" outlineLevel="0" collapsed="false">
      <c r="A33" s="164" t="s">
        <v>182</v>
      </c>
      <c r="B33" s="136"/>
      <c r="C33" s="159" t="n">
        <v>4.29166666666666</v>
      </c>
      <c r="D33" s="159" t="n">
        <v>3.5</v>
      </c>
      <c r="E33" s="159" t="n">
        <v>2.25</v>
      </c>
      <c r="F33" s="166" t="n">
        <v>2.96075581395349</v>
      </c>
      <c r="G33" s="159" t="n">
        <v>2</v>
      </c>
      <c r="H33" s="159" t="n">
        <v>2.5</v>
      </c>
      <c r="I33" s="159" t="n">
        <v>1.5</v>
      </c>
      <c r="J33" s="159" t="n">
        <v>1.75</v>
      </c>
      <c r="K33" s="159" t="n">
        <v>1.5</v>
      </c>
      <c r="L33" s="159" t="n">
        <v>2</v>
      </c>
      <c r="M33" s="159" t="n">
        <v>1.25</v>
      </c>
      <c r="N33" s="159" t="n">
        <v>1</v>
      </c>
      <c r="O33" s="159" t="n">
        <v>2.75</v>
      </c>
      <c r="P33" s="159" t="n">
        <v>3</v>
      </c>
      <c r="Q33" s="159" t="n">
        <v>2.5</v>
      </c>
      <c r="R33" s="159" t="n">
        <v>3</v>
      </c>
      <c r="S33" s="159" t="n">
        <v>1</v>
      </c>
      <c r="T33" s="159" t="n">
        <v>1</v>
      </c>
      <c r="U33" s="159" t="n">
        <v>1</v>
      </c>
      <c r="V33" s="159" t="n">
        <v>1</v>
      </c>
      <c r="W33" s="166" t="n">
        <v>1.77647058823529</v>
      </c>
      <c r="X33" s="159" t="n">
        <v>0.874509803921569</v>
      </c>
      <c r="Y33" s="159" t="n">
        <v>0.859563758389264</v>
      </c>
      <c r="Z33" s="159" t="n">
        <v>0.882705882352937</v>
      </c>
      <c r="AA33" s="159" t="n">
        <v>0.877225490196082</v>
      </c>
      <c r="AB33" s="159" t="n">
        <v>0.876796875000004</v>
      </c>
      <c r="AC33" s="168" t="n">
        <v>1.0171634557334</v>
      </c>
      <c r="AD33" s="162"/>
      <c r="AE33" s="162"/>
      <c r="AF33" s="163"/>
      <c r="AG33" s="159" t="n">
        <v>863.5</v>
      </c>
      <c r="AH33" s="192" t="n">
        <v>740</v>
      </c>
      <c r="AI33" s="192" t="n">
        <v>766.5</v>
      </c>
      <c r="AJ33" s="192" t="n">
        <v>759</v>
      </c>
      <c r="AK33" s="192" t="n">
        <v>852.5</v>
      </c>
      <c r="AL33" s="192" t="n">
        <v>920</v>
      </c>
      <c r="AM33" s="192" t="n">
        <v>1243</v>
      </c>
      <c r="AN33" s="192" t="n">
        <v>1452</v>
      </c>
      <c r="AO33" s="192" t="n">
        <v>1080</v>
      </c>
      <c r="AP33" s="192" t="n">
        <v>908.5</v>
      </c>
      <c r="AQ33" s="192" t="n">
        <v>750</v>
      </c>
      <c r="AR33" s="192" t="n">
        <v>798</v>
      </c>
      <c r="AS33" s="192" t="n">
        <v>830.5</v>
      </c>
      <c r="AT33" s="192" t="n">
        <v>755</v>
      </c>
      <c r="AU33" s="192" t="n">
        <v>782.25</v>
      </c>
      <c r="AV33" s="192" t="n">
        <v>797.5</v>
      </c>
      <c r="AW33" s="192" t="n">
        <v>782.25</v>
      </c>
      <c r="AX33" s="192" t="n">
        <v>924</v>
      </c>
      <c r="AY33" s="192" t="n">
        <v>1226.5</v>
      </c>
      <c r="AZ33" s="192" t="n">
        <v>1370.25</v>
      </c>
      <c r="BA33" s="192" t="n">
        <v>1118.25</v>
      </c>
      <c r="BB33" s="192" t="n">
        <v>897</v>
      </c>
      <c r="BC33" s="192" t="n">
        <v>722</v>
      </c>
      <c r="BD33" s="192" t="n">
        <v>825</v>
      </c>
      <c r="BE33" s="192" t="n">
        <v>807.66</v>
      </c>
      <c r="BF33" s="192" t="n">
        <v>769.2</v>
      </c>
      <c r="BG33" s="192" t="n">
        <v>873.77</v>
      </c>
      <c r="BH33" s="192" t="n">
        <v>815.54</v>
      </c>
      <c r="BI33" s="192" t="n">
        <v>759.8</v>
      </c>
      <c r="BJ33" s="192" t="n">
        <v>973.5</v>
      </c>
      <c r="BK33" s="192" t="n">
        <v>1157.73</v>
      </c>
      <c r="BL33" s="192" t="n">
        <v>1406.46</v>
      </c>
      <c r="BM33" s="192" t="n">
        <v>1109.22</v>
      </c>
      <c r="BN33" s="192" t="n">
        <v>832.02</v>
      </c>
      <c r="BO33" s="192" t="n">
        <v>812.49</v>
      </c>
      <c r="BP33" s="192" t="n">
        <v>879.29</v>
      </c>
      <c r="BQ33" s="192" t="n">
        <v>813.12</v>
      </c>
      <c r="BR33" s="192" t="n">
        <v>774.4</v>
      </c>
      <c r="BS33" s="192" t="n">
        <v>879.75</v>
      </c>
      <c r="BT33" s="192" t="n">
        <v>783.72</v>
      </c>
      <c r="BU33" s="192" t="n">
        <v>803.46</v>
      </c>
      <c r="BV33" s="192" t="n">
        <v>980.1</v>
      </c>
      <c r="BW33" s="192" t="n">
        <v>1110.2</v>
      </c>
      <c r="BX33" s="192" t="n">
        <v>1480.74</v>
      </c>
      <c r="BY33" s="192" t="n">
        <v>1116.78</v>
      </c>
      <c r="BZ33" s="192" t="n">
        <v>837.69</v>
      </c>
      <c r="CA33" s="192" t="n">
        <v>818.16</v>
      </c>
      <c r="CB33" s="192" t="n">
        <v>808.29</v>
      </c>
      <c r="CC33" s="192" t="n">
        <v>818.79</v>
      </c>
      <c r="CD33" s="192" t="n">
        <v>779.8</v>
      </c>
      <c r="CE33" s="192" t="n">
        <v>885.96</v>
      </c>
      <c r="CF33" s="192" t="n">
        <v>751.6</v>
      </c>
      <c r="CG33" s="192" t="n">
        <v>847.44</v>
      </c>
      <c r="CH33" s="192" t="n">
        <v>986.92</v>
      </c>
      <c r="CI33" s="192" t="n">
        <v>1117.8</v>
      </c>
      <c r="CJ33" s="192" t="n">
        <v>1490.86</v>
      </c>
      <c r="CK33" s="192" t="n">
        <v>1071</v>
      </c>
      <c r="CL33" s="192" t="n">
        <v>883.52</v>
      </c>
      <c r="CM33" s="192" t="n">
        <v>823.62</v>
      </c>
      <c r="CN33" s="192" t="n">
        <v>775</v>
      </c>
      <c r="CO33" s="192" t="n">
        <v>863.5</v>
      </c>
      <c r="CP33" s="192" t="n">
        <v>785</v>
      </c>
      <c r="CQ33" s="192" t="n">
        <v>853.16</v>
      </c>
      <c r="CR33" s="192" t="n">
        <v>794.43</v>
      </c>
      <c r="CS33" s="192" t="n">
        <v>853.16</v>
      </c>
      <c r="CT33" s="192" t="n">
        <v>948.36</v>
      </c>
      <c r="CU33" s="192" t="n">
        <v>1181.67</v>
      </c>
      <c r="CV33" s="192" t="n">
        <v>1500.98</v>
      </c>
      <c r="CW33" s="192" t="n">
        <v>1024.29</v>
      </c>
      <c r="CX33" s="192" t="n">
        <v>929.89</v>
      </c>
      <c r="CY33" s="192" t="n">
        <v>829.29</v>
      </c>
      <c r="CZ33" s="192" t="n">
        <v>780.4</v>
      </c>
      <c r="DA33" s="192" t="n">
        <v>869.44</v>
      </c>
      <c r="DB33" s="192" t="n">
        <v>829.92</v>
      </c>
      <c r="DC33" s="192" t="n">
        <v>819.84</v>
      </c>
      <c r="DD33" s="192" t="n">
        <v>837.98</v>
      </c>
      <c r="DE33" s="192" t="n">
        <v>819.84</v>
      </c>
      <c r="DF33" s="192" t="n">
        <v>954.87</v>
      </c>
      <c r="DG33" s="192" t="n">
        <v>1246.3</v>
      </c>
      <c r="DH33" s="192" t="n">
        <v>1379.7</v>
      </c>
      <c r="DI33" s="192" t="n">
        <v>1139.67</v>
      </c>
      <c r="DJ33" s="192" t="n">
        <v>936.33</v>
      </c>
      <c r="DK33" s="192" t="n">
        <v>755.44</v>
      </c>
      <c r="DL33" s="192" t="n">
        <v>864.16</v>
      </c>
      <c r="DM33" s="192" t="n">
        <v>835.38</v>
      </c>
      <c r="DN33" s="192" t="n">
        <v>795.6</v>
      </c>
      <c r="DO33" s="192" t="n">
        <v>864.6</v>
      </c>
      <c r="DP33" s="192" t="n">
        <v>843.48</v>
      </c>
      <c r="DQ33" s="192" t="n">
        <v>786</v>
      </c>
      <c r="DR33" s="192" t="n">
        <v>1006.94</v>
      </c>
      <c r="DS33" s="192" t="n">
        <v>1254.66</v>
      </c>
      <c r="DT33" s="192" t="n">
        <v>1388.94</v>
      </c>
      <c r="DU33" s="192" t="n">
        <v>1147.44</v>
      </c>
      <c r="DV33" s="192" t="n">
        <v>901.56</v>
      </c>
      <c r="DW33" s="192" t="n">
        <v>800.4</v>
      </c>
      <c r="DX33" s="192" t="n">
        <v>869.88</v>
      </c>
      <c r="DY33" s="192" t="n">
        <v>801</v>
      </c>
      <c r="DZ33" s="192" t="n">
        <v>801</v>
      </c>
      <c r="EA33" s="192" t="n">
        <v>909.88</v>
      </c>
      <c r="EB33" s="192" t="n">
        <v>849.2</v>
      </c>
      <c r="EC33" s="192" t="n">
        <v>791.2</v>
      </c>
      <c r="ED33" s="192" t="n">
        <v>1013.76</v>
      </c>
      <c r="EE33" s="192" t="n">
        <v>1205.61</v>
      </c>
      <c r="EF33" s="192" t="n">
        <v>1464.76</v>
      </c>
      <c r="EG33" s="192" t="n">
        <v>1155</v>
      </c>
      <c r="EH33" s="192" t="n">
        <v>866.25</v>
      </c>
      <c r="EI33" s="192" t="n">
        <v>846.09</v>
      </c>
      <c r="EJ33" s="192" t="n">
        <v>915.63</v>
      </c>
    </row>
    <row r="34" customFormat="false" ht="13.7" hidden="false" customHeight="true" outlineLevel="0" collapsed="false">
      <c r="A34" s="170" t="s">
        <v>183</v>
      </c>
      <c r="B34" s="171"/>
      <c r="C34" s="172" t="n">
        <v>4.29166666666666</v>
      </c>
      <c r="D34" s="172" t="n">
        <v>3.5</v>
      </c>
      <c r="E34" s="172" t="n">
        <v>2.25</v>
      </c>
      <c r="F34" s="173" t="n">
        <v>2.97132663847781</v>
      </c>
      <c r="G34" s="172" t="n">
        <v>2</v>
      </c>
      <c r="H34" s="172" t="n">
        <v>2.5</v>
      </c>
      <c r="I34" s="172" t="n">
        <v>1.5</v>
      </c>
      <c r="J34" s="172" t="n">
        <v>1.75</v>
      </c>
      <c r="K34" s="172" t="n">
        <v>1.5</v>
      </c>
      <c r="L34" s="172" t="n">
        <v>2</v>
      </c>
      <c r="M34" s="172" t="n">
        <v>1.25</v>
      </c>
      <c r="N34" s="172" t="n">
        <v>1</v>
      </c>
      <c r="O34" s="172" t="n">
        <v>2.75</v>
      </c>
      <c r="P34" s="172" t="n">
        <v>3</v>
      </c>
      <c r="Q34" s="172" t="n">
        <v>2.5</v>
      </c>
      <c r="R34" s="172" t="n">
        <v>3</v>
      </c>
      <c r="S34" s="172" t="n">
        <v>1</v>
      </c>
      <c r="T34" s="172" t="n">
        <v>1</v>
      </c>
      <c r="U34" s="172" t="n">
        <v>1</v>
      </c>
      <c r="V34" s="172" t="n">
        <v>1</v>
      </c>
      <c r="W34" s="173" t="n">
        <v>1.77647058823529</v>
      </c>
      <c r="X34" s="172" t="n">
        <v>0.874509803921569</v>
      </c>
      <c r="Y34" s="172" t="n">
        <v>0.859563758389264</v>
      </c>
      <c r="Z34" s="172" t="n">
        <v>0.882705882352944</v>
      </c>
      <c r="AA34" s="172" t="n">
        <v>0.877225490196054</v>
      </c>
      <c r="AB34" s="172" t="n">
        <v>0.876796875000011</v>
      </c>
      <c r="AC34" s="175" t="n">
        <v>1.01811325128742</v>
      </c>
      <c r="AD34" s="162"/>
      <c r="AE34" s="162"/>
      <c r="AF34" s="163"/>
      <c r="AG34" s="159" t="n">
        <v>896.5</v>
      </c>
      <c r="AH34" s="192" t="n">
        <v>765</v>
      </c>
      <c r="AI34" s="192" t="n">
        <v>792.75</v>
      </c>
      <c r="AJ34" s="192" t="n">
        <v>803</v>
      </c>
      <c r="AK34" s="192" t="n">
        <v>918.5</v>
      </c>
      <c r="AL34" s="192" t="n">
        <v>1020</v>
      </c>
      <c r="AM34" s="192" t="n">
        <v>1397</v>
      </c>
      <c r="AN34" s="192" t="n">
        <v>1672</v>
      </c>
      <c r="AO34" s="192" t="n">
        <v>1220</v>
      </c>
      <c r="AP34" s="192" t="n">
        <v>966</v>
      </c>
      <c r="AQ34" s="192" t="n">
        <v>790</v>
      </c>
      <c r="AR34" s="192" t="n">
        <v>840</v>
      </c>
      <c r="AS34" s="192" t="n">
        <v>874.5</v>
      </c>
      <c r="AT34" s="192" t="n">
        <v>795</v>
      </c>
      <c r="AU34" s="192" t="n">
        <v>824.25</v>
      </c>
      <c r="AV34" s="192" t="n">
        <v>841.5</v>
      </c>
      <c r="AW34" s="192" t="n">
        <v>824.25</v>
      </c>
      <c r="AX34" s="192" t="n">
        <v>1018.5</v>
      </c>
      <c r="AY34" s="192" t="n">
        <v>1358.5</v>
      </c>
      <c r="AZ34" s="192" t="n">
        <v>1538.25</v>
      </c>
      <c r="BA34" s="192" t="n">
        <v>1244.25</v>
      </c>
      <c r="BB34" s="192" t="n">
        <v>948.75</v>
      </c>
      <c r="BC34" s="192" t="n">
        <v>755.25</v>
      </c>
      <c r="BD34" s="192" t="n">
        <v>858</v>
      </c>
      <c r="BE34" s="192" t="n">
        <v>853.86</v>
      </c>
      <c r="BF34" s="192" t="n">
        <v>813.2</v>
      </c>
      <c r="BG34" s="192" t="n">
        <v>924.37</v>
      </c>
      <c r="BH34" s="192" t="n">
        <v>863.94</v>
      </c>
      <c r="BI34" s="192" t="n">
        <v>803.8</v>
      </c>
      <c r="BJ34" s="192" t="n">
        <v>1068.76</v>
      </c>
      <c r="BK34" s="192" t="n">
        <v>1275.33</v>
      </c>
      <c r="BL34" s="192" t="n">
        <v>1567.06</v>
      </c>
      <c r="BM34" s="192" t="n">
        <v>1226.82</v>
      </c>
      <c r="BN34" s="192" t="n">
        <v>882.63</v>
      </c>
      <c r="BO34" s="192" t="n">
        <v>854.07</v>
      </c>
      <c r="BP34" s="192" t="n">
        <v>920</v>
      </c>
      <c r="BQ34" s="192" t="n">
        <v>861.84</v>
      </c>
      <c r="BR34" s="192" t="n">
        <v>820.8</v>
      </c>
      <c r="BS34" s="192" t="n">
        <v>933.11</v>
      </c>
      <c r="BT34" s="192" t="n">
        <v>832.44</v>
      </c>
      <c r="BU34" s="192" t="n">
        <v>852.18</v>
      </c>
      <c r="BV34" s="192" t="n">
        <v>1070.96</v>
      </c>
      <c r="BW34" s="192" t="n">
        <v>1214.2</v>
      </c>
      <c r="BX34" s="192" t="n">
        <v>1633.46</v>
      </c>
      <c r="BY34" s="192" t="n">
        <v>1225.98</v>
      </c>
      <c r="BZ34" s="192" t="n">
        <v>890.19</v>
      </c>
      <c r="CA34" s="192" t="n">
        <v>863.1</v>
      </c>
      <c r="CB34" s="192" t="n">
        <v>849.45</v>
      </c>
      <c r="CC34" s="192" t="n">
        <v>869.61</v>
      </c>
      <c r="CD34" s="192" t="n">
        <v>828.2</v>
      </c>
      <c r="CE34" s="192" t="n">
        <v>941.62</v>
      </c>
      <c r="CF34" s="192" t="n">
        <v>800</v>
      </c>
      <c r="CG34" s="192" t="n">
        <v>900.68</v>
      </c>
      <c r="CH34" s="192" t="n">
        <v>1074.04</v>
      </c>
      <c r="CI34" s="192" t="n">
        <v>1215</v>
      </c>
      <c r="CJ34" s="192" t="n">
        <v>1630.7</v>
      </c>
      <c r="CK34" s="192" t="n">
        <v>1168.2</v>
      </c>
      <c r="CL34" s="192" t="n">
        <v>940.06</v>
      </c>
      <c r="CM34" s="192" t="n">
        <v>871.08</v>
      </c>
      <c r="CN34" s="192" t="n">
        <v>817.2</v>
      </c>
      <c r="CO34" s="192" t="n">
        <v>917.4</v>
      </c>
      <c r="CP34" s="192" t="n">
        <v>834</v>
      </c>
      <c r="CQ34" s="192" t="n">
        <v>907.06</v>
      </c>
      <c r="CR34" s="192" t="n">
        <v>846.09</v>
      </c>
      <c r="CS34" s="192" t="n">
        <v>907.06</v>
      </c>
      <c r="CT34" s="192" t="n">
        <v>1029</v>
      </c>
      <c r="CU34" s="192" t="n">
        <v>1279.11</v>
      </c>
      <c r="CV34" s="192" t="n">
        <v>1633</v>
      </c>
      <c r="CW34" s="192" t="n">
        <v>1112.45</v>
      </c>
      <c r="CX34" s="192" t="n">
        <v>989.23</v>
      </c>
      <c r="CY34" s="192" t="n">
        <v>877.8</v>
      </c>
      <c r="CZ34" s="192" t="n">
        <v>823.8</v>
      </c>
      <c r="DA34" s="192" t="n">
        <v>923.56</v>
      </c>
      <c r="DB34" s="192" t="n">
        <v>881.58</v>
      </c>
      <c r="DC34" s="192" t="n">
        <v>871.5</v>
      </c>
      <c r="DD34" s="192" t="n">
        <v>892.32</v>
      </c>
      <c r="DE34" s="192" t="n">
        <v>871.71</v>
      </c>
      <c r="DF34" s="192" t="n">
        <v>1033.41</v>
      </c>
      <c r="DG34" s="192" t="n">
        <v>1344.64</v>
      </c>
      <c r="DH34" s="192" t="n">
        <v>1494.78</v>
      </c>
      <c r="DI34" s="192" t="n">
        <v>1233.54</v>
      </c>
      <c r="DJ34" s="192" t="n">
        <v>995.67</v>
      </c>
      <c r="DK34" s="192" t="n">
        <v>799.71</v>
      </c>
      <c r="DL34" s="192" t="n">
        <v>912.56</v>
      </c>
      <c r="DM34" s="192" t="n">
        <v>887.25</v>
      </c>
      <c r="DN34" s="192" t="n">
        <v>845</v>
      </c>
      <c r="DO34" s="192" t="n">
        <v>918.94</v>
      </c>
      <c r="DP34" s="192" t="n">
        <v>897.82</v>
      </c>
      <c r="DQ34" s="192" t="n">
        <v>835.4</v>
      </c>
      <c r="DR34" s="192" t="n">
        <v>1087.24</v>
      </c>
      <c r="DS34" s="192" t="n">
        <v>1349.26</v>
      </c>
      <c r="DT34" s="192" t="n">
        <v>1498.77</v>
      </c>
      <c r="DU34" s="192" t="n">
        <v>1237.95</v>
      </c>
      <c r="DV34" s="192" t="n">
        <v>958.1</v>
      </c>
      <c r="DW34" s="192" t="n">
        <v>847.2</v>
      </c>
      <c r="DX34" s="192" t="n">
        <v>918.72</v>
      </c>
      <c r="DY34" s="192" t="n">
        <v>849.4</v>
      </c>
      <c r="DZ34" s="192" t="n">
        <v>849.4</v>
      </c>
      <c r="EA34" s="192" t="n">
        <v>965.77</v>
      </c>
      <c r="EB34" s="192" t="n">
        <v>902.66</v>
      </c>
      <c r="EC34" s="192" t="n">
        <v>839.8</v>
      </c>
      <c r="ED34" s="192" t="n">
        <v>1090.76</v>
      </c>
      <c r="EE34" s="192" t="n">
        <v>1291.5</v>
      </c>
      <c r="EF34" s="192" t="n">
        <v>1573.44</v>
      </c>
      <c r="EG34" s="192" t="n">
        <v>1241.1</v>
      </c>
      <c r="EH34" s="192" t="n">
        <v>919.17</v>
      </c>
      <c r="EI34" s="192" t="n">
        <v>894.6</v>
      </c>
      <c r="EJ34" s="192" t="n">
        <v>966.23</v>
      </c>
    </row>
    <row r="35" customFormat="false" ht="13.7" hidden="false" customHeight="true" outlineLevel="0" collapsed="false">
      <c r="A35" s="193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7"/>
      <c r="AD35" s="162"/>
      <c r="AE35" s="162"/>
      <c r="AF35" s="163"/>
      <c r="AG35" s="159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2"/>
      <c r="BN35" s="192"/>
      <c r="BO35" s="192"/>
      <c r="BP35" s="192"/>
      <c r="BQ35" s="192"/>
      <c r="BR35" s="192"/>
      <c r="BS35" s="192"/>
      <c r="BT35" s="192"/>
      <c r="BU35" s="192"/>
      <c r="BV35" s="192"/>
      <c r="BW35" s="192"/>
      <c r="BX35" s="192"/>
      <c r="BY35" s="192"/>
      <c r="BZ35" s="192"/>
      <c r="CA35" s="192"/>
      <c r="CB35" s="192"/>
      <c r="CC35" s="192"/>
      <c r="CD35" s="192"/>
      <c r="CE35" s="192"/>
      <c r="CF35" s="192"/>
      <c r="CG35" s="192"/>
      <c r="CH35" s="192"/>
      <c r="CI35" s="192"/>
      <c r="CJ35" s="192"/>
      <c r="CK35" s="192"/>
      <c r="CL35" s="192"/>
      <c r="CM35" s="192"/>
      <c r="CN35" s="192"/>
      <c r="CO35" s="192"/>
      <c r="CP35" s="192"/>
      <c r="CQ35" s="192"/>
      <c r="CR35" s="192"/>
      <c r="CS35" s="192"/>
      <c r="CT35" s="192"/>
      <c r="CU35" s="192"/>
      <c r="CV35" s="192"/>
      <c r="CW35" s="192"/>
      <c r="CX35" s="192"/>
      <c r="CY35" s="192"/>
      <c r="CZ35" s="192"/>
      <c r="DA35" s="192"/>
      <c r="DB35" s="192"/>
      <c r="DC35" s="192"/>
      <c r="DD35" s="192"/>
      <c r="DE35" s="192"/>
      <c r="DF35" s="192"/>
      <c r="DG35" s="192"/>
      <c r="DH35" s="192"/>
      <c r="DI35" s="192"/>
      <c r="DJ35" s="192"/>
      <c r="DK35" s="192"/>
      <c r="DL35" s="192"/>
      <c r="DM35" s="192"/>
      <c r="DN35" s="192"/>
      <c r="DO35" s="192"/>
      <c r="DP35" s="192"/>
      <c r="DQ35" s="192"/>
      <c r="DR35" s="192"/>
      <c r="DS35" s="192"/>
      <c r="DT35" s="192"/>
      <c r="DU35" s="192"/>
      <c r="DV35" s="192"/>
      <c r="DW35" s="192"/>
      <c r="DX35" s="192"/>
      <c r="DY35" s="192"/>
      <c r="DZ35" s="192"/>
      <c r="EA35" s="192"/>
      <c r="EB35" s="192"/>
      <c r="EC35" s="192"/>
      <c r="ED35" s="192"/>
      <c r="EE35" s="192"/>
      <c r="EF35" s="192"/>
      <c r="EG35" s="192"/>
      <c r="EH35" s="192"/>
      <c r="EI35" s="192"/>
      <c r="EJ35" s="192"/>
    </row>
    <row r="36" customFormat="false" ht="13.7" hidden="true" customHeight="true" outlineLevel="0" collapsed="false">
      <c r="A36" s="194" t="s">
        <v>186</v>
      </c>
      <c r="B36" s="17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61"/>
      <c r="AD36" s="162"/>
      <c r="AE36" s="162"/>
      <c r="AF36" s="163"/>
      <c r="AG36" s="159"/>
      <c r="AH36" s="192"/>
      <c r="AI36" s="192"/>
      <c r="AJ36" s="192"/>
      <c r="AK36" s="192"/>
      <c r="AL36" s="192"/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2"/>
      <c r="BD36" s="192"/>
      <c r="BE36" s="192"/>
      <c r="BF36" s="192"/>
      <c r="BG36" s="192"/>
      <c r="BH36" s="192"/>
      <c r="BI36" s="192"/>
      <c r="BJ36" s="192"/>
      <c r="BK36" s="192"/>
      <c r="BL36" s="192"/>
      <c r="BM36" s="192"/>
      <c r="BN36" s="192"/>
      <c r="BO36" s="192"/>
      <c r="BP36" s="192"/>
      <c r="BQ36" s="192"/>
      <c r="BR36" s="192"/>
      <c r="BS36" s="192"/>
      <c r="BT36" s="192"/>
      <c r="BU36" s="192"/>
      <c r="BV36" s="192"/>
      <c r="BW36" s="192"/>
      <c r="BX36" s="192"/>
      <c r="BY36" s="192"/>
      <c r="BZ36" s="192"/>
      <c r="CA36" s="192"/>
      <c r="CB36" s="192"/>
      <c r="CC36" s="192"/>
      <c r="CD36" s="192"/>
      <c r="CE36" s="192"/>
      <c r="CF36" s="192"/>
      <c r="CG36" s="192"/>
      <c r="CH36" s="192"/>
      <c r="CI36" s="192"/>
      <c r="CJ36" s="192"/>
      <c r="CK36" s="192"/>
      <c r="CL36" s="192"/>
      <c r="CM36" s="192"/>
      <c r="CN36" s="192"/>
      <c r="CO36" s="192"/>
      <c r="CP36" s="192"/>
      <c r="CQ36" s="192"/>
      <c r="CR36" s="192"/>
      <c r="CS36" s="192"/>
      <c r="CT36" s="192"/>
      <c r="CU36" s="192"/>
      <c r="CV36" s="192"/>
      <c r="CW36" s="192"/>
      <c r="CX36" s="192"/>
      <c r="CY36" s="192"/>
      <c r="CZ36" s="192"/>
      <c r="DA36" s="192"/>
      <c r="DB36" s="192"/>
      <c r="DC36" s="192"/>
      <c r="DD36" s="192"/>
      <c r="DE36" s="192"/>
      <c r="DF36" s="192"/>
      <c r="DG36" s="192"/>
      <c r="DH36" s="192"/>
      <c r="DI36" s="192"/>
      <c r="DJ36" s="192"/>
      <c r="DK36" s="192"/>
      <c r="DL36" s="192"/>
      <c r="DM36" s="192"/>
      <c r="DN36" s="192"/>
      <c r="DO36" s="192"/>
      <c r="DP36" s="192"/>
      <c r="DQ36" s="192"/>
      <c r="DR36" s="192"/>
      <c r="DS36" s="192"/>
      <c r="DT36" s="192"/>
      <c r="DU36" s="192"/>
      <c r="DV36" s="192"/>
      <c r="DW36" s="192"/>
      <c r="DX36" s="192"/>
      <c r="DY36" s="192"/>
      <c r="DZ36" s="192"/>
      <c r="EA36" s="192"/>
      <c r="EB36" s="192"/>
      <c r="EC36" s="192"/>
      <c r="ED36" s="192"/>
      <c r="EE36" s="192"/>
      <c r="EF36" s="192"/>
      <c r="EG36" s="192"/>
      <c r="EH36" s="192"/>
      <c r="EI36" s="192"/>
      <c r="EJ36" s="192"/>
    </row>
    <row r="37" customFormat="false" ht="13.7" hidden="false" customHeight="true" outlineLevel="0" collapsed="false">
      <c r="A37" s="179" t="s">
        <v>186</v>
      </c>
      <c r="B37" s="180"/>
      <c r="C37" s="181" t="n">
        <v>0.333333333333336</v>
      </c>
      <c r="D37" s="181" t="n">
        <v>4.67857142857143</v>
      </c>
      <c r="E37" s="181" t="n">
        <v>1.25000076293945</v>
      </c>
      <c r="F37" s="182" t="n">
        <v>2.95850981706293</v>
      </c>
      <c r="G37" s="181" t="n">
        <v>3.34336990356447</v>
      </c>
      <c r="H37" s="181" t="n">
        <v>3.26148101806641</v>
      </c>
      <c r="I37" s="181" t="n">
        <v>3.42525878906251</v>
      </c>
      <c r="J37" s="181" t="n">
        <v>3.11</v>
      </c>
      <c r="K37" s="181" t="n">
        <v>3.36</v>
      </c>
      <c r="L37" s="181" t="n">
        <v>2.86</v>
      </c>
      <c r="M37" s="181" t="n">
        <v>2.85</v>
      </c>
      <c r="N37" s="181" t="n">
        <v>2.74384730514047</v>
      </c>
      <c r="O37" s="181" t="n">
        <v>2.18929993178467</v>
      </c>
      <c r="P37" s="181" t="n">
        <v>2.19070149090184</v>
      </c>
      <c r="Q37" s="181" t="n">
        <v>2.18789837266751</v>
      </c>
      <c r="R37" s="181" t="n">
        <v>2.18624225946877</v>
      </c>
      <c r="S37" s="181" t="n">
        <v>2.43603533387921</v>
      </c>
      <c r="T37" s="181" t="n">
        <v>2.37902839627381</v>
      </c>
      <c r="U37" s="181" t="n">
        <v>2.46872153885482</v>
      </c>
      <c r="V37" s="181" t="n">
        <v>2.46035606650899</v>
      </c>
      <c r="W37" s="182" t="n">
        <v>2.69462081473531</v>
      </c>
      <c r="X37" s="181" t="n">
        <v>1.72797650849247</v>
      </c>
      <c r="Y37" s="181" t="n">
        <v>1.54971971898942</v>
      </c>
      <c r="Z37" s="181" t="n">
        <v>1.47154264363612</v>
      </c>
      <c r="AA37" s="181" t="n">
        <v>1.46905972220912</v>
      </c>
      <c r="AB37" s="181" t="n">
        <v>1.34466594643342</v>
      </c>
      <c r="AC37" s="184" t="n">
        <v>1.65168108935605</v>
      </c>
      <c r="AD37" s="162"/>
      <c r="AE37" s="162"/>
      <c r="AF37" s="163"/>
      <c r="AG37" s="159" t="n">
        <v>1529.44</v>
      </c>
      <c r="AH37" s="192" t="n">
        <v>1373</v>
      </c>
      <c r="AI37" s="192" t="n">
        <v>1401.5200112915</v>
      </c>
      <c r="AJ37" s="192" t="n">
        <v>1366.95396728516</v>
      </c>
      <c r="AK37" s="192" t="n">
        <v>1381.80437011719</v>
      </c>
      <c r="AL37" s="192" t="n">
        <v>1271.88780540331</v>
      </c>
      <c r="AM37" s="192" t="n">
        <v>1180.30736576726</v>
      </c>
      <c r="AN37" s="192" t="n">
        <v>1194.67401175124</v>
      </c>
      <c r="AO37" s="192" t="n">
        <v>1086.03331601265</v>
      </c>
      <c r="AP37" s="192" t="n">
        <v>1360.4189115502</v>
      </c>
      <c r="AQ37" s="192" t="n">
        <v>1283.74514275468</v>
      </c>
      <c r="AR37" s="192" t="n">
        <v>1424.93178631228</v>
      </c>
      <c r="AS37" s="192" t="n">
        <v>1199.00990029899</v>
      </c>
      <c r="AT37" s="192" t="n">
        <v>1060.26114756473</v>
      </c>
      <c r="AU37" s="192" t="n">
        <v>1077.09136310999</v>
      </c>
      <c r="AV37" s="192" t="n">
        <v>1081.83566466127</v>
      </c>
      <c r="AW37" s="192" t="n">
        <v>1032.67522208999</v>
      </c>
      <c r="AX37" s="192" t="n">
        <v>1039.27151333751</v>
      </c>
      <c r="AY37" s="192" t="n">
        <v>1097.37393725341</v>
      </c>
      <c r="AZ37" s="192" t="n">
        <v>1057.98815455807</v>
      </c>
      <c r="BA37" s="192" t="n">
        <v>1059.58338025389</v>
      </c>
      <c r="BB37" s="192" t="n">
        <v>1167.65740914289</v>
      </c>
      <c r="BC37" s="192" t="n">
        <v>1022.02966014673</v>
      </c>
      <c r="BD37" s="192" t="n">
        <v>1235.63242765238</v>
      </c>
      <c r="BE37" s="192" t="n">
        <v>1110.30304776442</v>
      </c>
      <c r="BF37" s="192" t="n">
        <v>1031.61606073844</v>
      </c>
      <c r="BG37" s="192" t="n">
        <v>1139.61651499457</v>
      </c>
      <c r="BH37" s="192" t="n">
        <v>1031.02486778082</v>
      </c>
      <c r="BI37" s="192" t="n">
        <v>938.679431792836</v>
      </c>
      <c r="BJ37" s="192" t="n">
        <v>1044.62047260927</v>
      </c>
      <c r="BK37" s="192" t="n">
        <v>1010.84470954423</v>
      </c>
      <c r="BL37" s="192" t="n">
        <v>1071.1549613257</v>
      </c>
      <c r="BM37" s="192" t="n">
        <v>1020.65204494995</v>
      </c>
      <c r="BN37" s="192" t="n">
        <v>1020.72312645125</v>
      </c>
      <c r="BO37" s="192" t="n">
        <v>1075.48295055879</v>
      </c>
      <c r="BP37" s="192" t="n">
        <v>1228.36514492816</v>
      </c>
      <c r="BQ37" s="192" t="n">
        <v>1108.81083093819</v>
      </c>
      <c r="BR37" s="192" t="n">
        <v>1030.77792285912</v>
      </c>
      <c r="BS37" s="192" t="n">
        <v>1139.80962030343</v>
      </c>
      <c r="BT37" s="192" t="n">
        <v>982.80550773269</v>
      </c>
      <c r="BU37" s="192" t="n">
        <v>984.15197316497</v>
      </c>
      <c r="BV37" s="192" t="n">
        <v>1042.68775231561</v>
      </c>
      <c r="BW37" s="192" t="n">
        <v>960.536326501649</v>
      </c>
      <c r="BX37" s="192" t="n">
        <v>1116.92235969172</v>
      </c>
      <c r="BY37" s="192" t="n">
        <v>1017.96296569569</v>
      </c>
      <c r="BZ37" s="192" t="n">
        <v>1017.94565815222</v>
      </c>
      <c r="CA37" s="192" t="n">
        <v>1074.15013702883</v>
      </c>
      <c r="CB37" s="192" t="n">
        <v>1119.37230088885</v>
      </c>
      <c r="CC37" s="192" t="n">
        <v>1034.91749249528</v>
      </c>
      <c r="CD37" s="192" t="n">
        <v>963.235129888087</v>
      </c>
      <c r="CE37" s="192" t="n">
        <v>1066.80785575408</v>
      </c>
      <c r="CF37" s="192" t="n">
        <v>877.917282306846</v>
      </c>
      <c r="CG37" s="192" t="n">
        <v>967.426533186363</v>
      </c>
      <c r="CH37" s="192" t="n">
        <v>978.533809958272</v>
      </c>
      <c r="CI37" s="192" t="n">
        <v>901.488413395397</v>
      </c>
      <c r="CJ37" s="192" t="n">
        <v>1048.36593597308</v>
      </c>
      <c r="CK37" s="192" t="n">
        <v>910.409917905882</v>
      </c>
      <c r="CL37" s="192" t="n">
        <v>1001.82150048325</v>
      </c>
      <c r="CM37" s="192" t="n">
        <v>1007.92002675926</v>
      </c>
      <c r="CN37" s="192" t="n">
        <v>999.182738340866</v>
      </c>
      <c r="CO37" s="192" t="n">
        <v>1116.12165637506</v>
      </c>
      <c r="CP37" s="192" t="n">
        <v>991.872984962511</v>
      </c>
      <c r="CQ37" s="192" t="n">
        <v>1051.50332729581</v>
      </c>
      <c r="CR37" s="192" t="n">
        <v>948.306956364905</v>
      </c>
      <c r="CS37" s="192" t="n">
        <v>994.84476611564</v>
      </c>
      <c r="CT37" s="192" t="n">
        <v>959.893444526703</v>
      </c>
      <c r="CU37" s="192" t="n">
        <v>972.060430553127</v>
      </c>
      <c r="CV37" s="192" t="n">
        <v>1075.87841271477</v>
      </c>
      <c r="CW37" s="192" t="n">
        <v>887.251728834152</v>
      </c>
      <c r="CX37" s="192" t="n">
        <v>1073.98751662622</v>
      </c>
      <c r="CY37" s="192" t="n">
        <v>1031.81656657717</v>
      </c>
      <c r="CZ37" s="192" t="n">
        <v>1021.89848756854</v>
      </c>
      <c r="DA37" s="192" t="n">
        <v>1141.7841060313</v>
      </c>
      <c r="DB37" s="192" t="n">
        <v>1065.95143348454</v>
      </c>
      <c r="DC37" s="192" t="n">
        <v>1028.19093840253</v>
      </c>
      <c r="DD37" s="192" t="n">
        <v>1017.70420951945</v>
      </c>
      <c r="DE37" s="192" t="n">
        <v>972.739839993874</v>
      </c>
      <c r="DF37" s="192" t="n">
        <v>982.97925082615</v>
      </c>
      <c r="DG37" s="192" t="n">
        <v>1042.50215876854</v>
      </c>
      <c r="DH37" s="192" t="n">
        <v>1005.34853470497</v>
      </c>
      <c r="DI37" s="192" t="n">
        <v>1003.64918364069</v>
      </c>
      <c r="DJ37" s="192" t="n">
        <v>1099.15594408694</v>
      </c>
      <c r="DK37" s="192" t="n">
        <v>950.619335428674</v>
      </c>
      <c r="DL37" s="192" t="n">
        <v>1144.37340137265</v>
      </c>
      <c r="DM37" s="192" t="n">
        <v>1110.48755816214</v>
      </c>
      <c r="DN37" s="192" t="n">
        <v>1035.34904715864</v>
      </c>
      <c r="DO37" s="192" t="n">
        <v>1099.82815223703</v>
      </c>
      <c r="DP37" s="192" t="n">
        <v>1030.91233406798</v>
      </c>
      <c r="DQ37" s="192" t="n">
        <v>938.936086452756</v>
      </c>
      <c r="DR37" s="192" t="n">
        <v>1044.17773978121</v>
      </c>
      <c r="DS37" s="192" t="n">
        <v>1057.52568465269</v>
      </c>
      <c r="DT37" s="192" t="n">
        <v>1020.33194030367</v>
      </c>
      <c r="DU37" s="192" t="n">
        <v>1019.2448282602</v>
      </c>
      <c r="DV37" s="192" t="n">
        <v>1068.34511452206</v>
      </c>
      <c r="DW37" s="192" t="n">
        <v>1026.03916316561</v>
      </c>
      <c r="DX37" s="192" t="n">
        <v>1172.70684258723</v>
      </c>
      <c r="DY37" s="192" t="n">
        <v>1084.26181047062</v>
      </c>
      <c r="DZ37" s="192" t="n">
        <v>1062.00745566127</v>
      </c>
      <c r="EA37" s="192" t="n">
        <v>1180.36303542493</v>
      </c>
      <c r="EB37" s="192" t="n">
        <v>1049.80185003221</v>
      </c>
      <c r="EC37" s="192" t="n">
        <v>956.239418643423</v>
      </c>
      <c r="ED37" s="192" t="n">
        <v>1063.42426155202</v>
      </c>
      <c r="EE37" s="192" t="n">
        <v>1028.04285228913</v>
      </c>
      <c r="EF37" s="192" t="n">
        <v>1088.61002856829</v>
      </c>
      <c r="EG37" s="192" t="n">
        <v>1038.1675045722</v>
      </c>
      <c r="EH37" s="192" t="n">
        <v>1038.8408037611</v>
      </c>
      <c r="EI37" s="192" t="n">
        <v>1088.71644338933</v>
      </c>
      <c r="EJ37" s="192" t="n">
        <v>1238.96003384134</v>
      </c>
    </row>
    <row r="38" customFormat="false" ht="36" hidden="false" customHeight="true" outlineLevel="0" collapsed="false">
      <c r="A38" s="176"/>
      <c r="B38" s="136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7"/>
      <c r="V38" s="157"/>
      <c r="W38" s="157"/>
      <c r="X38" s="157"/>
      <c r="Y38" s="157"/>
      <c r="Z38" s="157"/>
      <c r="AA38" s="157"/>
      <c r="AB38" s="157"/>
      <c r="AC38" s="157"/>
      <c r="AD38" s="162"/>
      <c r="AE38" s="162"/>
      <c r="AF38" s="163"/>
      <c r="AG38" s="159" t="n">
        <v>0</v>
      </c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  <c r="EJ38" s="159"/>
    </row>
    <row r="39" customFormat="false" ht="11.25" hidden="true" customHeight="true" outlineLevel="0" collapsed="false">
      <c r="A39" s="185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68"/>
      <c r="AD39" s="162"/>
      <c r="AE39" s="162"/>
      <c r="AF39" s="163"/>
      <c r="AG39" s="159" t="n">
        <v>0</v>
      </c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  <c r="EJ39" s="159"/>
    </row>
    <row r="40" customFormat="false" ht="11.25" hidden="true" customHeight="true" outlineLevel="0" collapsed="false">
      <c r="A40" s="185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68"/>
      <c r="AD40" s="162"/>
      <c r="AE40" s="162"/>
      <c r="AF40" s="163"/>
      <c r="AG40" s="159" t="n">
        <v>0</v>
      </c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  <c r="EG40" s="159"/>
      <c r="EH40" s="159"/>
      <c r="EI40" s="159"/>
      <c r="EJ40" s="159"/>
    </row>
    <row r="41" customFormat="false" ht="11.25" hidden="true" customHeight="true" outlineLevel="0" collapsed="false">
      <c r="A41" s="185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68"/>
      <c r="AD41" s="162"/>
      <c r="AE41" s="162"/>
      <c r="AF41" s="163"/>
      <c r="AG41" s="159" t="n">
        <v>0</v>
      </c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G41" s="159"/>
      <c r="EH41" s="159"/>
      <c r="EI41" s="159"/>
      <c r="EJ41" s="159"/>
    </row>
    <row r="42" customFormat="false" ht="11.25" hidden="true" customHeight="true" outlineLevel="0" collapsed="false">
      <c r="A42" s="185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68"/>
      <c r="AD42" s="162"/>
      <c r="AE42" s="162"/>
      <c r="AF42" s="163"/>
      <c r="AG42" s="159" t="n">
        <v>0</v>
      </c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G42" s="159"/>
      <c r="EH42" s="159"/>
      <c r="EI42" s="159"/>
      <c r="EJ42" s="159"/>
    </row>
    <row r="43" customFormat="false" ht="11.25" hidden="true" customHeight="true" outlineLevel="0" collapsed="false">
      <c r="A43" s="185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68"/>
      <c r="AD43" s="162"/>
      <c r="AE43" s="162"/>
      <c r="AF43" s="163"/>
      <c r="AG43" s="159" t="n">
        <v>0</v>
      </c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59"/>
      <c r="CW43" s="159"/>
      <c r="CX43" s="159"/>
      <c r="CY43" s="159"/>
      <c r="CZ43" s="159"/>
      <c r="DA43" s="159"/>
      <c r="DB43" s="159"/>
      <c r="DC43" s="159"/>
      <c r="DD43" s="159"/>
      <c r="DE43" s="159"/>
      <c r="DF43" s="159"/>
      <c r="DG43" s="159"/>
      <c r="DH43" s="159"/>
      <c r="DI43" s="159"/>
      <c r="DJ43" s="159"/>
      <c r="DK43" s="159"/>
      <c r="DL43" s="159"/>
      <c r="DM43" s="159"/>
      <c r="DN43" s="159"/>
      <c r="DO43" s="159"/>
      <c r="DP43" s="159"/>
      <c r="DQ43" s="159"/>
      <c r="DR43" s="159"/>
      <c r="DS43" s="159"/>
      <c r="DT43" s="159"/>
      <c r="DU43" s="159"/>
      <c r="DV43" s="159"/>
      <c r="DW43" s="159"/>
      <c r="DX43" s="159"/>
      <c r="DY43" s="159"/>
      <c r="DZ43" s="159"/>
      <c r="EA43" s="159"/>
      <c r="EB43" s="159"/>
      <c r="EC43" s="159"/>
      <c r="ED43" s="159"/>
      <c r="EE43" s="159"/>
      <c r="EF43" s="159"/>
      <c r="EG43" s="159"/>
      <c r="EH43" s="159"/>
      <c r="EI43" s="159"/>
      <c r="EJ43" s="159"/>
    </row>
    <row r="44" customFormat="false" ht="12" hidden="true" customHeight="true" outlineLevel="0" collapsed="false">
      <c r="A44" s="186"/>
      <c r="B44" s="136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5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6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36"/>
      <c r="EH44" s="136"/>
      <c r="EI44" s="136"/>
      <c r="EJ44" s="136"/>
      <c r="EK44" s="136"/>
      <c r="EL44" s="136"/>
      <c r="EM44" s="136"/>
      <c r="EN44" s="136"/>
      <c r="EO44" s="136"/>
      <c r="EP44" s="136"/>
      <c r="EQ44" s="136"/>
      <c r="ER44" s="136"/>
      <c r="ES44" s="136"/>
      <c r="ET44" s="136"/>
      <c r="EU44" s="136"/>
      <c r="EV44" s="136"/>
      <c r="EW44" s="136"/>
      <c r="EX44" s="13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  <c r="HG44" s="136"/>
      <c r="HH44" s="136"/>
      <c r="HI44" s="136"/>
      <c r="HJ44" s="136"/>
      <c r="HK44" s="136"/>
      <c r="HL44" s="136"/>
      <c r="HM44" s="136"/>
      <c r="HN44" s="136"/>
      <c r="HO44" s="136"/>
      <c r="HP44" s="136"/>
      <c r="HQ44" s="136"/>
      <c r="HR44" s="136"/>
      <c r="HS44" s="136"/>
      <c r="HT44" s="136"/>
      <c r="HU44" s="136"/>
      <c r="HV44" s="136"/>
      <c r="HW44" s="136"/>
      <c r="HX44" s="136"/>
      <c r="HY44" s="136"/>
      <c r="HZ44" s="136"/>
      <c r="IA44" s="136"/>
      <c r="IB44" s="136"/>
      <c r="IC44" s="136"/>
      <c r="ID44" s="136"/>
      <c r="IE44" s="136"/>
      <c r="IF44" s="136"/>
      <c r="IG44" s="136"/>
      <c r="IH44" s="136"/>
      <c r="II44" s="136"/>
      <c r="IJ44" s="136"/>
      <c r="IK44" s="136"/>
      <c r="IL44" s="136"/>
      <c r="IM44" s="136"/>
      <c r="IN44" s="136"/>
      <c r="IO44" s="136"/>
      <c r="IP44" s="136"/>
      <c r="IQ44" s="136"/>
      <c r="IR44" s="136"/>
      <c r="IS44" s="136"/>
      <c r="IT44" s="136"/>
      <c r="IU44" s="136"/>
      <c r="IV44" s="136"/>
      <c r="IW44" s="136"/>
    </row>
    <row r="45" customFormat="false" ht="11.25" hidden="true" customHeight="true" outlineLevel="0" collapsed="false">
      <c r="A45" s="190"/>
      <c r="B45" s="136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6"/>
      <c r="BT45" s="136"/>
      <c r="BU45" s="136"/>
      <c r="BV45" s="136"/>
      <c r="BW45" s="136"/>
      <c r="BX45" s="136"/>
      <c r="BY45" s="136"/>
      <c r="BZ45" s="136"/>
      <c r="CA45" s="136"/>
      <c r="CB45" s="136"/>
      <c r="CC45" s="136"/>
      <c r="CD45" s="136"/>
      <c r="CE45" s="136"/>
      <c r="CF45" s="136"/>
      <c r="CG45" s="136"/>
      <c r="CH45" s="136"/>
      <c r="CI45" s="136"/>
      <c r="CJ45" s="136"/>
      <c r="CK45" s="136"/>
      <c r="CL45" s="136"/>
      <c r="CM45" s="136"/>
      <c r="CN45" s="136"/>
      <c r="CO45" s="136"/>
      <c r="CP45" s="136"/>
      <c r="CQ45" s="136"/>
      <c r="CR45" s="136"/>
      <c r="CS45" s="136"/>
      <c r="CT45" s="136"/>
      <c r="CU45" s="136"/>
      <c r="CV45" s="136"/>
      <c r="CW45" s="136"/>
      <c r="CX45" s="136"/>
      <c r="CY45" s="136"/>
      <c r="CZ45" s="136"/>
      <c r="DA45" s="136"/>
      <c r="DB45" s="136"/>
      <c r="DC45" s="136"/>
      <c r="DD45" s="136"/>
      <c r="DE45" s="136"/>
      <c r="DF45" s="136"/>
      <c r="DG45" s="136"/>
      <c r="DH45" s="136"/>
      <c r="DI45" s="136"/>
      <c r="DJ45" s="136"/>
      <c r="DK45" s="136"/>
      <c r="DL45" s="136"/>
      <c r="DM45" s="136"/>
      <c r="DN45" s="136"/>
      <c r="DO45" s="136"/>
      <c r="DP45" s="136"/>
      <c r="DQ45" s="136"/>
      <c r="DR45" s="136"/>
      <c r="DS45" s="136"/>
      <c r="DT45" s="136"/>
      <c r="DU45" s="136"/>
      <c r="DV45" s="136"/>
      <c r="DW45" s="136"/>
      <c r="DX45" s="136"/>
      <c r="DY45" s="136"/>
      <c r="DZ45" s="136"/>
      <c r="EA45" s="136"/>
      <c r="EB45" s="136"/>
      <c r="EC45" s="136"/>
      <c r="ED45" s="136"/>
      <c r="EE45" s="136"/>
      <c r="EF45" s="136"/>
      <c r="EG45" s="136"/>
      <c r="EH45" s="136"/>
      <c r="EI45" s="136"/>
      <c r="EJ45" s="136"/>
      <c r="EK45" s="136"/>
      <c r="EL45" s="136"/>
      <c r="EM45" s="136"/>
      <c r="EN45" s="136"/>
      <c r="EO45" s="136"/>
      <c r="EP45" s="136"/>
      <c r="EQ45" s="136"/>
      <c r="ER45" s="136"/>
      <c r="ES45" s="136"/>
      <c r="ET45" s="136"/>
      <c r="EU45" s="136"/>
      <c r="EV45" s="136"/>
      <c r="EW45" s="136"/>
      <c r="EX45" s="136"/>
      <c r="EY45" s="136"/>
      <c r="EZ45" s="136"/>
      <c r="FA45" s="136"/>
      <c r="FB45" s="136"/>
      <c r="FC45" s="136"/>
      <c r="FD45" s="136"/>
      <c r="FE45" s="136"/>
      <c r="FF45" s="136"/>
      <c r="FG45" s="136"/>
      <c r="FH45" s="136"/>
      <c r="FI45" s="136"/>
      <c r="FJ45" s="136"/>
      <c r="FK45" s="136"/>
      <c r="FL45" s="136"/>
      <c r="FM45" s="136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6"/>
      <c r="GU45" s="136"/>
      <c r="GV45" s="136"/>
      <c r="GW45" s="136"/>
      <c r="GX45" s="136"/>
      <c r="GY45" s="136"/>
      <c r="GZ45" s="136"/>
      <c r="HA45" s="136"/>
      <c r="HB45" s="136"/>
      <c r="HC45" s="136"/>
      <c r="HD45" s="136"/>
      <c r="HE45" s="136"/>
      <c r="HF45" s="136"/>
      <c r="HG45" s="136"/>
      <c r="HH45" s="136"/>
      <c r="HI45" s="136"/>
      <c r="HJ45" s="136"/>
      <c r="HK45" s="136"/>
      <c r="HL45" s="136"/>
      <c r="HM45" s="136"/>
      <c r="HN45" s="136"/>
      <c r="HO45" s="136"/>
      <c r="HP45" s="136"/>
      <c r="HQ45" s="136"/>
      <c r="HR45" s="136"/>
      <c r="HS45" s="136"/>
      <c r="HT45" s="136"/>
      <c r="HU45" s="136"/>
      <c r="HV45" s="136"/>
      <c r="HW45" s="136"/>
      <c r="HX45" s="136"/>
      <c r="HY45" s="136"/>
      <c r="HZ45" s="136"/>
      <c r="IA45" s="136"/>
      <c r="IB45" s="136"/>
      <c r="IC45" s="136"/>
      <c r="ID45" s="136"/>
      <c r="IE45" s="136"/>
      <c r="IF45" s="136"/>
      <c r="IG45" s="136"/>
      <c r="IH45" s="136"/>
      <c r="II45" s="136"/>
      <c r="IJ45" s="136"/>
      <c r="IK45" s="136"/>
      <c r="IL45" s="136"/>
      <c r="IM45" s="136"/>
      <c r="IN45" s="136"/>
      <c r="IO45" s="136"/>
      <c r="IP45" s="136"/>
      <c r="IQ45" s="136"/>
      <c r="IR45" s="136"/>
      <c r="IS45" s="136"/>
      <c r="IT45" s="136"/>
      <c r="IU45" s="136"/>
      <c r="IV45" s="136"/>
      <c r="IW45" s="136"/>
    </row>
    <row r="46" customFormat="false" ht="12" hidden="true" customHeight="false" outlineLevel="0" collapsed="false">
      <c r="A46" s="195" t="n">
        <v>37190</v>
      </c>
      <c r="B46" s="136" t="s">
        <v>177</v>
      </c>
      <c r="C46" s="159"/>
      <c r="D46" s="159"/>
      <c r="E46" s="159"/>
      <c r="F46" s="159"/>
      <c r="G46" s="171"/>
      <c r="H46" s="159"/>
      <c r="I46" s="159"/>
      <c r="J46" s="171"/>
      <c r="K46" s="159"/>
      <c r="L46" s="159"/>
      <c r="M46" s="159"/>
      <c r="N46" s="159"/>
      <c r="O46" s="171"/>
      <c r="P46" s="159"/>
      <c r="Q46" s="159"/>
      <c r="R46" s="159"/>
      <c r="S46" s="171"/>
      <c r="T46" s="159"/>
      <c r="U46" s="159"/>
      <c r="V46" s="159"/>
      <c r="W46" s="159"/>
      <c r="X46" s="159"/>
      <c r="Y46" s="159"/>
      <c r="Z46" s="159"/>
      <c r="AA46" s="159"/>
      <c r="AB46" s="172"/>
      <c r="AC46" s="159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  <c r="BO46" s="136"/>
      <c r="BP46" s="136"/>
      <c r="BQ46" s="136"/>
      <c r="BR46" s="136"/>
      <c r="BS46" s="136"/>
      <c r="BT46" s="136"/>
      <c r="BU46" s="136"/>
      <c r="BV46" s="136"/>
      <c r="BW46" s="136"/>
      <c r="BX46" s="136"/>
      <c r="BY46" s="136"/>
      <c r="BZ46" s="136"/>
      <c r="CA46" s="136"/>
      <c r="CB46" s="136"/>
      <c r="CC46" s="136"/>
      <c r="CD46" s="136"/>
      <c r="CE46" s="136"/>
      <c r="CF46" s="136"/>
      <c r="CG46" s="136"/>
      <c r="CH46" s="136"/>
      <c r="CI46" s="136"/>
      <c r="CJ46" s="136"/>
      <c r="CK46" s="136"/>
      <c r="CL46" s="136"/>
      <c r="CM46" s="136"/>
      <c r="CN46" s="136"/>
      <c r="CO46" s="136"/>
      <c r="CP46" s="136"/>
      <c r="CQ46" s="136"/>
      <c r="CR46" s="136"/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136"/>
      <c r="DF46" s="136"/>
      <c r="DG46" s="136"/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36"/>
      <c r="EG46" s="136"/>
      <c r="EH46" s="136"/>
      <c r="EI46" s="136"/>
      <c r="EJ46" s="136"/>
      <c r="EK46" s="136"/>
      <c r="EL46" s="136"/>
      <c r="EM46" s="136"/>
      <c r="EN46" s="136"/>
      <c r="EO46" s="136"/>
      <c r="EP46" s="136"/>
      <c r="EQ46" s="136"/>
      <c r="ER46" s="136"/>
      <c r="ES46" s="136"/>
      <c r="ET46" s="136"/>
      <c r="EU46" s="136"/>
      <c r="EV46" s="136"/>
      <c r="EW46" s="136"/>
      <c r="EX46" s="136"/>
      <c r="EY46" s="136"/>
      <c r="EZ46" s="136"/>
      <c r="FA46" s="136"/>
      <c r="FB46" s="136"/>
      <c r="FC46" s="136"/>
      <c r="FD46" s="136"/>
      <c r="FE46" s="136"/>
      <c r="FF46" s="136"/>
      <c r="FG46" s="136"/>
      <c r="FH46" s="136"/>
      <c r="FI46" s="136"/>
      <c r="FJ46" s="136"/>
      <c r="FK46" s="136"/>
      <c r="FL46" s="136"/>
      <c r="FM46" s="136"/>
      <c r="FN46" s="136"/>
      <c r="FO46" s="136"/>
      <c r="FP46" s="136"/>
      <c r="FQ46" s="136"/>
      <c r="FR46" s="136"/>
      <c r="FS46" s="136"/>
      <c r="FT46" s="136"/>
      <c r="FU46" s="136"/>
      <c r="FV46" s="136"/>
      <c r="FW46" s="136"/>
      <c r="FX46" s="136"/>
      <c r="FY46" s="136"/>
      <c r="FZ46" s="136"/>
      <c r="GA46" s="136"/>
      <c r="GB46" s="136"/>
      <c r="GC46" s="136"/>
      <c r="GD46" s="136"/>
      <c r="GE46" s="136"/>
      <c r="GF46" s="136"/>
      <c r="GG46" s="136"/>
      <c r="GH46" s="136"/>
      <c r="GI46" s="136"/>
      <c r="GJ46" s="136"/>
      <c r="GK46" s="136"/>
      <c r="GL46" s="136"/>
      <c r="GM46" s="136"/>
      <c r="GN46" s="136"/>
      <c r="GO46" s="136"/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B46" s="136"/>
      <c r="HC46" s="136"/>
      <c r="HD46" s="136"/>
      <c r="HE46" s="136"/>
      <c r="HF46" s="136"/>
      <c r="HG46" s="136"/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  <c r="IF46" s="136"/>
      <c r="IG46" s="136"/>
      <c r="IH46" s="136"/>
      <c r="II46" s="136"/>
      <c r="IJ46" s="136"/>
      <c r="IK46" s="136"/>
      <c r="IL46" s="136"/>
      <c r="IM46" s="136"/>
      <c r="IN46" s="136"/>
      <c r="IO46" s="136"/>
      <c r="IP46" s="136"/>
      <c r="IQ46" s="136"/>
      <c r="IR46" s="136"/>
      <c r="IS46" s="136"/>
      <c r="IT46" s="136"/>
      <c r="IU46" s="136"/>
      <c r="IV46" s="136"/>
      <c r="IW46" s="136"/>
    </row>
    <row r="47" customFormat="false" ht="11.25" hidden="true" customHeight="true" outlineLevel="0" collapsed="false">
      <c r="A47" s="194" t="s">
        <v>76</v>
      </c>
      <c r="B47" s="165" t="s">
        <v>177</v>
      </c>
      <c r="C47" s="196" t="n">
        <v>32.8833333333333</v>
      </c>
      <c r="D47" s="196" t="n">
        <v>35.3</v>
      </c>
      <c r="E47" s="196" t="n">
        <v>42.75</v>
      </c>
      <c r="F47" s="157" t="n">
        <v>38.5215909090909</v>
      </c>
      <c r="G47" s="157" t="n">
        <v>40.875</v>
      </c>
      <c r="H47" s="157" t="n">
        <v>42.75</v>
      </c>
      <c r="I47" s="157" t="n">
        <v>39</v>
      </c>
      <c r="J47" s="157" t="n">
        <v>32.375</v>
      </c>
      <c r="K47" s="157" t="n">
        <v>34.25</v>
      </c>
      <c r="L47" s="157" t="n">
        <v>30.5</v>
      </c>
      <c r="M47" s="157" t="n">
        <v>29</v>
      </c>
      <c r="N47" s="157" t="n">
        <v>29.5</v>
      </c>
      <c r="O47" s="157" t="n">
        <v>47</v>
      </c>
      <c r="P47" s="157" t="n">
        <v>43.5</v>
      </c>
      <c r="Q47" s="157" t="n">
        <v>50.5</v>
      </c>
      <c r="R47" s="157" t="n">
        <v>43.5</v>
      </c>
      <c r="S47" s="157" t="n">
        <v>38.1666666666667</v>
      </c>
      <c r="T47" s="157" t="n">
        <v>39</v>
      </c>
      <c r="U47" s="157" t="n">
        <v>37</v>
      </c>
      <c r="V47" s="157" t="n">
        <v>38.5</v>
      </c>
      <c r="W47" s="196" t="n">
        <v>38.1264705882353</v>
      </c>
      <c r="X47" s="196" t="n">
        <v>40.121568627451</v>
      </c>
      <c r="Y47" s="196" t="n">
        <v>40.6756375838926</v>
      </c>
      <c r="Z47" s="196" t="n">
        <v>40.8532941176471</v>
      </c>
      <c r="AA47" s="196" t="n">
        <v>41.9224117647059</v>
      </c>
      <c r="AB47" s="197" t="n">
        <v>43.132421875</v>
      </c>
      <c r="AC47" s="160" t="n">
        <v>41.1071093082835</v>
      </c>
      <c r="AF47" s="136"/>
      <c r="AG47" s="136" t="n">
        <v>42.75</v>
      </c>
      <c r="AH47" s="136" t="n">
        <v>39</v>
      </c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  <c r="BO47" s="136"/>
      <c r="BP47" s="136"/>
      <c r="BQ47" s="136"/>
      <c r="BR47" s="136"/>
      <c r="BS47" s="136"/>
      <c r="BT47" s="136"/>
      <c r="BU47" s="136"/>
      <c r="BV47" s="136"/>
      <c r="BW47" s="136"/>
      <c r="BX47" s="136"/>
      <c r="BY47" s="136"/>
      <c r="BZ47" s="136"/>
      <c r="CA47" s="136"/>
      <c r="CB47" s="136"/>
      <c r="CC47" s="136"/>
      <c r="CD47" s="136"/>
      <c r="CE47" s="136"/>
      <c r="CF47" s="136"/>
      <c r="CG47" s="136"/>
      <c r="CH47" s="136"/>
      <c r="CI47" s="136"/>
      <c r="CJ47" s="136"/>
      <c r="CK47" s="136"/>
      <c r="CL47" s="136"/>
      <c r="CM47" s="136"/>
      <c r="CN47" s="136"/>
      <c r="CO47" s="136"/>
      <c r="CP47" s="136"/>
      <c r="CQ47" s="136"/>
      <c r="CR47" s="136"/>
      <c r="CS47" s="136"/>
      <c r="CT47" s="136"/>
      <c r="CU47" s="136"/>
      <c r="CV47" s="136"/>
      <c r="CW47" s="136"/>
      <c r="CX47" s="136"/>
      <c r="CY47" s="136"/>
      <c r="CZ47" s="136"/>
      <c r="DA47" s="136"/>
      <c r="DB47" s="136"/>
      <c r="DC47" s="136"/>
      <c r="DD47" s="136"/>
      <c r="DE47" s="136"/>
      <c r="DF47" s="136"/>
      <c r="DG47" s="136"/>
      <c r="DH47" s="136"/>
      <c r="DI47" s="136"/>
      <c r="DJ47" s="136"/>
      <c r="DK47" s="136"/>
      <c r="DL47" s="136"/>
      <c r="DM47" s="136"/>
      <c r="DN47" s="136"/>
      <c r="DO47" s="136"/>
      <c r="DP47" s="136"/>
      <c r="DQ47" s="136"/>
      <c r="DR47" s="136"/>
      <c r="DS47" s="136"/>
      <c r="DT47" s="136"/>
      <c r="DU47" s="136"/>
      <c r="DV47" s="136"/>
      <c r="DW47" s="136"/>
      <c r="DX47" s="136"/>
      <c r="DY47" s="136"/>
      <c r="DZ47" s="136"/>
      <c r="EA47" s="136"/>
      <c r="EB47" s="136"/>
      <c r="EC47" s="136"/>
      <c r="ED47" s="136"/>
      <c r="EE47" s="136"/>
      <c r="EF47" s="136"/>
      <c r="EG47" s="136"/>
      <c r="EH47" s="136"/>
      <c r="EI47" s="136"/>
      <c r="EJ47" s="136"/>
      <c r="EK47" s="136"/>
      <c r="EL47" s="136"/>
      <c r="EM47" s="136"/>
      <c r="EN47" s="136"/>
      <c r="EO47" s="136"/>
      <c r="EP47" s="136"/>
      <c r="EQ47" s="136"/>
      <c r="ER47" s="136"/>
      <c r="ES47" s="136"/>
      <c r="ET47" s="136"/>
      <c r="EU47" s="136"/>
      <c r="EV47" s="136"/>
      <c r="EW47" s="136"/>
      <c r="EX47" s="136"/>
      <c r="EY47" s="136"/>
      <c r="EZ47" s="136"/>
      <c r="FA47" s="136"/>
      <c r="FB47" s="136"/>
      <c r="FC47" s="136"/>
      <c r="FD47" s="136"/>
      <c r="FE47" s="136"/>
      <c r="FF47" s="136"/>
      <c r="FG47" s="136"/>
      <c r="FH47" s="136"/>
      <c r="FI47" s="136"/>
      <c r="FJ47" s="136"/>
      <c r="FK47" s="136"/>
      <c r="FL47" s="136"/>
      <c r="FM47" s="136"/>
      <c r="FN47" s="136"/>
      <c r="FO47" s="136"/>
      <c r="FP47" s="136"/>
      <c r="FQ47" s="136"/>
      <c r="FR47" s="136"/>
      <c r="FS47" s="136"/>
      <c r="FT47" s="136"/>
      <c r="FU47" s="136"/>
      <c r="FV47" s="136"/>
      <c r="FW47" s="136"/>
      <c r="FX47" s="136"/>
      <c r="FY47" s="136"/>
      <c r="FZ47" s="136"/>
      <c r="GA47" s="136"/>
      <c r="GB47" s="136"/>
      <c r="GC47" s="136"/>
      <c r="GD47" s="136"/>
      <c r="GE47" s="136"/>
      <c r="GF47" s="136"/>
      <c r="GG47" s="136"/>
      <c r="GH47" s="136"/>
      <c r="GI47" s="136"/>
      <c r="GJ47" s="136"/>
      <c r="GK47" s="136"/>
      <c r="GL47" s="136"/>
      <c r="GM47" s="136"/>
      <c r="GN47" s="136"/>
      <c r="GO47" s="136"/>
      <c r="GP47" s="136"/>
      <c r="GQ47" s="136"/>
      <c r="GR47" s="136"/>
      <c r="GS47" s="136"/>
      <c r="GT47" s="136"/>
      <c r="GU47" s="136"/>
      <c r="GV47" s="136"/>
      <c r="GW47" s="136"/>
      <c r="GX47" s="136"/>
      <c r="GY47" s="136"/>
      <c r="GZ47" s="136"/>
      <c r="HA47" s="136"/>
      <c r="HB47" s="136"/>
      <c r="HC47" s="136"/>
      <c r="HD47" s="136"/>
      <c r="HE47" s="136"/>
      <c r="HF47" s="136"/>
      <c r="HG47" s="136"/>
      <c r="HH47" s="136"/>
      <c r="HI47" s="136"/>
      <c r="HJ47" s="136"/>
      <c r="HK47" s="136"/>
      <c r="HL47" s="136"/>
      <c r="HM47" s="136"/>
      <c r="HN47" s="136"/>
      <c r="HO47" s="136"/>
      <c r="HP47" s="136"/>
      <c r="HQ47" s="136"/>
      <c r="HR47" s="136"/>
      <c r="HS47" s="136"/>
      <c r="HT47" s="136"/>
      <c r="HU47" s="136"/>
      <c r="HV47" s="136"/>
      <c r="HW47" s="136"/>
      <c r="HX47" s="136"/>
      <c r="HY47" s="136"/>
      <c r="HZ47" s="136"/>
      <c r="IA47" s="136"/>
      <c r="IB47" s="136"/>
      <c r="IC47" s="136"/>
      <c r="ID47" s="136"/>
      <c r="IE47" s="136"/>
      <c r="IF47" s="136"/>
      <c r="IG47" s="136"/>
      <c r="IH47" s="136"/>
      <c r="II47" s="136"/>
      <c r="IJ47" s="136"/>
      <c r="IK47" s="136"/>
      <c r="IL47" s="136"/>
      <c r="IM47" s="136"/>
      <c r="IN47" s="136"/>
      <c r="IO47" s="136"/>
      <c r="IP47" s="136"/>
      <c r="IQ47" s="136"/>
      <c r="IR47" s="136"/>
      <c r="IS47" s="136"/>
      <c r="IT47" s="136"/>
      <c r="IU47" s="136"/>
      <c r="IV47" s="136"/>
      <c r="IW47" s="136"/>
    </row>
    <row r="48" customFormat="false" ht="11.25" hidden="true" customHeight="true" outlineLevel="0" collapsed="false">
      <c r="A48" s="185" t="s">
        <v>178</v>
      </c>
      <c r="B48" s="136" t="s">
        <v>179</v>
      </c>
      <c r="C48" s="197" t="n">
        <v>33.15</v>
      </c>
      <c r="D48" s="197" t="n">
        <v>35.5</v>
      </c>
      <c r="E48" s="197" t="n">
        <v>43</v>
      </c>
      <c r="F48" s="159" t="n">
        <v>38.7488636363636</v>
      </c>
      <c r="G48" s="159" t="n">
        <v>40.825</v>
      </c>
      <c r="H48" s="159" t="n">
        <v>42.75</v>
      </c>
      <c r="I48" s="159" t="n">
        <v>38.9</v>
      </c>
      <c r="J48" s="159" t="n">
        <v>33.375</v>
      </c>
      <c r="K48" s="159" t="n">
        <v>34.25</v>
      </c>
      <c r="L48" s="159" t="n">
        <v>32.5</v>
      </c>
      <c r="M48" s="159" t="n">
        <v>31.5</v>
      </c>
      <c r="N48" s="159" t="n">
        <v>32</v>
      </c>
      <c r="O48" s="159" t="n">
        <v>49.75</v>
      </c>
      <c r="P48" s="159" t="n">
        <v>46.5</v>
      </c>
      <c r="Q48" s="159" t="n">
        <v>53</v>
      </c>
      <c r="R48" s="159" t="n">
        <v>47</v>
      </c>
      <c r="S48" s="159" t="n">
        <v>38.1666666666667</v>
      </c>
      <c r="T48" s="159" t="n">
        <v>39</v>
      </c>
      <c r="U48" s="159" t="n">
        <v>37</v>
      </c>
      <c r="V48" s="159" t="n">
        <v>38.5</v>
      </c>
      <c r="W48" s="197" t="n">
        <v>39.4519607843137</v>
      </c>
      <c r="X48" s="197" t="n">
        <v>41.9647058823529</v>
      </c>
      <c r="Y48" s="197" t="n">
        <v>42.3505033557047</v>
      </c>
      <c r="Z48" s="197" t="n">
        <v>42.6854509803922</v>
      </c>
      <c r="AA48" s="197" t="n">
        <v>44.5571274509804</v>
      </c>
      <c r="AB48" s="197" t="n">
        <v>46.4146875</v>
      </c>
      <c r="AC48" s="167" t="n">
        <v>43.3623356105893</v>
      </c>
      <c r="AF48" s="136"/>
      <c r="AG48" s="136" t="n">
        <v>42.75</v>
      </c>
      <c r="AH48" s="136" t="n">
        <v>38.9</v>
      </c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6"/>
      <c r="BV48" s="136"/>
      <c r="BW48" s="136"/>
      <c r="BX48" s="136"/>
      <c r="BY48" s="136"/>
      <c r="BZ48" s="136"/>
      <c r="CA48" s="136"/>
      <c r="CB48" s="136"/>
      <c r="CC48" s="136"/>
      <c r="CD48" s="136"/>
      <c r="CE48" s="136"/>
      <c r="CF48" s="136"/>
      <c r="CG48" s="136"/>
      <c r="CH48" s="136"/>
      <c r="CI48" s="136"/>
      <c r="CJ48" s="136"/>
      <c r="CK48" s="136"/>
      <c r="CL48" s="136"/>
      <c r="CM48" s="136"/>
      <c r="CN48" s="136"/>
      <c r="CO48" s="136"/>
      <c r="CP48" s="136"/>
      <c r="CQ48" s="136"/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6"/>
      <c r="DD48" s="136"/>
      <c r="DE48" s="136"/>
      <c r="DF48" s="136"/>
      <c r="DG48" s="136"/>
      <c r="DH48" s="136"/>
      <c r="DI48" s="136"/>
      <c r="DJ48" s="136"/>
      <c r="DK48" s="136"/>
      <c r="DL48" s="136"/>
      <c r="DM48" s="136"/>
      <c r="DN48" s="136"/>
      <c r="DO48" s="136"/>
      <c r="DP48" s="136"/>
      <c r="DQ48" s="136"/>
      <c r="DR48" s="136"/>
      <c r="DS48" s="136"/>
      <c r="DT48" s="136"/>
      <c r="DU48" s="136"/>
      <c r="DV48" s="136"/>
      <c r="DW48" s="136"/>
      <c r="DX48" s="136"/>
      <c r="DY48" s="136"/>
      <c r="DZ48" s="136"/>
      <c r="EA48" s="136"/>
      <c r="EB48" s="136"/>
      <c r="EC48" s="136"/>
      <c r="ED48" s="136"/>
      <c r="EE48" s="136"/>
      <c r="EF48" s="136"/>
      <c r="EG48" s="136"/>
      <c r="EH48" s="136"/>
      <c r="EI48" s="136"/>
      <c r="EJ48" s="136"/>
      <c r="EK48" s="136"/>
      <c r="EL48" s="136"/>
      <c r="EM48" s="136"/>
      <c r="EN48" s="136"/>
      <c r="EO48" s="136"/>
      <c r="EP48" s="136"/>
      <c r="EQ48" s="136"/>
      <c r="ER48" s="136"/>
      <c r="ES48" s="136"/>
      <c r="ET48" s="136"/>
      <c r="EU48" s="136"/>
      <c r="EV48" s="136"/>
      <c r="EW48" s="136"/>
      <c r="EX48" s="136"/>
      <c r="EY48" s="136"/>
      <c r="EZ48" s="136"/>
      <c r="FA48" s="136"/>
      <c r="FB48" s="136"/>
      <c r="FC48" s="136"/>
      <c r="FD48" s="136"/>
      <c r="FE48" s="136"/>
      <c r="FF48" s="136"/>
      <c r="FG48" s="136"/>
      <c r="FH48" s="136"/>
      <c r="FI48" s="136"/>
      <c r="FJ48" s="136"/>
      <c r="FK48" s="136"/>
      <c r="FL48" s="136"/>
      <c r="FM48" s="136"/>
      <c r="FN48" s="136"/>
      <c r="FO48" s="136"/>
      <c r="FP48" s="136"/>
      <c r="FQ48" s="136"/>
      <c r="FR48" s="136"/>
      <c r="FS48" s="136"/>
      <c r="FT48" s="136"/>
      <c r="FU48" s="136"/>
      <c r="FV48" s="136"/>
      <c r="FW48" s="136"/>
      <c r="FX48" s="136"/>
      <c r="FY48" s="136"/>
      <c r="FZ48" s="136"/>
      <c r="GA48" s="136"/>
      <c r="GB48" s="136"/>
      <c r="GC48" s="136"/>
      <c r="GD48" s="136"/>
      <c r="GE48" s="136"/>
      <c r="GF48" s="136"/>
      <c r="GG48" s="136"/>
      <c r="GH48" s="136"/>
      <c r="GI48" s="136"/>
      <c r="GJ48" s="136"/>
      <c r="GK48" s="136"/>
      <c r="GL48" s="136"/>
      <c r="GM48" s="136"/>
      <c r="GN48" s="136"/>
      <c r="GO48" s="136"/>
      <c r="GP48" s="136"/>
      <c r="GQ48" s="136"/>
      <c r="GR48" s="136"/>
      <c r="GS48" s="136"/>
      <c r="GT48" s="136"/>
      <c r="GU48" s="136"/>
      <c r="GV48" s="136"/>
      <c r="GW48" s="136"/>
      <c r="GX48" s="136"/>
      <c r="GY48" s="136"/>
      <c r="GZ48" s="136"/>
      <c r="HA48" s="136"/>
      <c r="HB48" s="136"/>
      <c r="HC48" s="136"/>
      <c r="HD48" s="136"/>
      <c r="HE48" s="136"/>
      <c r="HF48" s="136"/>
      <c r="HG48" s="136"/>
      <c r="HH48" s="136"/>
      <c r="HI48" s="136"/>
      <c r="HJ48" s="136"/>
      <c r="HK48" s="136"/>
      <c r="HL48" s="136"/>
      <c r="HM48" s="136"/>
      <c r="HN48" s="136"/>
      <c r="HO48" s="136"/>
      <c r="HP48" s="136"/>
      <c r="HQ48" s="136"/>
      <c r="HR48" s="136"/>
      <c r="HS48" s="136"/>
      <c r="HT48" s="136"/>
      <c r="HU48" s="136"/>
      <c r="HV48" s="136"/>
      <c r="HW48" s="136"/>
      <c r="HX48" s="136"/>
      <c r="HY48" s="136"/>
      <c r="HZ48" s="136"/>
      <c r="IA48" s="136"/>
      <c r="IB48" s="136"/>
      <c r="IC48" s="136"/>
      <c r="ID48" s="136"/>
      <c r="IE48" s="136"/>
      <c r="IF48" s="136"/>
      <c r="IG48" s="136"/>
      <c r="IH48" s="136"/>
      <c r="II48" s="136"/>
      <c r="IJ48" s="136"/>
      <c r="IK48" s="136"/>
      <c r="IL48" s="136"/>
      <c r="IM48" s="136"/>
      <c r="IN48" s="136"/>
      <c r="IO48" s="136"/>
      <c r="IP48" s="136"/>
      <c r="IQ48" s="136"/>
      <c r="IR48" s="136"/>
      <c r="IS48" s="136"/>
      <c r="IT48" s="136"/>
      <c r="IU48" s="136"/>
      <c r="IV48" s="136"/>
      <c r="IW48" s="136"/>
    </row>
    <row r="49" customFormat="false" ht="11.25" hidden="true" customHeight="true" outlineLevel="0" collapsed="false">
      <c r="A49" s="185" t="s">
        <v>77</v>
      </c>
      <c r="B49" s="136"/>
      <c r="C49" s="197" t="n">
        <v>34.4033333333333</v>
      </c>
      <c r="D49" s="197" t="n">
        <v>35.35</v>
      </c>
      <c r="E49" s="197" t="n">
        <v>42.5</v>
      </c>
      <c r="F49" s="159" t="n">
        <v>38.5354545454545</v>
      </c>
      <c r="G49" s="159" t="n">
        <v>41.625</v>
      </c>
      <c r="H49" s="159" t="n">
        <v>42.75</v>
      </c>
      <c r="I49" s="159" t="n">
        <v>40.5</v>
      </c>
      <c r="J49" s="159" t="n">
        <v>36</v>
      </c>
      <c r="K49" s="159" t="n">
        <v>38.25</v>
      </c>
      <c r="L49" s="159" t="n">
        <v>33.75</v>
      </c>
      <c r="M49" s="159" t="n">
        <v>33.5</v>
      </c>
      <c r="N49" s="159" t="n">
        <v>40</v>
      </c>
      <c r="O49" s="159" t="n">
        <v>52.875</v>
      </c>
      <c r="P49" s="159" t="n">
        <v>49.75</v>
      </c>
      <c r="Q49" s="159" t="n">
        <v>56</v>
      </c>
      <c r="R49" s="159" t="n">
        <v>48.75</v>
      </c>
      <c r="S49" s="159" t="n">
        <v>42.25</v>
      </c>
      <c r="T49" s="159" t="n">
        <v>42.25</v>
      </c>
      <c r="U49" s="159" t="n">
        <v>41.25</v>
      </c>
      <c r="V49" s="159" t="n">
        <v>43.25</v>
      </c>
      <c r="W49" s="197" t="n">
        <v>42.5088235294118</v>
      </c>
      <c r="X49" s="197" t="n">
        <v>44.7509803921569</v>
      </c>
      <c r="Y49" s="197" t="n">
        <v>44.8759060402685</v>
      </c>
      <c r="Z49" s="197" t="n">
        <v>45.2541176470588</v>
      </c>
      <c r="AA49" s="197" t="n">
        <v>45.6910784313725</v>
      </c>
      <c r="AB49" s="197" t="n">
        <v>46.22125</v>
      </c>
      <c r="AC49" s="167" t="n">
        <v>45.0444064901793</v>
      </c>
      <c r="AF49" s="136"/>
      <c r="AG49" s="136" t="n">
        <v>42.75</v>
      </c>
      <c r="AH49" s="136" t="n">
        <v>40.5</v>
      </c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6"/>
      <c r="BQ49" s="136"/>
      <c r="BR49" s="136"/>
      <c r="BS49" s="136"/>
      <c r="BT49" s="136"/>
      <c r="BU49" s="136"/>
      <c r="BV49" s="136"/>
      <c r="BW49" s="136"/>
      <c r="BX49" s="136"/>
      <c r="BY49" s="136"/>
      <c r="BZ49" s="136"/>
      <c r="CA49" s="136"/>
      <c r="CB49" s="136"/>
      <c r="CC49" s="136"/>
      <c r="CD49" s="136"/>
      <c r="CE49" s="136"/>
      <c r="CF49" s="136"/>
      <c r="CG49" s="136"/>
      <c r="CH49" s="136"/>
      <c r="CI49" s="136"/>
      <c r="CJ49" s="136"/>
      <c r="CK49" s="136"/>
      <c r="CL49" s="136"/>
      <c r="CM49" s="136"/>
      <c r="CN49" s="136"/>
      <c r="CO49" s="136"/>
      <c r="CP49" s="136"/>
      <c r="CQ49" s="136"/>
      <c r="CR49" s="136"/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136"/>
      <c r="DF49" s="136"/>
      <c r="DG49" s="136"/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36"/>
      <c r="EG49" s="136"/>
      <c r="EH49" s="136"/>
      <c r="EI49" s="136"/>
      <c r="EJ49" s="136"/>
      <c r="EK49" s="136"/>
      <c r="EL49" s="136"/>
      <c r="EM49" s="136"/>
      <c r="EN49" s="136"/>
      <c r="EO49" s="136"/>
      <c r="EP49" s="136"/>
      <c r="EQ49" s="136"/>
      <c r="ER49" s="136"/>
      <c r="ES49" s="136"/>
      <c r="ET49" s="136"/>
      <c r="EU49" s="136"/>
      <c r="EV49" s="136"/>
      <c r="EW49" s="136"/>
      <c r="EX49" s="136"/>
      <c r="EY49" s="136"/>
      <c r="EZ49" s="136"/>
      <c r="FA49" s="136"/>
      <c r="FB49" s="136"/>
      <c r="FC49" s="136"/>
      <c r="FD49" s="136"/>
      <c r="FE49" s="136"/>
      <c r="FF49" s="136"/>
      <c r="FG49" s="136"/>
      <c r="FH49" s="136"/>
      <c r="FI49" s="136"/>
      <c r="FJ49" s="136"/>
      <c r="FK49" s="136"/>
      <c r="FL49" s="136"/>
      <c r="FM49" s="136"/>
      <c r="FN49" s="136"/>
      <c r="FO49" s="136"/>
      <c r="FP49" s="136"/>
      <c r="FQ49" s="136"/>
      <c r="FR49" s="136"/>
      <c r="FS49" s="136"/>
      <c r="FT49" s="136"/>
      <c r="FU49" s="136"/>
      <c r="FV49" s="136"/>
      <c r="FW49" s="136"/>
      <c r="FX49" s="136"/>
      <c r="FY49" s="136"/>
      <c r="FZ49" s="136"/>
      <c r="GA49" s="136"/>
      <c r="GB49" s="136"/>
      <c r="GC49" s="136"/>
      <c r="GD49" s="136"/>
      <c r="GE49" s="136"/>
      <c r="GF49" s="136"/>
      <c r="GG49" s="136"/>
      <c r="GH49" s="136"/>
      <c r="GI49" s="136"/>
      <c r="GJ49" s="136"/>
      <c r="GK49" s="136"/>
      <c r="GL49" s="136"/>
      <c r="GM49" s="136"/>
      <c r="GN49" s="136"/>
      <c r="GO49" s="136"/>
      <c r="GP49" s="136"/>
      <c r="GQ49" s="136"/>
      <c r="GR49" s="136"/>
      <c r="GS49" s="136"/>
      <c r="GT49" s="136"/>
      <c r="GU49" s="136"/>
      <c r="GV49" s="136"/>
      <c r="GW49" s="136"/>
      <c r="GX49" s="136"/>
      <c r="GY49" s="136"/>
      <c r="GZ49" s="136"/>
      <c r="HA49" s="136"/>
      <c r="HB49" s="136"/>
      <c r="HC49" s="136"/>
      <c r="HD49" s="136"/>
      <c r="HE49" s="136"/>
      <c r="HF49" s="136"/>
      <c r="HG49" s="136"/>
      <c r="HH49" s="136"/>
      <c r="HI49" s="136"/>
      <c r="HJ49" s="136"/>
      <c r="HK49" s="136"/>
      <c r="HL49" s="136"/>
      <c r="HM49" s="136"/>
      <c r="HN49" s="136"/>
      <c r="HO49" s="136"/>
      <c r="HP49" s="136"/>
      <c r="HQ49" s="136"/>
      <c r="HR49" s="136"/>
      <c r="HS49" s="136"/>
      <c r="HT49" s="136"/>
      <c r="HU49" s="136"/>
      <c r="HV49" s="136"/>
      <c r="HW49" s="136"/>
      <c r="HX49" s="136"/>
      <c r="HY49" s="136"/>
      <c r="HZ49" s="136"/>
      <c r="IA49" s="136"/>
      <c r="IB49" s="136"/>
      <c r="IC49" s="136"/>
      <c r="ID49" s="136"/>
      <c r="IE49" s="136"/>
      <c r="IF49" s="136"/>
      <c r="IG49" s="136"/>
      <c r="IH49" s="136"/>
      <c r="II49" s="136"/>
      <c r="IJ49" s="136"/>
      <c r="IK49" s="136"/>
      <c r="IL49" s="136"/>
      <c r="IM49" s="136"/>
      <c r="IN49" s="136"/>
      <c r="IO49" s="136"/>
      <c r="IP49" s="136"/>
      <c r="IQ49" s="136"/>
      <c r="IR49" s="136"/>
      <c r="IS49" s="136"/>
      <c r="IT49" s="136"/>
      <c r="IU49" s="136"/>
      <c r="IV49" s="136"/>
      <c r="IW49" s="136"/>
    </row>
    <row r="50" customFormat="false" ht="11.25" hidden="true" customHeight="true" outlineLevel="0" collapsed="false">
      <c r="A50" s="185" t="s">
        <v>180</v>
      </c>
      <c r="B50" s="165"/>
      <c r="C50" s="197" t="n">
        <v>29.1416666666667</v>
      </c>
      <c r="D50" s="197" t="n">
        <v>22.3729995269775</v>
      </c>
      <c r="E50" s="197" t="n">
        <v>38.5</v>
      </c>
      <c r="F50" s="159" t="n">
        <v>30.1649543196938</v>
      </c>
      <c r="G50" s="159" t="n">
        <v>38.25</v>
      </c>
      <c r="H50" s="159" t="n">
        <v>39.25</v>
      </c>
      <c r="I50" s="159" t="n">
        <v>37.25</v>
      </c>
      <c r="J50" s="159" t="n">
        <v>34.875</v>
      </c>
      <c r="K50" s="159" t="n">
        <v>36</v>
      </c>
      <c r="L50" s="159" t="n">
        <v>33.75</v>
      </c>
      <c r="M50" s="159" t="n">
        <v>33.5</v>
      </c>
      <c r="N50" s="159" t="n">
        <v>40</v>
      </c>
      <c r="O50" s="159" t="n">
        <v>52.625</v>
      </c>
      <c r="P50" s="159" t="n">
        <v>49.25</v>
      </c>
      <c r="Q50" s="159" t="n">
        <v>56</v>
      </c>
      <c r="R50" s="159" t="n">
        <v>48.75</v>
      </c>
      <c r="S50" s="159" t="n">
        <v>41</v>
      </c>
      <c r="T50" s="159" t="n">
        <v>41</v>
      </c>
      <c r="U50" s="159" t="n">
        <v>40</v>
      </c>
      <c r="V50" s="159" t="n">
        <v>42</v>
      </c>
      <c r="W50" s="197" t="n">
        <v>41.4098039215686</v>
      </c>
      <c r="X50" s="197" t="n">
        <v>33.5254901960784</v>
      </c>
      <c r="Y50" s="197" t="n">
        <v>31.0338926174497</v>
      </c>
      <c r="Z50" s="197" t="n">
        <v>28.9918823529412</v>
      </c>
      <c r="AA50" s="197" t="n">
        <v>39.4154607843137</v>
      </c>
      <c r="AB50" s="197" t="n">
        <v>43.177265625</v>
      </c>
      <c r="AC50" s="167" t="n">
        <v>37.2533210888414</v>
      </c>
      <c r="AF50" s="136"/>
      <c r="AG50" s="136" t="n">
        <v>39.25</v>
      </c>
      <c r="AH50" s="136" t="n">
        <v>37.25</v>
      </c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36"/>
      <c r="BV50" s="136"/>
      <c r="BW50" s="136"/>
      <c r="BX50" s="136"/>
      <c r="BY50" s="136"/>
      <c r="BZ50" s="136"/>
      <c r="CA50" s="136"/>
      <c r="CB50" s="136"/>
      <c r="CC50" s="136"/>
      <c r="CD50" s="136"/>
      <c r="CE50" s="136"/>
      <c r="CF50" s="136"/>
      <c r="CG50" s="136"/>
      <c r="CH50" s="136"/>
      <c r="CI50" s="136"/>
      <c r="CJ50" s="136"/>
      <c r="CK50" s="136"/>
      <c r="CL50" s="136"/>
      <c r="CM50" s="136"/>
      <c r="CN50" s="136"/>
      <c r="CO50" s="136"/>
      <c r="CP50" s="136"/>
      <c r="CQ50" s="136"/>
      <c r="CR50" s="136"/>
      <c r="CS50" s="136"/>
      <c r="CT50" s="136"/>
      <c r="CU50" s="136"/>
      <c r="CV50" s="136"/>
      <c r="CW50" s="136"/>
      <c r="CX50" s="136"/>
      <c r="CY50" s="136"/>
      <c r="CZ50" s="136"/>
      <c r="DA50" s="136"/>
      <c r="DB50" s="136"/>
      <c r="DC50" s="136"/>
      <c r="DD50" s="136"/>
      <c r="DE50" s="136"/>
      <c r="DF50" s="136"/>
      <c r="DG50" s="136"/>
      <c r="DH50" s="136"/>
      <c r="DI50" s="136"/>
      <c r="DJ50" s="136"/>
      <c r="DK50" s="136"/>
      <c r="DL50" s="136"/>
      <c r="DM50" s="136"/>
      <c r="DN50" s="136"/>
      <c r="DO50" s="136"/>
      <c r="DP50" s="136"/>
      <c r="DQ50" s="136"/>
      <c r="DR50" s="136"/>
      <c r="DS50" s="136"/>
      <c r="DT50" s="136"/>
      <c r="DU50" s="136"/>
      <c r="DV50" s="136"/>
      <c r="DW50" s="136"/>
      <c r="DX50" s="136"/>
      <c r="DY50" s="136"/>
      <c r="DZ50" s="136"/>
      <c r="EA50" s="136"/>
      <c r="EB50" s="136"/>
      <c r="EC50" s="136"/>
      <c r="ED50" s="136"/>
      <c r="EE50" s="136"/>
      <c r="EF50" s="136"/>
      <c r="EG50" s="136"/>
      <c r="EH50" s="136"/>
      <c r="EI50" s="136"/>
      <c r="EJ50" s="136"/>
      <c r="EK50" s="136"/>
      <c r="EL50" s="136"/>
      <c r="EM50" s="136"/>
      <c r="EN50" s="136"/>
      <c r="EO50" s="136"/>
      <c r="EP50" s="136"/>
      <c r="EQ50" s="136"/>
      <c r="ER50" s="136"/>
      <c r="ES50" s="136"/>
      <c r="ET50" s="136"/>
      <c r="EU50" s="136"/>
      <c r="EV50" s="136"/>
      <c r="EW50" s="136"/>
      <c r="EX50" s="136"/>
      <c r="EY50" s="136"/>
      <c r="EZ50" s="136"/>
      <c r="FA50" s="136"/>
      <c r="FB50" s="136"/>
      <c r="FC50" s="136"/>
      <c r="FD50" s="136"/>
      <c r="FE50" s="136"/>
      <c r="FF50" s="136"/>
      <c r="FG50" s="136"/>
      <c r="FH50" s="136"/>
      <c r="FI50" s="136"/>
      <c r="FJ50" s="136"/>
      <c r="FK50" s="136"/>
      <c r="FL50" s="136"/>
      <c r="FM50" s="136"/>
      <c r="FN50" s="136"/>
      <c r="FO50" s="136"/>
      <c r="FP50" s="136"/>
      <c r="FQ50" s="136"/>
      <c r="FR50" s="136"/>
      <c r="FS50" s="136"/>
      <c r="FT50" s="136"/>
      <c r="FU50" s="136"/>
      <c r="FV50" s="136"/>
      <c r="FW50" s="136"/>
      <c r="FX50" s="136"/>
      <c r="FY50" s="136"/>
      <c r="FZ50" s="136"/>
      <c r="GA50" s="136"/>
      <c r="GB50" s="136"/>
      <c r="GC50" s="136"/>
      <c r="GD50" s="136"/>
      <c r="GE50" s="136"/>
      <c r="GF50" s="136"/>
      <c r="GG50" s="136"/>
      <c r="GH50" s="136"/>
      <c r="GI50" s="136"/>
      <c r="GJ50" s="136"/>
      <c r="GK50" s="136"/>
      <c r="GL50" s="136"/>
      <c r="GM50" s="136"/>
      <c r="GN50" s="136"/>
      <c r="GO50" s="136"/>
      <c r="GP50" s="136"/>
      <c r="GQ50" s="136"/>
      <c r="GR50" s="136"/>
      <c r="GS50" s="136"/>
      <c r="GT50" s="136"/>
      <c r="GU50" s="136"/>
      <c r="GV50" s="136"/>
      <c r="GW50" s="136"/>
      <c r="GX50" s="136"/>
      <c r="GY50" s="136"/>
      <c r="GZ50" s="136"/>
      <c r="HA50" s="136"/>
      <c r="HB50" s="136"/>
      <c r="HC50" s="136"/>
      <c r="HD50" s="136"/>
      <c r="HE50" s="136"/>
      <c r="HF50" s="136"/>
      <c r="HG50" s="136"/>
      <c r="HH50" s="136"/>
      <c r="HI50" s="136"/>
      <c r="HJ50" s="136"/>
      <c r="HK50" s="136"/>
      <c r="HL50" s="136"/>
      <c r="HM50" s="136"/>
      <c r="HN50" s="136"/>
      <c r="HO50" s="136"/>
      <c r="HP50" s="136"/>
      <c r="HQ50" s="136"/>
      <c r="HR50" s="136"/>
      <c r="HS50" s="136"/>
      <c r="HT50" s="136"/>
      <c r="HU50" s="136"/>
      <c r="HV50" s="136"/>
      <c r="HW50" s="136"/>
      <c r="HX50" s="136"/>
      <c r="HY50" s="136"/>
      <c r="HZ50" s="136"/>
      <c r="IA50" s="136"/>
      <c r="IB50" s="136"/>
      <c r="IC50" s="136"/>
      <c r="ID50" s="136"/>
      <c r="IE50" s="136"/>
      <c r="IF50" s="136"/>
      <c r="IG50" s="136"/>
      <c r="IH50" s="136"/>
      <c r="II50" s="136"/>
      <c r="IJ50" s="136"/>
      <c r="IK50" s="136"/>
      <c r="IL50" s="136"/>
      <c r="IM50" s="136"/>
      <c r="IN50" s="136"/>
      <c r="IO50" s="136"/>
      <c r="IP50" s="136"/>
      <c r="IQ50" s="136"/>
      <c r="IR50" s="136"/>
      <c r="IS50" s="136"/>
      <c r="IT50" s="136"/>
      <c r="IU50" s="136"/>
      <c r="IV50" s="136"/>
      <c r="IW50" s="136"/>
    </row>
    <row r="51" customFormat="false" ht="11.25" hidden="true" customHeight="true" outlineLevel="0" collapsed="false">
      <c r="A51" s="185" t="s">
        <v>78</v>
      </c>
      <c r="B51" s="136" t="s">
        <v>181</v>
      </c>
      <c r="C51" s="197" t="n">
        <v>34.15</v>
      </c>
      <c r="D51" s="197" t="n">
        <v>34.1</v>
      </c>
      <c r="E51" s="197" t="n">
        <v>38.5</v>
      </c>
      <c r="F51" s="159" t="n">
        <v>36.1034090909091</v>
      </c>
      <c r="G51" s="159" t="n">
        <v>38.25</v>
      </c>
      <c r="H51" s="159" t="n">
        <v>39.25</v>
      </c>
      <c r="I51" s="159" t="n">
        <v>37.25</v>
      </c>
      <c r="J51" s="159" t="n">
        <v>35.25</v>
      </c>
      <c r="K51" s="159" t="n">
        <v>36</v>
      </c>
      <c r="L51" s="159" t="n">
        <v>34.5</v>
      </c>
      <c r="M51" s="159" t="n">
        <v>36</v>
      </c>
      <c r="N51" s="159" t="n">
        <v>42</v>
      </c>
      <c r="O51" s="159" t="n">
        <v>53.25</v>
      </c>
      <c r="P51" s="159" t="n">
        <v>49.25</v>
      </c>
      <c r="Q51" s="159" t="n">
        <v>57.25</v>
      </c>
      <c r="R51" s="159" t="n">
        <v>48.75</v>
      </c>
      <c r="S51" s="159" t="n">
        <v>41</v>
      </c>
      <c r="T51" s="159" t="n">
        <v>41</v>
      </c>
      <c r="U51" s="159" t="n">
        <v>40</v>
      </c>
      <c r="V51" s="159" t="n">
        <v>42</v>
      </c>
      <c r="W51" s="197" t="n">
        <v>41.9549019607843</v>
      </c>
      <c r="X51" s="197" t="n">
        <v>44.7696078431373</v>
      </c>
      <c r="Y51" s="197" t="n">
        <v>44.5946979865772</v>
      </c>
      <c r="Z51" s="197" t="n">
        <v>45.266431372549</v>
      </c>
      <c r="AA51" s="197" t="n">
        <v>45.7288823529412</v>
      </c>
      <c r="AB51" s="197" t="n">
        <v>46.2274609375</v>
      </c>
      <c r="AC51" s="167" t="n">
        <v>44.9585183603757</v>
      </c>
      <c r="AF51" s="136"/>
      <c r="AG51" s="136" t="n">
        <v>39.25</v>
      </c>
      <c r="AH51" s="136" t="n">
        <v>37.25</v>
      </c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6"/>
      <c r="BR51" s="136"/>
      <c r="BS51" s="136"/>
      <c r="BT51" s="136"/>
      <c r="BU51" s="136"/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36"/>
      <c r="CG51" s="136"/>
      <c r="CH51" s="136"/>
      <c r="CI51" s="136"/>
      <c r="CJ51" s="136"/>
      <c r="CK51" s="136"/>
      <c r="CL51" s="136"/>
      <c r="CM51" s="136"/>
      <c r="CN51" s="136"/>
      <c r="CO51" s="136"/>
      <c r="CP51" s="136"/>
      <c r="CQ51" s="136"/>
      <c r="CR51" s="136"/>
      <c r="CS51" s="136"/>
      <c r="CT51" s="136"/>
      <c r="CU51" s="136"/>
      <c r="CV51" s="136"/>
      <c r="CW51" s="136"/>
      <c r="CX51" s="136"/>
      <c r="CY51" s="136"/>
      <c r="CZ51" s="136"/>
      <c r="DA51" s="136"/>
      <c r="DB51" s="136"/>
      <c r="DC51" s="136"/>
      <c r="DD51" s="136"/>
      <c r="DE51" s="136"/>
      <c r="DF51" s="136"/>
      <c r="DG51" s="136"/>
      <c r="DH51" s="136"/>
      <c r="DI51" s="136"/>
      <c r="DJ51" s="136"/>
      <c r="DK51" s="136"/>
      <c r="DL51" s="136"/>
      <c r="DM51" s="136"/>
      <c r="DN51" s="136"/>
      <c r="DO51" s="136"/>
      <c r="DP51" s="136"/>
      <c r="DQ51" s="136"/>
      <c r="DR51" s="136"/>
      <c r="DS51" s="136"/>
      <c r="DT51" s="136"/>
      <c r="DU51" s="136"/>
      <c r="DV51" s="136"/>
      <c r="DW51" s="136"/>
      <c r="DX51" s="136"/>
      <c r="DY51" s="136"/>
      <c r="DZ51" s="136"/>
      <c r="EA51" s="136"/>
      <c r="EB51" s="136"/>
      <c r="EC51" s="136"/>
      <c r="ED51" s="136"/>
      <c r="EE51" s="136"/>
      <c r="EF51" s="136"/>
      <c r="EG51" s="136"/>
      <c r="EH51" s="136"/>
      <c r="EI51" s="136"/>
      <c r="EJ51" s="136"/>
      <c r="EK51" s="136"/>
      <c r="EL51" s="136"/>
      <c r="EM51" s="136"/>
      <c r="EN51" s="136"/>
      <c r="EO51" s="136"/>
      <c r="EP51" s="136"/>
      <c r="EQ51" s="136"/>
      <c r="ER51" s="136"/>
      <c r="ES51" s="136"/>
      <c r="ET51" s="136"/>
      <c r="EU51" s="136"/>
      <c r="EV51" s="136"/>
      <c r="EW51" s="136"/>
      <c r="EX51" s="136"/>
      <c r="EY51" s="136"/>
      <c r="EZ51" s="136"/>
      <c r="FA51" s="136"/>
      <c r="FB51" s="136"/>
      <c r="FC51" s="136"/>
      <c r="FD51" s="136"/>
      <c r="FE51" s="136"/>
      <c r="FF51" s="136"/>
      <c r="FG51" s="136"/>
      <c r="FH51" s="136"/>
      <c r="FI51" s="136"/>
      <c r="FJ51" s="136"/>
      <c r="FK51" s="136"/>
      <c r="FL51" s="136"/>
      <c r="FM51" s="136"/>
      <c r="FN51" s="136"/>
      <c r="FO51" s="136"/>
      <c r="FP51" s="136"/>
      <c r="FQ51" s="136"/>
      <c r="FR51" s="136"/>
      <c r="FS51" s="136"/>
      <c r="FT51" s="136"/>
      <c r="FU51" s="136"/>
      <c r="FV51" s="136"/>
      <c r="FW51" s="136"/>
      <c r="FX51" s="136"/>
      <c r="FY51" s="136"/>
      <c r="FZ51" s="136"/>
      <c r="GA51" s="136"/>
      <c r="GB51" s="136"/>
      <c r="GC51" s="136"/>
      <c r="GD51" s="136"/>
      <c r="GE51" s="136"/>
      <c r="GF51" s="136"/>
      <c r="GG51" s="136"/>
      <c r="GH51" s="136"/>
      <c r="GI51" s="136"/>
      <c r="GJ51" s="136"/>
      <c r="GK51" s="136"/>
      <c r="GL51" s="136"/>
      <c r="GM51" s="136"/>
      <c r="GN51" s="136"/>
      <c r="GO51" s="136"/>
      <c r="GP51" s="136"/>
      <c r="GQ51" s="136"/>
      <c r="GR51" s="136"/>
      <c r="GS51" s="136"/>
      <c r="GT51" s="136"/>
      <c r="GU51" s="136"/>
      <c r="GV51" s="136"/>
      <c r="GW51" s="136"/>
      <c r="GX51" s="136"/>
      <c r="GY51" s="136"/>
      <c r="GZ51" s="136"/>
      <c r="HA51" s="136"/>
      <c r="HB51" s="136"/>
      <c r="HC51" s="136"/>
      <c r="HD51" s="136"/>
      <c r="HE51" s="136"/>
      <c r="HF51" s="136"/>
      <c r="HG51" s="136"/>
      <c r="HH51" s="136"/>
      <c r="HI51" s="136"/>
      <c r="HJ51" s="136"/>
      <c r="HK51" s="136"/>
      <c r="HL51" s="136"/>
      <c r="HM51" s="136"/>
      <c r="HN51" s="136"/>
      <c r="HO51" s="136"/>
      <c r="HP51" s="136"/>
      <c r="HQ51" s="136"/>
      <c r="HR51" s="136"/>
      <c r="HS51" s="136"/>
      <c r="HT51" s="136"/>
      <c r="HU51" s="136"/>
      <c r="HV51" s="136"/>
      <c r="HW51" s="136"/>
      <c r="HX51" s="136"/>
      <c r="HY51" s="136"/>
      <c r="HZ51" s="136"/>
      <c r="IA51" s="136"/>
      <c r="IB51" s="136"/>
      <c r="IC51" s="136"/>
      <c r="ID51" s="136"/>
      <c r="IE51" s="136"/>
      <c r="IF51" s="136"/>
      <c r="IG51" s="136"/>
      <c r="IH51" s="136"/>
      <c r="II51" s="136"/>
      <c r="IJ51" s="136"/>
      <c r="IK51" s="136"/>
      <c r="IL51" s="136"/>
      <c r="IM51" s="136"/>
      <c r="IN51" s="136"/>
      <c r="IO51" s="136"/>
      <c r="IP51" s="136"/>
      <c r="IQ51" s="136"/>
      <c r="IR51" s="136"/>
      <c r="IS51" s="136"/>
      <c r="IT51" s="136"/>
      <c r="IU51" s="136"/>
      <c r="IV51" s="136"/>
      <c r="IW51" s="136"/>
    </row>
    <row r="52" customFormat="false" ht="11.25" hidden="true" customHeight="true" outlineLevel="0" collapsed="false">
      <c r="A52" s="198" t="s">
        <v>182</v>
      </c>
      <c r="C52" s="197" t="n">
        <v>34.3333333333333</v>
      </c>
      <c r="D52" s="197" t="n">
        <v>32.75</v>
      </c>
      <c r="E52" s="197" t="n">
        <v>36.5</v>
      </c>
      <c r="F52" s="169" t="n">
        <v>34.5625</v>
      </c>
      <c r="G52" s="169" t="n">
        <v>36.125</v>
      </c>
      <c r="H52" s="159" t="n">
        <v>36.75</v>
      </c>
      <c r="I52" s="159" t="n">
        <v>35.5</v>
      </c>
      <c r="J52" s="169" t="n">
        <v>33.75</v>
      </c>
      <c r="K52" s="159" t="n">
        <v>35</v>
      </c>
      <c r="L52" s="159" t="n">
        <v>32.5</v>
      </c>
      <c r="M52" s="159" t="n">
        <v>37.5</v>
      </c>
      <c r="N52" s="159" t="n">
        <v>45</v>
      </c>
      <c r="O52" s="169" t="n">
        <v>58.5</v>
      </c>
      <c r="P52" s="159" t="n">
        <v>53.5</v>
      </c>
      <c r="Q52" s="159" t="n">
        <v>63.5</v>
      </c>
      <c r="R52" s="159" t="n">
        <v>51</v>
      </c>
      <c r="S52" s="169" t="n">
        <v>37.3333333333333</v>
      </c>
      <c r="T52" s="159" t="n">
        <v>38.5</v>
      </c>
      <c r="U52" s="159" t="n">
        <v>36.5</v>
      </c>
      <c r="V52" s="159" t="n">
        <v>37</v>
      </c>
      <c r="W52" s="197" t="n">
        <v>41.8823529411765</v>
      </c>
      <c r="X52" s="197" t="n">
        <v>42.3823529411765</v>
      </c>
      <c r="Y52" s="197" t="n">
        <v>42.0404362416107</v>
      </c>
      <c r="Z52" s="197" t="n">
        <v>43.064</v>
      </c>
      <c r="AA52" s="197" t="n">
        <v>43.7549411764706</v>
      </c>
      <c r="AB52" s="197" t="n">
        <v>44.51140625</v>
      </c>
      <c r="AC52" s="167" t="n">
        <v>43.1196498719044</v>
      </c>
      <c r="AF52" s="136"/>
      <c r="AG52" s="136" t="n">
        <v>36.75</v>
      </c>
      <c r="AH52" s="136" t="n">
        <v>35.5</v>
      </c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6"/>
      <c r="BR52" s="136"/>
      <c r="BS52" s="136"/>
      <c r="BT52" s="136"/>
      <c r="BU52" s="136"/>
      <c r="BV52" s="136"/>
      <c r="BW52" s="136"/>
      <c r="BX52" s="136"/>
      <c r="BY52" s="136"/>
      <c r="BZ52" s="136"/>
      <c r="CA52" s="136"/>
      <c r="CB52" s="136"/>
      <c r="CC52" s="136"/>
      <c r="CD52" s="136"/>
      <c r="CE52" s="136"/>
      <c r="CF52" s="136"/>
      <c r="CG52" s="136"/>
      <c r="CH52" s="136"/>
      <c r="CI52" s="136"/>
      <c r="CJ52" s="136"/>
      <c r="CK52" s="136"/>
      <c r="CL52" s="136"/>
      <c r="CM52" s="136"/>
      <c r="CN52" s="136"/>
      <c r="CO52" s="136"/>
      <c r="CP52" s="136"/>
      <c r="CQ52" s="136"/>
      <c r="CR52" s="136"/>
      <c r="CS52" s="136"/>
      <c r="CT52" s="136"/>
      <c r="CU52" s="136"/>
      <c r="CV52" s="136"/>
      <c r="CW52" s="136"/>
      <c r="CX52" s="136"/>
      <c r="CY52" s="136"/>
      <c r="CZ52" s="136"/>
      <c r="DA52" s="136"/>
      <c r="DB52" s="136"/>
      <c r="DC52" s="136"/>
      <c r="DD52" s="136"/>
      <c r="DE52" s="136"/>
      <c r="DF52" s="136"/>
      <c r="DG52" s="136"/>
      <c r="DH52" s="136"/>
      <c r="DI52" s="136"/>
      <c r="DJ52" s="136"/>
      <c r="DK52" s="136"/>
      <c r="DL52" s="136"/>
      <c r="DM52" s="136"/>
      <c r="DN52" s="136"/>
      <c r="DO52" s="136"/>
      <c r="DP52" s="136"/>
      <c r="DQ52" s="136"/>
      <c r="DR52" s="136"/>
      <c r="DS52" s="136"/>
      <c r="DT52" s="136"/>
      <c r="DU52" s="136"/>
      <c r="DV52" s="136"/>
      <c r="DW52" s="136"/>
      <c r="DX52" s="136"/>
      <c r="DY52" s="136"/>
      <c r="DZ52" s="136"/>
      <c r="EA52" s="136"/>
      <c r="EB52" s="136"/>
      <c r="EC52" s="136"/>
      <c r="ED52" s="136"/>
      <c r="EE52" s="136"/>
      <c r="EF52" s="136"/>
      <c r="EG52" s="136"/>
      <c r="EH52" s="136"/>
      <c r="EI52" s="136"/>
      <c r="EJ52" s="136"/>
      <c r="EK52" s="136"/>
      <c r="EL52" s="136"/>
      <c r="EM52" s="136"/>
      <c r="EN52" s="136"/>
      <c r="EO52" s="136"/>
      <c r="EP52" s="136"/>
      <c r="EQ52" s="136"/>
      <c r="ER52" s="136"/>
      <c r="ES52" s="136"/>
      <c r="ET52" s="136"/>
      <c r="EU52" s="136"/>
      <c r="EV52" s="136"/>
      <c r="EW52" s="136"/>
      <c r="EX52" s="136"/>
      <c r="EY52" s="136"/>
      <c r="EZ52" s="136"/>
      <c r="FA52" s="136"/>
      <c r="FB52" s="136"/>
      <c r="FC52" s="136"/>
      <c r="FD52" s="136"/>
      <c r="FE52" s="136"/>
      <c r="FF52" s="136"/>
      <c r="FG52" s="136"/>
      <c r="FH52" s="136"/>
      <c r="FI52" s="136"/>
      <c r="FJ52" s="136"/>
      <c r="FK52" s="136"/>
      <c r="FL52" s="136"/>
      <c r="FM52" s="136"/>
      <c r="FN52" s="136"/>
      <c r="FO52" s="136"/>
      <c r="FP52" s="136"/>
      <c r="FQ52" s="136"/>
      <c r="FR52" s="136"/>
      <c r="FS52" s="136"/>
      <c r="FT52" s="136"/>
      <c r="FU52" s="136"/>
      <c r="FV52" s="136"/>
      <c r="FW52" s="136"/>
      <c r="FX52" s="136"/>
      <c r="FY52" s="136"/>
      <c r="FZ52" s="136"/>
      <c r="GA52" s="136"/>
      <c r="GB52" s="136"/>
      <c r="GC52" s="136"/>
      <c r="GD52" s="136"/>
      <c r="GE52" s="136"/>
      <c r="GF52" s="136"/>
      <c r="GG52" s="136"/>
      <c r="GH52" s="136"/>
      <c r="GI52" s="136"/>
      <c r="GJ52" s="136"/>
      <c r="GK52" s="136"/>
      <c r="GL52" s="136"/>
      <c r="GM52" s="136"/>
      <c r="GN52" s="136"/>
      <c r="GO52" s="136"/>
      <c r="GP52" s="136"/>
      <c r="GQ52" s="136"/>
      <c r="GR52" s="136"/>
      <c r="GS52" s="136"/>
      <c r="GT52" s="136"/>
      <c r="GU52" s="136"/>
      <c r="GV52" s="136"/>
      <c r="GW52" s="136"/>
      <c r="GX52" s="136"/>
      <c r="GY52" s="136"/>
      <c r="GZ52" s="136"/>
      <c r="HA52" s="136"/>
      <c r="HB52" s="136"/>
      <c r="HC52" s="136"/>
      <c r="HD52" s="136"/>
      <c r="HE52" s="136"/>
      <c r="HF52" s="136"/>
      <c r="HG52" s="136"/>
      <c r="HH52" s="136"/>
      <c r="HI52" s="136"/>
      <c r="HJ52" s="136"/>
      <c r="HK52" s="136"/>
      <c r="HL52" s="136"/>
      <c r="HM52" s="136"/>
      <c r="HN52" s="136"/>
      <c r="HO52" s="136"/>
      <c r="HP52" s="136"/>
      <c r="HQ52" s="136"/>
      <c r="HR52" s="136"/>
      <c r="HS52" s="136"/>
      <c r="HT52" s="136"/>
      <c r="HU52" s="136"/>
      <c r="HV52" s="136"/>
      <c r="HW52" s="136"/>
      <c r="HX52" s="136"/>
      <c r="HY52" s="136"/>
      <c r="HZ52" s="136"/>
      <c r="IA52" s="136"/>
      <c r="IB52" s="136"/>
      <c r="IC52" s="136"/>
      <c r="ID52" s="136"/>
      <c r="IE52" s="136"/>
      <c r="IF52" s="136"/>
      <c r="IG52" s="136"/>
      <c r="IH52" s="136"/>
      <c r="II52" s="136"/>
      <c r="IJ52" s="136"/>
      <c r="IK52" s="136"/>
      <c r="IL52" s="136"/>
      <c r="IM52" s="136"/>
      <c r="IN52" s="136"/>
      <c r="IO52" s="136"/>
      <c r="IP52" s="136"/>
      <c r="IQ52" s="136"/>
      <c r="IR52" s="136"/>
      <c r="IS52" s="136"/>
      <c r="IT52" s="136"/>
      <c r="IU52" s="136"/>
      <c r="IV52" s="136"/>
      <c r="IW52" s="136"/>
    </row>
    <row r="53" customFormat="false" ht="11.25" hidden="true" customHeight="true" outlineLevel="0" collapsed="false">
      <c r="A53" s="185" t="s">
        <v>183</v>
      </c>
      <c r="B53" s="135" t="n">
        <v>55</v>
      </c>
      <c r="C53" s="197" t="n">
        <v>35.3333333333333</v>
      </c>
      <c r="D53" s="197" t="n">
        <v>33.75</v>
      </c>
      <c r="E53" s="197" t="n">
        <v>38.5</v>
      </c>
      <c r="F53" s="197" t="n">
        <v>36.0170454545455</v>
      </c>
      <c r="G53" s="159" t="n">
        <v>37.5</v>
      </c>
      <c r="H53" s="197" t="n">
        <v>38.25</v>
      </c>
      <c r="I53" s="197" t="n">
        <v>36.75</v>
      </c>
      <c r="J53" s="159" t="n">
        <v>35.375</v>
      </c>
      <c r="K53" s="197" t="n">
        <v>36.25</v>
      </c>
      <c r="L53" s="197" t="n">
        <v>34.5</v>
      </c>
      <c r="M53" s="197" t="n">
        <v>40.5</v>
      </c>
      <c r="N53" s="197" t="n">
        <v>50</v>
      </c>
      <c r="O53" s="159" t="n">
        <v>67</v>
      </c>
      <c r="P53" s="197" t="n">
        <v>60.5</v>
      </c>
      <c r="Q53" s="197" t="n">
        <v>73.5</v>
      </c>
      <c r="R53" s="197" t="n">
        <v>58</v>
      </c>
      <c r="S53" s="159" t="n">
        <v>39.5</v>
      </c>
      <c r="T53" s="197" t="n">
        <v>41</v>
      </c>
      <c r="U53" s="197" t="n">
        <v>38.5</v>
      </c>
      <c r="V53" s="197" t="n">
        <v>39</v>
      </c>
      <c r="W53" s="197" t="n">
        <v>45.5990196078431</v>
      </c>
      <c r="X53" s="197" t="n">
        <v>45.7176470588235</v>
      </c>
      <c r="Y53" s="197" t="n">
        <v>45.2360067114094</v>
      </c>
      <c r="Z53" s="197" t="n">
        <v>46.3632156862745</v>
      </c>
      <c r="AA53" s="197" t="n">
        <v>46.915931372549</v>
      </c>
      <c r="AB53" s="197" t="n">
        <v>47.4975390625</v>
      </c>
      <c r="AC53" s="167" t="n">
        <v>46.343121263877</v>
      </c>
      <c r="AF53" s="136"/>
      <c r="AG53" s="136" t="n">
        <v>38.25</v>
      </c>
      <c r="AH53" s="136" t="n">
        <v>36.75</v>
      </c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  <c r="BO53" s="136"/>
      <c r="BP53" s="136"/>
      <c r="BQ53" s="136"/>
      <c r="BR53" s="136"/>
      <c r="BS53" s="136"/>
      <c r="BT53" s="136"/>
      <c r="BU53" s="136"/>
      <c r="BV53" s="136"/>
      <c r="BW53" s="136"/>
      <c r="BX53" s="136"/>
      <c r="BY53" s="136"/>
      <c r="BZ53" s="136"/>
      <c r="CA53" s="136"/>
      <c r="CB53" s="136"/>
      <c r="CC53" s="136"/>
      <c r="CD53" s="136"/>
      <c r="CE53" s="136"/>
      <c r="CF53" s="136"/>
      <c r="CG53" s="136"/>
      <c r="CH53" s="136"/>
      <c r="CI53" s="136"/>
      <c r="CJ53" s="136"/>
      <c r="CK53" s="136"/>
      <c r="CL53" s="136"/>
      <c r="CM53" s="136"/>
      <c r="CN53" s="136"/>
      <c r="CO53" s="136"/>
      <c r="CP53" s="136"/>
      <c r="CQ53" s="136"/>
      <c r="CR53" s="136"/>
      <c r="CS53" s="136"/>
      <c r="CT53" s="136"/>
      <c r="CU53" s="136"/>
      <c r="CV53" s="136"/>
      <c r="CW53" s="136"/>
      <c r="CX53" s="136"/>
      <c r="CY53" s="136"/>
      <c r="CZ53" s="136"/>
      <c r="DA53" s="136"/>
      <c r="DB53" s="136"/>
      <c r="DC53" s="136"/>
      <c r="DD53" s="136"/>
      <c r="DE53" s="136"/>
      <c r="DF53" s="136"/>
      <c r="DG53" s="136"/>
      <c r="DH53" s="136"/>
      <c r="DI53" s="136"/>
      <c r="DJ53" s="136"/>
      <c r="DK53" s="136"/>
      <c r="DL53" s="136"/>
      <c r="DM53" s="136"/>
      <c r="DN53" s="136"/>
      <c r="DO53" s="136"/>
      <c r="DP53" s="136"/>
      <c r="DQ53" s="136"/>
      <c r="DR53" s="136"/>
      <c r="DS53" s="136"/>
      <c r="DT53" s="136"/>
      <c r="DU53" s="136"/>
      <c r="DV53" s="136"/>
      <c r="DW53" s="136"/>
      <c r="DX53" s="136"/>
      <c r="DY53" s="136"/>
      <c r="DZ53" s="136"/>
      <c r="EA53" s="136"/>
      <c r="EB53" s="136"/>
      <c r="EC53" s="136"/>
      <c r="ED53" s="136"/>
      <c r="EE53" s="136"/>
      <c r="EF53" s="136"/>
      <c r="EG53" s="136"/>
      <c r="EH53" s="136"/>
      <c r="EI53" s="136"/>
      <c r="EJ53" s="136"/>
      <c r="EK53" s="136"/>
      <c r="EL53" s="136"/>
      <c r="EM53" s="136"/>
      <c r="EN53" s="136"/>
      <c r="EO53" s="136"/>
      <c r="EP53" s="136"/>
      <c r="EQ53" s="136"/>
      <c r="ER53" s="136"/>
      <c r="ES53" s="136"/>
      <c r="ET53" s="136"/>
      <c r="EU53" s="136"/>
      <c r="EV53" s="136"/>
      <c r="EW53" s="136"/>
      <c r="EX53" s="136"/>
      <c r="EY53" s="136"/>
      <c r="EZ53" s="136"/>
      <c r="FA53" s="136"/>
      <c r="FB53" s="136"/>
      <c r="FC53" s="136"/>
      <c r="FD53" s="136"/>
      <c r="FE53" s="136"/>
      <c r="FF53" s="136"/>
      <c r="FG53" s="136"/>
      <c r="FH53" s="136"/>
      <c r="FI53" s="136"/>
      <c r="FJ53" s="136"/>
      <c r="FK53" s="136"/>
      <c r="FL53" s="136"/>
      <c r="FM53" s="136"/>
      <c r="FN53" s="136"/>
      <c r="FO53" s="136"/>
      <c r="FP53" s="136"/>
      <c r="FQ53" s="136"/>
      <c r="FR53" s="136"/>
      <c r="FS53" s="136"/>
      <c r="FT53" s="136"/>
      <c r="FU53" s="136"/>
      <c r="FV53" s="136"/>
      <c r="FW53" s="136"/>
      <c r="FX53" s="136"/>
      <c r="FY53" s="136"/>
      <c r="FZ53" s="136"/>
      <c r="GA53" s="136"/>
      <c r="GB53" s="136"/>
      <c r="GC53" s="136"/>
      <c r="GD53" s="136"/>
      <c r="GE53" s="136"/>
      <c r="GF53" s="136"/>
      <c r="GG53" s="136"/>
      <c r="GH53" s="136"/>
      <c r="GI53" s="136"/>
      <c r="GJ53" s="136"/>
      <c r="GK53" s="136"/>
      <c r="GL53" s="136"/>
      <c r="GM53" s="136"/>
      <c r="GN53" s="136"/>
      <c r="GO53" s="136"/>
      <c r="GP53" s="136"/>
      <c r="GQ53" s="136"/>
      <c r="GR53" s="136"/>
      <c r="GS53" s="136"/>
      <c r="GT53" s="136"/>
      <c r="GU53" s="136"/>
      <c r="GV53" s="136"/>
      <c r="GW53" s="136"/>
      <c r="GX53" s="136"/>
      <c r="GY53" s="136"/>
      <c r="GZ53" s="136"/>
      <c r="HA53" s="136"/>
      <c r="HB53" s="136"/>
      <c r="HC53" s="136"/>
      <c r="HD53" s="136"/>
      <c r="HE53" s="136"/>
      <c r="HF53" s="136"/>
      <c r="HG53" s="136"/>
      <c r="HH53" s="136"/>
      <c r="HI53" s="136"/>
      <c r="HJ53" s="136"/>
      <c r="HK53" s="136"/>
      <c r="HL53" s="136"/>
      <c r="HM53" s="136"/>
      <c r="HN53" s="136"/>
      <c r="HO53" s="136"/>
      <c r="HP53" s="136"/>
      <c r="HQ53" s="136"/>
      <c r="HR53" s="136"/>
      <c r="HS53" s="136"/>
      <c r="HT53" s="136"/>
      <c r="HU53" s="136"/>
      <c r="HV53" s="136"/>
      <c r="HW53" s="136"/>
      <c r="HX53" s="136"/>
      <c r="HY53" s="136"/>
      <c r="HZ53" s="136"/>
      <c r="IA53" s="136"/>
      <c r="IB53" s="136"/>
      <c r="IC53" s="136"/>
      <c r="ID53" s="136"/>
      <c r="IE53" s="136"/>
      <c r="IF53" s="136"/>
      <c r="IG53" s="136"/>
      <c r="IH53" s="136"/>
      <c r="II53" s="136"/>
      <c r="IJ53" s="136"/>
      <c r="IK53" s="136"/>
      <c r="IL53" s="136"/>
      <c r="IM53" s="136"/>
      <c r="IN53" s="136"/>
      <c r="IO53" s="136"/>
      <c r="IP53" s="136"/>
      <c r="IQ53" s="136"/>
      <c r="IR53" s="136"/>
      <c r="IS53" s="136"/>
      <c r="IT53" s="136"/>
      <c r="IU53" s="136"/>
      <c r="IV53" s="136"/>
      <c r="IW53" s="136"/>
    </row>
    <row r="54" customFormat="false" ht="11.25" hidden="true" customHeight="true" outlineLevel="0" collapsed="false">
      <c r="A54" s="185"/>
      <c r="C54" s="197"/>
      <c r="D54" s="197"/>
      <c r="E54" s="197"/>
      <c r="F54" s="197"/>
      <c r="G54" s="159"/>
      <c r="H54" s="197"/>
      <c r="I54" s="197"/>
      <c r="J54" s="159"/>
      <c r="K54" s="197"/>
      <c r="L54" s="197"/>
      <c r="M54" s="197"/>
      <c r="N54" s="197"/>
      <c r="O54" s="159"/>
      <c r="P54" s="197"/>
      <c r="Q54" s="197"/>
      <c r="R54" s="197"/>
      <c r="S54" s="159"/>
      <c r="T54" s="197"/>
      <c r="U54" s="197"/>
      <c r="V54" s="197"/>
      <c r="W54" s="197"/>
      <c r="X54" s="197"/>
      <c r="Y54" s="197"/>
      <c r="Z54" s="197"/>
      <c r="AA54" s="197"/>
      <c r="AB54" s="197"/>
      <c r="AC54" s="167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  <c r="BN54" s="136"/>
      <c r="BO54" s="136"/>
      <c r="BP54" s="136"/>
      <c r="BQ54" s="136"/>
      <c r="BR54" s="136"/>
      <c r="BS54" s="136"/>
      <c r="BT54" s="136"/>
      <c r="BU54" s="136"/>
      <c r="BV54" s="136"/>
      <c r="BW54" s="136"/>
      <c r="BX54" s="136"/>
      <c r="BY54" s="136"/>
      <c r="BZ54" s="136"/>
      <c r="CA54" s="136"/>
      <c r="CB54" s="136"/>
      <c r="CC54" s="136"/>
      <c r="CD54" s="136"/>
      <c r="CE54" s="136"/>
      <c r="CF54" s="136"/>
      <c r="CG54" s="136"/>
      <c r="CH54" s="136"/>
      <c r="CI54" s="136"/>
      <c r="CJ54" s="136"/>
      <c r="CK54" s="136"/>
      <c r="CL54" s="136"/>
      <c r="CM54" s="136"/>
      <c r="CN54" s="136"/>
      <c r="CO54" s="136"/>
      <c r="CP54" s="136"/>
      <c r="CQ54" s="136"/>
      <c r="CR54" s="136"/>
      <c r="CS54" s="136"/>
      <c r="CT54" s="136"/>
      <c r="CU54" s="136"/>
      <c r="CV54" s="136"/>
      <c r="CW54" s="136"/>
      <c r="CX54" s="136"/>
      <c r="CY54" s="136"/>
      <c r="CZ54" s="136"/>
      <c r="DA54" s="136"/>
      <c r="DB54" s="136"/>
      <c r="DC54" s="136"/>
      <c r="DD54" s="136"/>
      <c r="DE54" s="136"/>
      <c r="DF54" s="136"/>
      <c r="DG54" s="136"/>
      <c r="DH54" s="136"/>
      <c r="DI54" s="136"/>
      <c r="DJ54" s="136"/>
      <c r="DK54" s="136"/>
      <c r="DL54" s="136"/>
      <c r="DM54" s="136"/>
      <c r="DN54" s="136"/>
      <c r="DO54" s="136"/>
      <c r="DP54" s="136"/>
      <c r="DQ54" s="136"/>
      <c r="DR54" s="136"/>
      <c r="DS54" s="136"/>
      <c r="DT54" s="136"/>
      <c r="DU54" s="136"/>
      <c r="DV54" s="136"/>
      <c r="DW54" s="136"/>
      <c r="DX54" s="136"/>
      <c r="DY54" s="136"/>
      <c r="DZ54" s="136"/>
      <c r="EA54" s="136"/>
      <c r="EB54" s="136"/>
      <c r="EC54" s="136"/>
      <c r="ED54" s="136"/>
      <c r="EE54" s="136"/>
      <c r="EF54" s="136"/>
      <c r="EG54" s="136"/>
      <c r="EH54" s="136"/>
      <c r="EI54" s="136"/>
      <c r="EJ54" s="136"/>
      <c r="EK54" s="136"/>
      <c r="EL54" s="136"/>
      <c r="EM54" s="136"/>
      <c r="EN54" s="136"/>
      <c r="EO54" s="136"/>
      <c r="EP54" s="136"/>
      <c r="EQ54" s="136"/>
      <c r="ER54" s="136"/>
      <c r="ES54" s="136"/>
      <c r="ET54" s="136"/>
      <c r="EU54" s="136"/>
      <c r="EV54" s="136"/>
      <c r="EW54" s="136"/>
      <c r="EX54" s="136"/>
      <c r="EY54" s="136"/>
      <c r="EZ54" s="136"/>
      <c r="FA54" s="136"/>
      <c r="FB54" s="136"/>
      <c r="FC54" s="136"/>
      <c r="FD54" s="136"/>
      <c r="FE54" s="136"/>
      <c r="FF54" s="136"/>
      <c r="FG54" s="136"/>
      <c r="FH54" s="136"/>
      <c r="FI54" s="136"/>
      <c r="FJ54" s="136"/>
      <c r="FK54" s="136"/>
      <c r="FL54" s="136"/>
      <c r="FM54" s="136"/>
      <c r="FN54" s="136"/>
      <c r="FO54" s="136"/>
      <c r="FP54" s="136"/>
      <c r="FQ54" s="136"/>
      <c r="FR54" s="136"/>
      <c r="FS54" s="136"/>
      <c r="FT54" s="136"/>
      <c r="FU54" s="136"/>
      <c r="FV54" s="136"/>
      <c r="FW54" s="136"/>
      <c r="FX54" s="136"/>
      <c r="FY54" s="136"/>
      <c r="FZ54" s="136"/>
      <c r="GA54" s="136"/>
      <c r="GB54" s="136"/>
      <c r="GC54" s="136"/>
      <c r="GD54" s="136"/>
      <c r="GE54" s="136"/>
      <c r="GF54" s="136"/>
      <c r="GG54" s="136"/>
      <c r="GH54" s="136"/>
      <c r="GI54" s="136"/>
      <c r="GJ54" s="136"/>
      <c r="GK54" s="136"/>
      <c r="GL54" s="136"/>
      <c r="GM54" s="136"/>
      <c r="GN54" s="136"/>
      <c r="GO54" s="136"/>
      <c r="GP54" s="136"/>
      <c r="GQ54" s="136"/>
      <c r="GR54" s="136"/>
      <c r="GS54" s="136"/>
      <c r="GT54" s="136"/>
      <c r="GU54" s="136"/>
      <c r="GV54" s="136"/>
      <c r="GW54" s="136"/>
      <c r="GX54" s="136"/>
      <c r="GY54" s="136"/>
      <c r="GZ54" s="136"/>
      <c r="HA54" s="136"/>
      <c r="HB54" s="136"/>
      <c r="HC54" s="136"/>
      <c r="HD54" s="136"/>
      <c r="HE54" s="136"/>
      <c r="HF54" s="136"/>
      <c r="HG54" s="136"/>
      <c r="HH54" s="136"/>
      <c r="HI54" s="136"/>
      <c r="HJ54" s="136"/>
      <c r="HK54" s="136"/>
      <c r="HL54" s="136"/>
      <c r="HM54" s="136"/>
      <c r="HN54" s="136"/>
      <c r="HO54" s="136"/>
      <c r="HP54" s="136"/>
      <c r="HQ54" s="136"/>
      <c r="HR54" s="136"/>
      <c r="HS54" s="136"/>
      <c r="HT54" s="136"/>
      <c r="HU54" s="136"/>
      <c r="HV54" s="136"/>
      <c r="HW54" s="136"/>
      <c r="HX54" s="136"/>
      <c r="HY54" s="136"/>
      <c r="HZ54" s="136"/>
      <c r="IA54" s="136"/>
      <c r="IB54" s="136"/>
      <c r="IC54" s="136"/>
      <c r="ID54" s="136"/>
      <c r="IE54" s="136"/>
      <c r="IF54" s="136"/>
      <c r="IG54" s="136"/>
      <c r="IH54" s="136"/>
      <c r="II54" s="136"/>
      <c r="IJ54" s="136"/>
      <c r="IK54" s="136"/>
      <c r="IL54" s="136"/>
      <c r="IM54" s="136"/>
      <c r="IN54" s="136"/>
      <c r="IO54" s="136"/>
      <c r="IP54" s="136"/>
      <c r="IQ54" s="136"/>
      <c r="IR54" s="136"/>
      <c r="IS54" s="136"/>
      <c r="IT54" s="136"/>
      <c r="IU54" s="136"/>
      <c r="IV54" s="136"/>
      <c r="IW54" s="136"/>
    </row>
    <row r="55" customFormat="false" ht="11.25" hidden="true" customHeight="true" outlineLevel="0" collapsed="false">
      <c r="A55" s="185" t="s">
        <v>186</v>
      </c>
      <c r="C55" s="197"/>
      <c r="D55" s="197"/>
      <c r="E55" s="197"/>
      <c r="F55" s="197"/>
      <c r="G55" s="159"/>
      <c r="H55" s="197"/>
      <c r="I55" s="197"/>
      <c r="J55" s="159"/>
      <c r="K55" s="197"/>
      <c r="L55" s="197"/>
      <c r="M55" s="197"/>
      <c r="N55" s="197"/>
      <c r="O55" s="159"/>
      <c r="P55" s="197"/>
      <c r="Q55" s="197"/>
      <c r="R55" s="197"/>
      <c r="S55" s="159"/>
      <c r="T55" s="197"/>
      <c r="U55" s="197"/>
      <c r="V55" s="197"/>
      <c r="W55" s="197"/>
      <c r="X55" s="197"/>
      <c r="Y55" s="197"/>
      <c r="Z55" s="197"/>
      <c r="AA55" s="197"/>
      <c r="AB55" s="197"/>
      <c r="AC55" s="167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6"/>
      <c r="CU55" s="136"/>
      <c r="CV55" s="136"/>
      <c r="CW55" s="136"/>
      <c r="CX55" s="136"/>
      <c r="CY55" s="136"/>
      <c r="CZ55" s="136"/>
      <c r="DA55" s="136"/>
      <c r="DB55" s="136"/>
      <c r="DC55" s="136"/>
      <c r="DD55" s="136"/>
      <c r="DE55" s="136"/>
      <c r="DF55" s="136"/>
      <c r="DG55" s="136"/>
      <c r="DH55" s="136"/>
      <c r="DI55" s="136"/>
      <c r="DJ55" s="136"/>
      <c r="DK55" s="136"/>
      <c r="DL55" s="136"/>
      <c r="DM55" s="136"/>
      <c r="DN55" s="136"/>
      <c r="DO55" s="136"/>
      <c r="DP55" s="136"/>
      <c r="DQ55" s="136"/>
      <c r="DR55" s="136"/>
      <c r="DS55" s="136"/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6"/>
      <c r="EF55" s="136"/>
      <c r="EG55" s="136"/>
      <c r="EH55" s="136"/>
      <c r="EI55" s="136"/>
      <c r="EJ55" s="136"/>
      <c r="EK55" s="136"/>
      <c r="EL55" s="136"/>
      <c r="EM55" s="136"/>
      <c r="EN55" s="136"/>
      <c r="EO55" s="136"/>
      <c r="EP55" s="136"/>
      <c r="EQ55" s="136"/>
      <c r="ER55" s="136"/>
      <c r="ES55" s="136"/>
      <c r="ET55" s="136"/>
      <c r="EU55" s="136"/>
      <c r="EV55" s="136"/>
      <c r="EW55" s="136"/>
      <c r="EX55" s="136"/>
      <c r="EY55" s="136"/>
      <c r="EZ55" s="136"/>
      <c r="FA55" s="136"/>
      <c r="FB55" s="136"/>
      <c r="FC55" s="136"/>
      <c r="FD55" s="136"/>
      <c r="FE55" s="136"/>
      <c r="FF55" s="136"/>
      <c r="FG55" s="136"/>
      <c r="FH55" s="136"/>
      <c r="FI55" s="136"/>
      <c r="FJ55" s="136"/>
      <c r="FK55" s="136"/>
      <c r="FL55" s="136"/>
      <c r="FM55" s="136"/>
      <c r="FN55" s="136"/>
      <c r="FO55" s="136"/>
      <c r="FP55" s="136"/>
      <c r="FQ55" s="136"/>
      <c r="FR55" s="136"/>
      <c r="FS55" s="136"/>
      <c r="FT55" s="136"/>
      <c r="FU55" s="136"/>
      <c r="FV55" s="136"/>
      <c r="FW55" s="136"/>
      <c r="FX55" s="136"/>
      <c r="FY55" s="136"/>
      <c r="FZ55" s="136"/>
      <c r="GA55" s="136"/>
      <c r="GB55" s="136"/>
      <c r="GC55" s="136"/>
      <c r="GD55" s="136"/>
      <c r="GE55" s="136"/>
      <c r="GF55" s="136"/>
      <c r="GG55" s="136"/>
      <c r="GH55" s="136"/>
      <c r="GI55" s="136"/>
      <c r="GJ55" s="136"/>
      <c r="GK55" s="136"/>
      <c r="GL55" s="136"/>
      <c r="GM55" s="136"/>
      <c r="GN55" s="136"/>
      <c r="GO55" s="136"/>
      <c r="GP55" s="136"/>
      <c r="GQ55" s="136"/>
      <c r="GR55" s="136"/>
      <c r="GS55" s="136"/>
      <c r="GT55" s="136"/>
      <c r="GU55" s="136"/>
      <c r="GV55" s="136"/>
      <c r="GW55" s="136"/>
      <c r="GX55" s="136"/>
      <c r="GY55" s="136"/>
      <c r="GZ55" s="136"/>
      <c r="HA55" s="136"/>
      <c r="HB55" s="136"/>
      <c r="HC55" s="136"/>
      <c r="HD55" s="136"/>
      <c r="HE55" s="136"/>
      <c r="HF55" s="136"/>
      <c r="HG55" s="136"/>
      <c r="HH55" s="136"/>
      <c r="HI55" s="136"/>
      <c r="HJ55" s="136"/>
      <c r="HK55" s="136"/>
      <c r="HL55" s="136"/>
      <c r="HM55" s="136"/>
      <c r="HN55" s="136"/>
      <c r="HO55" s="136"/>
      <c r="HP55" s="136"/>
      <c r="HQ55" s="136"/>
      <c r="HR55" s="136"/>
      <c r="HS55" s="136"/>
      <c r="HT55" s="136"/>
      <c r="HU55" s="136"/>
      <c r="HV55" s="136"/>
      <c r="HW55" s="136"/>
      <c r="HX55" s="136"/>
      <c r="HY55" s="136"/>
      <c r="HZ55" s="136"/>
      <c r="IA55" s="136"/>
      <c r="IB55" s="136"/>
      <c r="IC55" s="136"/>
      <c r="ID55" s="136"/>
      <c r="IE55" s="136"/>
      <c r="IF55" s="136"/>
      <c r="IG55" s="136"/>
      <c r="IH55" s="136"/>
      <c r="II55" s="136"/>
      <c r="IJ55" s="136"/>
      <c r="IK55" s="136"/>
      <c r="IL55" s="136"/>
      <c r="IM55" s="136"/>
      <c r="IN55" s="136"/>
      <c r="IO55" s="136"/>
      <c r="IP55" s="136"/>
      <c r="IQ55" s="136"/>
      <c r="IR55" s="136"/>
      <c r="IS55" s="136"/>
      <c r="IT55" s="136"/>
      <c r="IU55" s="136"/>
      <c r="IV55" s="136"/>
      <c r="IW55" s="136"/>
    </row>
    <row r="56" customFormat="false" ht="11.25" hidden="true" customHeight="true" outlineLevel="0" collapsed="false">
      <c r="A56" s="185" t="s">
        <v>186</v>
      </c>
      <c r="B56" s="135" t="n">
        <v>44.875</v>
      </c>
      <c r="C56" s="197" t="n">
        <v>53.6666666666667</v>
      </c>
      <c r="D56" s="197" t="n">
        <v>54.4999960835775</v>
      </c>
      <c r="E56" s="197" t="n">
        <v>60.0499992370606</v>
      </c>
      <c r="F56" s="197" t="n">
        <v>56.9659068749168</v>
      </c>
      <c r="G56" s="159" t="n">
        <v>65.7416300964355</v>
      </c>
      <c r="H56" s="197" t="n">
        <v>66.2585189819336</v>
      </c>
      <c r="I56" s="197" t="n">
        <v>65.2247412109375</v>
      </c>
      <c r="J56" s="159" t="n">
        <v>61.3266596984863</v>
      </c>
      <c r="K56" s="197" t="n">
        <v>63.3790481567383</v>
      </c>
      <c r="L56" s="197" t="n">
        <v>59.2742712402344</v>
      </c>
      <c r="M56" s="197" t="n">
        <v>59.9592895507813</v>
      </c>
      <c r="N56" s="197" t="n">
        <v>60.850542965025</v>
      </c>
      <c r="O56" s="159" t="n">
        <v>51.7875495572722</v>
      </c>
      <c r="P56" s="197" t="n">
        <v>51.459633316701</v>
      </c>
      <c r="Q56" s="197" t="n">
        <v>52.1154657978434</v>
      </c>
      <c r="R56" s="197" t="n">
        <v>52.1154235411639</v>
      </c>
      <c r="S56" s="159" t="n">
        <v>61.2938980168882</v>
      </c>
      <c r="T56" s="197" t="n">
        <v>56.7696199319956</v>
      </c>
      <c r="U56" s="197" t="n">
        <v>61.7185355988792</v>
      </c>
      <c r="V56" s="197" t="n">
        <v>65.3935385197898</v>
      </c>
      <c r="W56" s="197" t="n">
        <v>59.4807387470116</v>
      </c>
      <c r="X56" s="197" t="n">
        <v>49.763826550605</v>
      </c>
      <c r="Y56" s="197" t="n">
        <v>48.3250188287815</v>
      </c>
      <c r="Z56" s="197" t="n">
        <v>47.9242744358657</v>
      </c>
      <c r="AA56" s="197" t="n">
        <v>46.5332400254113</v>
      </c>
      <c r="AB56" s="197" t="n">
        <v>49.1140664684332</v>
      </c>
      <c r="AC56" s="167" t="n">
        <v>49.0790640262187</v>
      </c>
      <c r="AF56" s="136"/>
      <c r="AG56" s="136" t="n">
        <v>66.2585189819336</v>
      </c>
      <c r="AH56" s="136" t="n">
        <v>65.2247412109375</v>
      </c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36"/>
      <c r="BV56" s="136"/>
      <c r="BW56" s="136"/>
      <c r="BX56" s="136"/>
      <c r="BY56" s="136"/>
      <c r="BZ56" s="136"/>
      <c r="CA56" s="136"/>
      <c r="CB56" s="136"/>
      <c r="CC56" s="136"/>
      <c r="CD56" s="136"/>
      <c r="CE56" s="136"/>
      <c r="CF56" s="136"/>
      <c r="CG56" s="136"/>
      <c r="CH56" s="136"/>
      <c r="CI56" s="136"/>
      <c r="CJ56" s="136"/>
      <c r="CK56" s="136"/>
      <c r="CL56" s="136"/>
      <c r="CM56" s="136"/>
      <c r="CN56" s="136"/>
      <c r="CO56" s="136"/>
      <c r="CP56" s="136"/>
      <c r="CQ56" s="136"/>
      <c r="CR56" s="136"/>
      <c r="CS56" s="136"/>
      <c r="CT56" s="136"/>
      <c r="CU56" s="136"/>
      <c r="CV56" s="136"/>
      <c r="CW56" s="136"/>
      <c r="CX56" s="136"/>
      <c r="CY56" s="136"/>
      <c r="CZ56" s="136"/>
      <c r="DA56" s="136"/>
      <c r="DB56" s="136"/>
      <c r="DC56" s="136"/>
      <c r="DD56" s="136"/>
      <c r="DE56" s="136"/>
      <c r="DF56" s="136"/>
      <c r="DG56" s="136"/>
      <c r="DH56" s="136"/>
      <c r="DI56" s="136"/>
      <c r="DJ56" s="136"/>
      <c r="DK56" s="136"/>
      <c r="DL56" s="136"/>
      <c r="DM56" s="136"/>
      <c r="DN56" s="136"/>
      <c r="DO56" s="136"/>
      <c r="DP56" s="136"/>
      <c r="DQ56" s="136"/>
      <c r="DR56" s="136"/>
      <c r="DS56" s="136"/>
      <c r="DT56" s="136"/>
      <c r="DU56" s="136"/>
      <c r="DV56" s="136"/>
      <c r="DW56" s="136"/>
      <c r="DX56" s="136"/>
      <c r="DY56" s="136"/>
      <c r="DZ56" s="136"/>
      <c r="EA56" s="136"/>
      <c r="EB56" s="136"/>
      <c r="EC56" s="136"/>
      <c r="ED56" s="136"/>
      <c r="EE56" s="136"/>
      <c r="EF56" s="136"/>
      <c r="EG56" s="136"/>
      <c r="EH56" s="136"/>
      <c r="EI56" s="136"/>
      <c r="EJ56" s="136"/>
      <c r="EK56" s="136"/>
      <c r="EL56" s="136"/>
      <c r="EM56" s="136"/>
      <c r="EN56" s="136"/>
      <c r="EO56" s="136"/>
      <c r="EP56" s="136"/>
      <c r="EQ56" s="136"/>
      <c r="ER56" s="136"/>
      <c r="ES56" s="136"/>
      <c r="ET56" s="136"/>
      <c r="EU56" s="136"/>
      <c r="EV56" s="136"/>
      <c r="EW56" s="136"/>
      <c r="EX56" s="136"/>
      <c r="EY56" s="136"/>
      <c r="EZ56" s="136"/>
      <c r="FA56" s="136"/>
      <c r="FB56" s="136"/>
      <c r="FC56" s="136"/>
      <c r="FD56" s="136"/>
      <c r="FE56" s="136"/>
      <c r="FF56" s="136"/>
      <c r="FG56" s="136"/>
      <c r="FH56" s="136"/>
      <c r="FI56" s="136"/>
      <c r="FJ56" s="136"/>
      <c r="FK56" s="136"/>
      <c r="FL56" s="136"/>
      <c r="FM56" s="136"/>
      <c r="FN56" s="136"/>
      <c r="FO56" s="136"/>
      <c r="FP56" s="136"/>
      <c r="FQ56" s="136"/>
      <c r="FR56" s="136"/>
      <c r="FS56" s="136"/>
      <c r="FT56" s="136"/>
      <c r="FU56" s="136"/>
      <c r="FV56" s="136"/>
      <c r="FW56" s="136"/>
      <c r="FX56" s="136"/>
      <c r="FY56" s="136"/>
      <c r="FZ56" s="136"/>
      <c r="GA56" s="136"/>
      <c r="GB56" s="136"/>
      <c r="GC56" s="136"/>
      <c r="GD56" s="136"/>
      <c r="GE56" s="136"/>
      <c r="GF56" s="136"/>
      <c r="GG56" s="136"/>
      <c r="GH56" s="136"/>
      <c r="GI56" s="136"/>
      <c r="GJ56" s="136"/>
      <c r="GK56" s="136"/>
      <c r="GL56" s="136"/>
      <c r="GM56" s="136"/>
      <c r="GN56" s="136"/>
      <c r="GO56" s="136"/>
      <c r="GP56" s="136"/>
      <c r="GQ56" s="136"/>
      <c r="GR56" s="136"/>
      <c r="GS56" s="136"/>
      <c r="GT56" s="136"/>
      <c r="GU56" s="136"/>
      <c r="GV56" s="136"/>
      <c r="GW56" s="136"/>
      <c r="GX56" s="136"/>
      <c r="GY56" s="136"/>
      <c r="GZ56" s="136"/>
      <c r="HA56" s="136"/>
      <c r="HB56" s="136"/>
      <c r="HC56" s="136"/>
      <c r="HD56" s="136"/>
      <c r="HE56" s="136"/>
      <c r="HF56" s="136"/>
      <c r="HG56" s="136"/>
      <c r="HH56" s="136"/>
      <c r="HI56" s="136"/>
      <c r="HJ56" s="136"/>
      <c r="HK56" s="136"/>
      <c r="HL56" s="136"/>
      <c r="HM56" s="136"/>
      <c r="HN56" s="136"/>
      <c r="HO56" s="136"/>
      <c r="HP56" s="136"/>
      <c r="HQ56" s="136"/>
      <c r="HR56" s="136"/>
      <c r="HS56" s="136"/>
      <c r="HT56" s="136"/>
      <c r="HU56" s="136"/>
      <c r="HV56" s="136"/>
      <c r="HW56" s="136"/>
      <c r="HX56" s="136"/>
      <c r="HY56" s="136"/>
      <c r="HZ56" s="136"/>
      <c r="IA56" s="136"/>
      <c r="IB56" s="136"/>
      <c r="IC56" s="136"/>
      <c r="ID56" s="136"/>
      <c r="IE56" s="136"/>
      <c r="IF56" s="136"/>
      <c r="IG56" s="136"/>
      <c r="IH56" s="136"/>
      <c r="II56" s="136"/>
      <c r="IJ56" s="136"/>
      <c r="IK56" s="136"/>
      <c r="IL56" s="136"/>
      <c r="IM56" s="136"/>
      <c r="IN56" s="136"/>
      <c r="IO56" s="136"/>
      <c r="IP56" s="136"/>
      <c r="IQ56" s="136"/>
      <c r="IR56" s="136"/>
      <c r="IS56" s="136"/>
      <c r="IT56" s="136"/>
      <c r="IU56" s="136"/>
      <c r="IV56" s="136"/>
      <c r="IW56" s="136"/>
    </row>
    <row r="57" customFormat="false" ht="11.25" hidden="true" customHeight="true" outlineLevel="0" collapsed="false">
      <c r="A57" s="185"/>
      <c r="C57" s="197"/>
      <c r="D57" s="197"/>
      <c r="E57" s="197"/>
      <c r="F57" s="197"/>
      <c r="G57" s="159"/>
      <c r="H57" s="197"/>
      <c r="I57" s="197"/>
      <c r="J57" s="159"/>
      <c r="K57" s="197"/>
      <c r="L57" s="197"/>
      <c r="M57" s="197"/>
      <c r="N57" s="197"/>
      <c r="O57" s="159"/>
      <c r="P57" s="197"/>
      <c r="Q57" s="197"/>
      <c r="R57" s="197"/>
      <c r="S57" s="159"/>
      <c r="T57" s="197"/>
      <c r="U57" s="197"/>
      <c r="V57" s="197"/>
      <c r="W57" s="197"/>
      <c r="X57" s="197"/>
      <c r="Y57" s="197"/>
      <c r="Z57" s="197"/>
      <c r="AA57" s="197"/>
      <c r="AB57" s="197"/>
      <c r="AC57" s="167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6"/>
      <c r="BR57" s="136"/>
      <c r="BS57" s="136"/>
      <c r="BT57" s="136"/>
      <c r="BU57" s="136"/>
      <c r="BV57" s="136"/>
      <c r="BW57" s="136"/>
      <c r="BX57" s="136"/>
      <c r="BY57" s="136"/>
      <c r="BZ57" s="136"/>
      <c r="CA57" s="136"/>
      <c r="CB57" s="136"/>
      <c r="CC57" s="136"/>
      <c r="CD57" s="136"/>
      <c r="CE57" s="136"/>
      <c r="CF57" s="136"/>
      <c r="CG57" s="136"/>
      <c r="CH57" s="136"/>
      <c r="CI57" s="136"/>
      <c r="CJ57" s="136"/>
      <c r="CK57" s="136"/>
      <c r="CL57" s="136"/>
      <c r="CM57" s="136"/>
      <c r="CN57" s="136"/>
      <c r="CO57" s="136"/>
      <c r="CP57" s="136"/>
      <c r="CQ57" s="136"/>
      <c r="CR57" s="136"/>
      <c r="CS57" s="136"/>
      <c r="CT57" s="136"/>
      <c r="CU57" s="136"/>
      <c r="CV57" s="136"/>
      <c r="CW57" s="136"/>
      <c r="CX57" s="136"/>
      <c r="CY57" s="136"/>
      <c r="CZ57" s="136"/>
      <c r="DA57" s="136"/>
      <c r="DB57" s="136"/>
      <c r="DC57" s="136"/>
      <c r="DD57" s="136"/>
      <c r="DE57" s="136"/>
      <c r="DF57" s="136"/>
      <c r="DG57" s="136"/>
      <c r="DH57" s="136"/>
      <c r="DI57" s="136"/>
      <c r="DJ57" s="136"/>
      <c r="DK57" s="136"/>
      <c r="DL57" s="136"/>
      <c r="DM57" s="136"/>
      <c r="DN57" s="136"/>
      <c r="DO57" s="136"/>
      <c r="DP57" s="136"/>
      <c r="DQ57" s="136"/>
      <c r="DR57" s="136"/>
      <c r="DS57" s="136"/>
      <c r="DT57" s="136"/>
      <c r="DU57" s="136"/>
      <c r="DV57" s="136"/>
      <c r="DW57" s="136"/>
      <c r="DX57" s="136"/>
      <c r="DY57" s="136"/>
      <c r="DZ57" s="136"/>
      <c r="EA57" s="136"/>
      <c r="EB57" s="136"/>
      <c r="EC57" s="136"/>
      <c r="ED57" s="136"/>
      <c r="EE57" s="136"/>
      <c r="EF57" s="136"/>
      <c r="EG57" s="136"/>
      <c r="EH57" s="136"/>
      <c r="EI57" s="136"/>
      <c r="EJ57" s="136"/>
      <c r="EK57" s="136"/>
      <c r="EL57" s="136"/>
      <c r="EM57" s="136"/>
      <c r="EN57" s="136"/>
      <c r="EO57" s="136"/>
      <c r="EP57" s="136"/>
      <c r="EQ57" s="136"/>
      <c r="ER57" s="136"/>
      <c r="ES57" s="136"/>
      <c r="ET57" s="136"/>
      <c r="EU57" s="136"/>
      <c r="EV57" s="136"/>
      <c r="EW57" s="136"/>
      <c r="EX57" s="136"/>
      <c r="EY57" s="136"/>
      <c r="EZ57" s="136"/>
      <c r="FA57" s="136"/>
      <c r="FB57" s="136"/>
      <c r="FC57" s="136"/>
      <c r="FD57" s="136"/>
      <c r="FE57" s="136"/>
      <c r="FF57" s="136"/>
      <c r="FG57" s="136"/>
      <c r="FH57" s="136"/>
      <c r="FI57" s="136"/>
      <c r="FJ57" s="136"/>
      <c r="FK57" s="136"/>
      <c r="FL57" s="136"/>
      <c r="FM57" s="136"/>
      <c r="FN57" s="136"/>
      <c r="FO57" s="136"/>
      <c r="FP57" s="136"/>
      <c r="FQ57" s="136"/>
      <c r="FR57" s="136"/>
      <c r="FS57" s="136"/>
      <c r="FT57" s="136"/>
      <c r="FU57" s="136"/>
      <c r="FV57" s="136"/>
      <c r="FW57" s="136"/>
      <c r="FX57" s="136"/>
      <c r="FY57" s="136"/>
      <c r="FZ57" s="136"/>
      <c r="GA57" s="136"/>
      <c r="GB57" s="136"/>
      <c r="GC57" s="136"/>
      <c r="GD57" s="136"/>
      <c r="GE57" s="136"/>
      <c r="GF57" s="136"/>
      <c r="GG57" s="136"/>
      <c r="GH57" s="136"/>
      <c r="GI57" s="136"/>
      <c r="GJ57" s="136"/>
      <c r="GK57" s="136"/>
      <c r="GL57" s="136"/>
      <c r="GM57" s="136"/>
      <c r="GN57" s="136"/>
      <c r="GO57" s="136"/>
      <c r="GP57" s="136"/>
      <c r="GQ57" s="136"/>
      <c r="GR57" s="136"/>
      <c r="GS57" s="136"/>
      <c r="GT57" s="136"/>
      <c r="GU57" s="136"/>
      <c r="GV57" s="136"/>
      <c r="GW57" s="136"/>
      <c r="GX57" s="136"/>
      <c r="GY57" s="136"/>
      <c r="GZ57" s="136"/>
      <c r="HA57" s="136"/>
      <c r="HB57" s="136"/>
      <c r="HC57" s="136"/>
      <c r="HD57" s="136"/>
      <c r="HE57" s="136"/>
      <c r="HF57" s="136"/>
      <c r="HG57" s="136"/>
      <c r="HH57" s="136"/>
      <c r="HI57" s="136"/>
      <c r="HJ57" s="136"/>
      <c r="HK57" s="136"/>
      <c r="HL57" s="136"/>
      <c r="HM57" s="136"/>
      <c r="HN57" s="136"/>
      <c r="HO57" s="136"/>
      <c r="HP57" s="136"/>
      <c r="HQ57" s="136"/>
      <c r="HR57" s="136"/>
      <c r="HS57" s="136"/>
      <c r="HT57" s="136"/>
      <c r="HU57" s="136"/>
      <c r="HV57" s="136"/>
      <c r="HW57" s="136"/>
      <c r="HX57" s="136"/>
      <c r="HY57" s="136"/>
      <c r="HZ57" s="136"/>
      <c r="IA57" s="136"/>
      <c r="IB57" s="136"/>
      <c r="IC57" s="136"/>
      <c r="ID57" s="136"/>
      <c r="IE57" s="136"/>
      <c r="IF57" s="136"/>
      <c r="IG57" s="136"/>
      <c r="IH57" s="136"/>
      <c r="II57" s="136"/>
      <c r="IJ57" s="136"/>
      <c r="IK57" s="136"/>
      <c r="IL57" s="136"/>
      <c r="IM57" s="136"/>
      <c r="IN57" s="136"/>
      <c r="IO57" s="136"/>
      <c r="IP57" s="136"/>
      <c r="IQ57" s="136"/>
      <c r="IR57" s="136"/>
      <c r="IS57" s="136"/>
      <c r="IT57" s="136"/>
      <c r="IU57" s="136"/>
      <c r="IV57" s="136"/>
      <c r="IW57" s="136"/>
    </row>
    <row r="58" customFormat="false" ht="11.25" hidden="true" customHeight="true" outlineLevel="0" collapsed="false">
      <c r="A58" s="185"/>
      <c r="C58" s="197"/>
      <c r="D58" s="197"/>
      <c r="E58" s="197"/>
      <c r="F58" s="197"/>
      <c r="G58" s="159"/>
      <c r="H58" s="197"/>
      <c r="I58" s="197"/>
      <c r="J58" s="159"/>
      <c r="K58" s="197"/>
      <c r="L58" s="197"/>
      <c r="M58" s="197"/>
      <c r="N58" s="197"/>
      <c r="O58" s="159"/>
      <c r="P58" s="197"/>
      <c r="Q58" s="197"/>
      <c r="R58" s="197"/>
      <c r="S58" s="159"/>
      <c r="T58" s="197"/>
      <c r="U58" s="197"/>
      <c r="V58" s="197"/>
      <c r="W58" s="197"/>
      <c r="X58" s="197"/>
      <c r="Y58" s="197"/>
      <c r="Z58" s="197"/>
      <c r="AA58" s="197"/>
      <c r="AB58" s="197"/>
      <c r="AC58" s="167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6"/>
      <c r="BR58" s="136"/>
      <c r="BS58" s="136"/>
      <c r="BT58" s="136"/>
      <c r="BU58" s="136"/>
      <c r="BV58" s="136"/>
      <c r="BW58" s="136"/>
      <c r="BX58" s="136"/>
      <c r="BY58" s="136"/>
      <c r="BZ58" s="136"/>
      <c r="CA58" s="136"/>
      <c r="CB58" s="136"/>
      <c r="CC58" s="136"/>
      <c r="CD58" s="136"/>
      <c r="CE58" s="136"/>
      <c r="CF58" s="136"/>
      <c r="CG58" s="136"/>
      <c r="CH58" s="136"/>
      <c r="CI58" s="136"/>
      <c r="CJ58" s="136"/>
      <c r="CK58" s="136"/>
      <c r="CL58" s="136"/>
      <c r="CM58" s="136"/>
      <c r="CN58" s="136"/>
      <c r="CO58" s="136"/>
      <c r="CP58" s="136"/>
      <c r="CQ58" s="136"/>
      <c r="CR58" s="136"/>
      <c r="CS58" s="136"/>
      <c r="CT58" s="136"/>
      <c r="CU58" s="136"/>
      <c r="CV58" s="136"/>
      <c r="CW58" s="136"/>
      <c r="CX58" s="136"/>
      <c r="CY58" s="136"/>
      <c r="CZ58" s="136"/>
      <c r="DA58" s="136"/>
      <c r="DB58" s="136"/>
      <c r="DC58" s="136"/>
      <c r="DD58" s="136"/>
      <c r="DE58" s="136"/>
      <c r="DF58" s="136"/>
      <c r="DG58" s="136"/>
      <c r="DH58" s="136"/>
      <c r="DI58" s="136"/>
      <c r="DJ58" s="136"/>
      <c r="DK58" s="136"/>
      <c r="DL58" s="136"/>
      <c r="DM58" s="136"/>
      <c r="DN58" s="136"/>
      <c r="DO58" s="136"/>
      <c r="DP58" s="136"/>
      <c r="DQ58" s="136"/>
      <c r="DR58" s="136"/>
      <c r="DS58" s="136"/>
      <c r="DT58" s="136"/>
      <c r="DU58" s="136"/>
      <c r="DV58" s="136"/>
      <c r="DW58" s="136"/>
      <c r="DX58" s="136"/>
      <c r="DY58" s="136"/>
      <c r="DZ58" s="136"/>
      <c r="EA58" s="136"/>
      <c r="EB58" s="136"/>
      <c r="EC58" s="136"/>
      <c r="ED58" s="136"/>
      <c r="EE58" s="136"/>
      <c r="EF58" s="136"/>
      <c r="EG58" s="136"/>
      <c r="EH58" s="136"/>
      <c r="EI58" s="136"/>
      <c r="EJ58" s="136"/>
      <c r="EK58" s="136"/>
      <c r="EL58" s="136"/>
      <c r="EM58" s="136"/>
      <c r="EN58" s="136"/>
      <c r="EO58" s="136"/>
      <c r="EP58" s="136"/>
      <c r="EQ58" s="136"/>
      <c r="ER58" s="136"/>
      <c r="ES58" s="136"/>
      <c r="ET58" s="136"/>
      <c r="EU58" s="136"/>
      <c r="EV58" s="136"/>
      <c r="EW58" s="136"/>
      <c r="EX58" s="136"/>
      <c r="EY58" s="136"/>
      <c r="EZ58" s="136"/>
      <c r="FA58" s="136"/>
      <c r="FB58" s="136"/>
      <c r="FC58" s="136"/>
      <c r="FD58" s="136"/>
      <c r="FE58" s="136"/>
      <c r="FF58" s="136"/>
      <c r="FG58" s="136"/>
      <c r="FH58" s="136"/>
      <c r="FI58" s="136"/>
      <c r="FJ58" s="136"/>
      <c r="FK58" s="136"/>
      <c r="FL58" s="136"/>
      <c r="FM58" s="136"/>
      <c r="FN58" s="136"/>
      <c r="FO58" s="136"/>
      <c r="FP58" s="136"/>
      <c r="FQ58" s="136"/>
      <c r="FR58" s="136"/>
      <c r="FS58" s="136"/>
      <c r="FT58" s="136"/>
      <c r="FU58" s="136"/>
      <c r="FV58" s="136"/>
      <c r="FW58" s="136"/>
      <c r="FX58" s="136"/>
      <c r="FY58" s="136"/>
      <c r="FZ58" s="136"/>
      <c r="GA58" s="136"/>
      <c r="GB58" s="136"/>
      <c r="GC58" s="136"/>
      <c r="GD58" s="136"/>
      <c r="GE58" s="136"/>
      <c r="GF58" s="136"/>
      <c r="GG58" s="136"/>
      <c r="GH58" s="136"/>
      <c r="GI58" s="136"/>
      <c r="GJ58" s="136"/>
      <c r="GK58" s="136"/>
      <c r="GL58" s="136"/>
      <c r="GM58" s="136"/>
      <c r="GN58" s="136"/>
      <c r="GO58" s="136"/>
      <c r="GP58" s="136"/>
      <c r="GQ58" s="136"/>
      <c r="GR58" s="136"/>
      <c r="GS58" s="136"/>
      <c r="GT58" s="136"/>
      <c r="GU58" s="136"/>
      <c r="GV58" s="136"/>
      <c r="GW58" s="136"/>
      <c r="GX58" s="136"/>
      <c r="GY58" s="136"/>
      <c r="GZ58" s="136"/>
      <c r="HA58" s="136"/>
      <c r="HB58" s="136"/>
      <c r="HC58" s="136"/>
      <c r="HD58" s="136"/>
      <c r="HE58" s="136"/>
      <c r="HF58" s="136"/>
      <c r="HG58" s="136"/>
      <c r="HH58" s="136"/>
      <c r="HI58" s="136"/>
      <c r="HJ58" s="136"/>
      <c r="HK58" s="136"/>
      <c r="HL58" s="136"/>
      <c r="HM58" s="136"/>
      <c r="HN58" s="136"/>
      <c r="HO58" s="136"/>
      <c r="HP58" s="136"/>
      <c r="HQ58" s="136"/>
      <c r="HR58" s="136"/>
      <c r="HS58" s="136"/>
      <c r="HT58" s="136"/>
      <c r="HU58" s="136"/>
      <c r="HV58" s="136"/>
      <c r="HW58" s="136"/>
      <c r="HX58" s="136"/>
      <c r="HY58" s="136"/>
      <c r="HZ58" s="136"/>
      <c r="IA58" s="136"/>
      <c r="IB58" s="136"/>
      <c r="IC58" s="136"/>
      <c r="ID58" s="136"/>
      <c r="IE58" s="136"/>
      <c r="IF58" s="136"/>
      <c r="IG58" s="136"/>
      <c r="IH58" s="136"/>
      <c r="II58" s="136"/>
      <c r="IJ58" s="136"/>
      <c r="IK58" s="136"/>
      <c r="IL58" s="136"/>
      <c r="IM58" s="136"/>
      <c r="IN58" s="136"/>
      <c r="IO58" s="136"/>
      <c r="IP58" s="136"/>
      <c r="IQ58" s="136"/>
      <c r="IR58" s="136"/>
      <c r="IS58" s="136"/>
      <c r="IT58" s="136"/>
      <c r="IU58" s="136"/>
      <c r="IV58" s="136"/>
      <c r="IW58" s="136"/>
    </row>
    <row r="59" customFormat="false" ht="11.25" hidden="true" customHeight="true" outlineLevel="0" collapsed="false">
      <c r="A59" s="185"/>
      <c r="C59" s="197"/>
      <c r="D59" s="197"/>
      <c r="E59" s="197"/>
      <c r="F59" s="197"/>
      <c r="G59" s="159"/>
      <c r="H59" s="197"/>
      <c r="I59" s="197"/>
      <c r="J59" s="159"/>
      <c r="K59" s="197"/>
      <c r="L59" s="197"/>
      <c r="M59" s="197"/>
      <c r="N59" s="197"/>
      <c r="O59" s="159"/>
      <c r="P59" s="197"/>
      <c r="Q59" s="197"/>
      <c r="R59" s="197"/>
      <c r="S59" s="159"/>
      <c r="T59" s="197"/>
      <c r="U59" s="197"/>
      <c r="V59" s="197"/>
      <c r="W59" s="197"/>
      <c r="X59" s="197"/>
      <c r="Y59" s="197"/>
      <c r="Z59" s="197"/>
      <c r="AA59" s="197"/>
      <c r="AB59" s="197"/>
      <c r="AC59" s="167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6"/>
      <c r="BR59" s="136"/>
      <c r="BS59" s="136"/>
      <c r="BT59" s="136"/>
      <c r="BU59" s="136"/>
      <c r="BV59" s="136"/>
      <c r="BW59" s="136"/>
      <c r="BX59" s="136"/>
      <c r="BY59" s="136"/>
      <c r="BZ59" s="136"/>
      <c r="CA59" s="136"/>
      <c r="CB59" s="136"/>
      <c r="CC59" s="136"/>
      <c r="CD59" s="136"/>
      <c r="CE59" s="136"/>
      <c r="CF59" s="136"/>
      <c r="CG59" s="136"/>
      <c r="CH59" s="136"/>
      <c r="CI59" s="136"/>
      <c r="CJ59" s="136"/>
      <c r="CK59" s="136"/>
      <c r="CL59" s="136"/>
      <c r="CM59" s="136"/>
      <c r="CN59" s="136"/>
      <c r="CO59" s="136"/>
      <c r="CP59" s="136"/>
      <c r="CQ59" s="136"/>
      <c r="CR59" s="136"/>
      <c r="CS59" s="136"/>
      <c r="CT59" s="136"/>
      <c r="CU59" s="136"/>
      <c r="CV59" s="136"/>
      <c r="CW59" s="136"/>
      <c r="CX59" s="136"/>
      <c r="CY59" s="136"/>
      <c r="CZ59" s="136"/>
      <c r="DA59" s="136"/>
      <c r="DB59" s="136"/>
      <c r="DC59" s="136"/>
      <c r="DD59" s="136"/>
      <c r="DE59" s="136"/>
      <c r="DF59" s="136"/>
      <c r="DG59" s="136"/>
      <c r="DH59" s="136"/>
      <c r="DI59" s="136"/>
      <c r="DJ59" s="136"/>
      <c r="DK59" s="136"/>
      <c r="DL59" s="136"/>
      <c r="DM59" s="136"/>
      <c r="DN59" s="136"/>
      <c r="DO59" s="136"/>
      <c r="DP59" s="136"/>
      <c r="DQ59" s="136"/>
      <c r="DR59" s="136"/>
      <c r="DS59" s="136"/>
      <c r="DT59" s="136"/>
      <c r="DU59" s="136"/>
      <c r="DV59" s="136"/>
      <c r="DW59" s="136"/>
      <c r="DX59" s="136"/>
      <c r="DY59" s="136"/>
      <c r="DZ59" s="136"/>
      <c r="EA59" s="136"/>
      <c r="EB59" s="136"/>
      <c r="EC59" s="136"/>
      <c r="ED59" s="136"/>
      <c r="EE59" s="136"/>
      <c r="EF59" s="136"/>
      <c r="EG59" s="136"/>
      <c r="EH59" s="136"/>
      <c r="EI59" s="136"/>
      <c r="EJ59" s="136"/>
      <c r="EK59" s="136"/>
      <c r="EL59" s="136"/>
      <c r="EM59" s="136"/>
      <c r="EN59" s="136"/>
      <c r="EO59" s="136"/>
      <c r="EP59" s="136"/>
      <c r="EQ59" s="136"/>
      <c r="ER59" s="136"/>
      <c r="ES59" s="136"/>
      <c r="ET59" s="136"/>
      <c r="EU59" s="136"/>
      <c r="EV59" s="136"/>
      <c r="EW59" s="136"/>
      <c r="EX59" s="136"/>
      <c r="EY59" s="136"/>
      <c r="EZ59" s="136"/>
      <c r="FA59" s="136"/>
      <c r="FB59" s="136"/>
      <c r="FC59" s="136"/>
      <c r="FD59" s="136"/>
      <c r="FE59" s="136"/>
      <c r="FF59" s="136"/>
      <c r="FG59" s="136"/>
      <c r="FH59" s="136"/>
      <c r="FI59" s="136"/>
      <c r="FJ59" s="136"/>
      <c r="FK59" s="136"/>
      <c r="FL59" s="136"/>
      <c r="FM59" s="136"/>
      <c r="FN59" s="136"/>
      <c r="FO59" s="136"/>
      <c r="FP59" s="136"/>
      <c r="FQ59" s="136"/>
      <c r="FR59" s="136"/>
      <c r="FS59" s="136"/>
      <c r="FT59" s="136"/>
      <c r="FU59" s="136"/>
      <c r="FV59" s="136"/>
      <c r="FW59" s="136"/>
      <c r="FX59" s="136"/>
      <c r="FY59" s="136"/>
      <c r="FZ59" s="136"/>
      <c r="GA59" s="136"/>
      <c r="GB59" s="136"/>
      <c r="GC59" s="136"/>
      <c r="GD59" s="136"/>
      <c r="GE59" s="136"/>
      <c r="GF59" s="136"/>
      <c r="GG59" s="136"/>
      <c r="GH59" s="136"/>
      <c r="GI59" s="136"/>
      <c r="GJ59" s="136"/>
      <c r="GK59" s="136"/>
      <c r="GL59" s="136"/>
      <c r="GM59" s="136"/>
      <c r="GN59" s="136"/>
      <c r="GO59" s="136"/>
      <c r="GP59" s="136"/>
      <c r="GQ59" s="136"/>
      <c r="GR59" s="136"/>
      <c r="GS59" s="136"/>
      <c r="GT59" s="136"/>
      <c r="GU59" s="136"/>
      <c r="GV59" s="136"/>
      <c r="GW59" s="136"/>
      <c r="GX59" s="136"/>
      <c r="GY59" s="136"/>
      <c r="GZ59" s="136"/>
      <c r="HA59" s="136"/>
      <c r="HB59" s="136"/>
      <c r="HC59" s="136"/>
      <c r="HD59" s="136"/>
      <c r="HE59" s="136"/>
      <c r="HF59" s="136"/>
      <c r="HG59" s="136"/>
      <c r="HH59" s="136"/>
      <c r="HI59" s="136"/>
      <c r="HJ59" s="136"/>
      <c r="HK59" s="136"/>
      <c r="HL59" s="136"/>
      <c r="HM59" s="136"/>
      <c r="HN59" s="136"/>
      <c r="HO59" s="136"/>
      <c r="HP59" s="136"/>
      <c r="HQ59" s="136"/>
      <c r="HR59" s="136"/>
      <c r="HS59" s="136"/>
      <c r="HT59" s="136"/>
      <c r="HU59" s="136"/>
      <c r="HV59" s="136"/>
      <c r="HW59" s="136"/>
      <c r="HX59" s="136"/>
      <c r="HY59" s="136"/>
      <c r="HZ59" s="136"/>
      <c r="IA59" s="136"/>
      <c r="IB59" s="136"/>
      <c r="IC59" s="136"/>
      <c r="ID59" s="136"/>
      <c r="IE59" s="136"/>
      <c r="IF59" s="136"/>
      <c r="IG59" s="136"/>
      <c r="IH59" s="136"/>
      <c r="II59" s="136"/>
      <c r="IJ59" s="136"/>
      <c r="IK59" s="136"/>
      <c r="IL59" s="136"/>
      <c r="IM59" s="136"/>
      <c r="IN59" s="136"/>
      <c r="IO59" s="136"/>
      <c r="IP59" s="136"/>
      <c r="IQ59" s="136"/>
      <c r="IR59" s="136"/>
      <c r="IS59" s="136"/>
      <c r="IT59" s="136"/>
      <c r="IU59" s="136"/>
      <c r="IV59" s="136"/>
      <c r="IW59" s="136"/>
    </row>
    <row r="60" customFormat="false" ht="11.25" hidden="true" customHeight="true" outlineLevel="0" collapsed="false">
      <c r="A60" s="185"/>
      <c r="C60" s="197"/>
      <c r="D60" s="197"/>
      <c r="E60" s="197"/>
      <c r="F60" s="197"/>
      <c r="G60" s="159"/>
      <c r="H60" s="197"/>
      <c r="I60" s="197"/>
      <c r="J60" s="159"/>
      <c r="K60" s="197"/>
      <c r="L60" s="197"/>
      <c r="M60" s="197"/>
      <c r="N60" s="197"/>
      <c r="O60" s="159"/>
      <c r="P60" s="197"/>
      <c r="Q60" s="197"/>
      <c r="R60" s="197"/>
      <c r="S60" s="159"/>
      <c r="T60" s="197"/>
      <c r="U60" s="197"/>
      <c r="V60" s="197"/>
      <c r="W60" s="197"/>
      <c r="X60" s="197"/>
      <c r="Y60" s="197"/>
      <c r="Z60" s="197"/>
      <c r="AA60" s="197"/>
      <c r="AB60" s="197"/>
      <c r="AC60" s="167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  <c r="BO60" s="136"/>
      <c r="BP60" s="136"/>
      <c r="BQ60" s="136"/>
      <c r="BR60" s="136"/>
      <c r="BS60" s="136"/>
      <c r="BT60" s="136"/>
      <c r="BU60" s="136"/>
      <c r="BV60" s="136"/>
      <c r="BW60" s="136"/>
      <c r="BX60" s="136"/>
      <c r="BY60" s="136"/>
      <c r="BZ60" s="136"/>
      <c r="CA60" s="136"/>
      <c r="CB60" s="136"/>
      <c r="CC60" s="136"/>
      <c r="CD60" s="136"/>
      <c r="CE60" s="136"/>
      <c r="CF60" s="136"/>
      <c r="CG60" s="136"/>
      <c r="CH60" s="136"/>
      <c r="CI60" s="136"/>
      <c r="CJ60" s="136"/>
      <c r="CK60" s="136"/>
      <c r="CL60" s="136"/>
      <c r="CM60" s="136"/>
      <c r="CN60" s="136"/>
      <c r="CO60" s="136"/>
      <c r="CP60" s="136"/>
      <c r="CQ60" s="136"/>
      <c r="CR60" s="136"/>
      <c r="CS60" s="136"/>
      <c r="CT60" s="136"/>
      <c r="CU60" s="136"/>
      <c r="CV60" s="136"/>
      <c r="CW60" s="136"/>
      <c r="CX60" s="136"/>
      <c r="CY60" s="136"/>
      <c r="CZ60" s="136"/>
      <c r="DA60" s="136"/>
      <c r="DB60" s="136"/>
      <c r="DC60" s="136"/>
      <c r="DD60" s="136"/>
      <c r="DE60" s="136"/>
      <c r="DF60" s="136"/>
      <c r="DG60" s="136"/>
      <c r="DH60" s="136"/>
      <c r="DI60" s="136"/>
      <c r="DJ60" s="136"/>
      <c r="DK60" s="136"/>
      <c r="DL60" s="136"/>
      <c r="DM60" s="136"/>
      <c r="DN60" s="136"/>
      <c r="DO60" s="136"/>
      <c r="DP60" s="136"/>
      <c r="DQ60" s="136"/>
      <c r="DR60" s="136"/>
      <c r="DS60" s="136"/>
      <c r="DT60" s="136"/>
      <c r="DU60" s="136"/>
      <c r="DV60" s="136"/>
      <c r="DW60" s="136"/>
      <c r="DX60" s="136"/>
      <c r="DY60" s="136"/>
      <c r="DZ60" s="136"/>
      <c r="EA60" s="136"/>
      <c r="EB60" s="136"/>
      <c r="EC60" s="136"/>
      <c r="ED60" s="136"/>
      <c r="EE60" s="136"/>
      <c r="EF60" s="136"/>
      <c r="EG60" s="136"/>
      <c r="EH60" s="136"/>
      <c r="EI60" s="136"/>
      <c r="EJ60" s="136"/>
      <c r="EK60" s="136"/>
      <c r="EL60" s="136"/>
      <c r="EM60" s="136"/>
      <c r="EN60" s="136"/>
      <c r="EO60" s="136"/>
      <c r="EP60" s="136"/>
      <c r="EQ60" s="136"/>
      <c r="ER60" s="136"/>
      <c r="ES60" s="136"/>
      <c r="ET60" s="136"/>
      <c r="EU60" s="136"/>
      <c r="EV60" s="136"/>
      <c r="EW60" s="136"/>
      <c r="EX60" s="136"/>
      <c r="EY60" s="136"/>
      <c r="EZ60" s="136"/>
      <c r="FA60" s="136"/>
      <c r="FB60" s="136"/>
      <c r="FC60" s="136"/>
      <c r="FD60" s="136"/>
      <c r="FE60" s="136"/>
      <c r="FF60" s="136"/>
      <c r="FG60" s="136"/>
      <c r="FH60" s="136"/>
      <c r="FI60" s="136"/>
      <c r="FJ60" s="136"/>
      <c r="FK60" s="136"/>
      <c r="FL60" s="136"/>
      <c r="FM60" s="136"/>
      <c r="FN60" s="136"/>
      <c r="FO60" s="136"/>
      <c r="FP60" s="136"/>
      <c r="FQ60" s="136"/>
      <c r="FR60" s="136"/>
      <c r="FS60" s="136"/>
      <c r="FT60" s="136"/>
      <c r="FU60" s="136"/>
      <c r="FV60" s="136"/>
      <c r="FW60" s="136"/>
      <c r="FX60" s="136"/>
      <c r="FY60" s="136"/>
      <c r="FZ60" s="136"/>
      <c r="GA60" s="136"/>
      <c r="GB60" s="136"/>
      <c r="GC60" s="136"/>
      <c r="GD60" s="136"/>
      <c r="GE60" s="136"/>
      <c r="GF60" s="136"/>
      <c r="GG60" s="136"/>
      <c r="GH60" s="136"/>
      <c r="GI60" s="136"/>
      <c r="GJ60" s="136"/>
      <c r="GK60" s="136"/>
      <c r="GL60" s="136"/>
      <c r="GM60" s="136"/>
      <c r="GN60" s="136"/>
      <c r="GO60" s="136"/>
      <c r="GP60" s="136"/>
      <c r="GQ60" s="136"/>
      <c r="GR60" s="136"/>
      <c r="GS60" s="136"/>
      <c r="GT60" s="136"/>
      <c r="GU60" s="136"/>
      <c r="GV60" s="136"/>
      <c r="GW60" s="136"/>
      <c r="GX60" s="136"/>
      <c r="GY60" s="136"/>
      <c r="GZ60" s="136"/>
      <c r="HA60" s="136"/>
      <c r="HB60" s="136"/>
      <c r="HC60" s="136"/>
      <c r="HD60" s="136"/>
      <c r="HE60" s="136"/>
      <c r="HF60" s="136"/>
      <c r="HG60" s="136"/>
      <c r="HH60" s="136"/>
      <c r="HI60" s="136"/>
      <c r="HJ60" s="136"/>
      <c r="HK60" s="136"/>
      <c r="HL60" s="136"/>
      <c r="HM60" s="136"/>
      <c r="HN60" s="136"/>
      <c r="HO60" s="136"/>
      <c r="HP60" s="136"/>
      <c r="HQ60" s="136"/>
      <c r="HR60" s="136"/>
      <c r="HS60" s="136"/>
      <c r="HT60" s="136"/>
      <c r="HU60" s="136"/>
      <c r="HV60" s="136"/>
      <c r="HW60" s="136"/>
      <c r="HX60" s="136"/>
      <c r="HY60" s="136"/>
      <c r="HZ60" s="136"/>
      <c r="IA60" s="136"/>
      <c r="IB60" s="136"/>
      <c r="IC60" s="136"/>
      <c r="ID60" s="136"/>
      <c r="IE60" s="136"/>
      <c r="IF60" s="136"/>
      <c r="IG60" s="136"/>
      <c r="IH60" s="136"/>
      <c r="II60" s="136"/>
      <c r="IJ60" s="136"/>
      <c r="IK60" s="136"/>
      <c r="IL60" s="136"/>
      <c r="IM60" s="136"/>
      <c r="IN60" s="136"/>
      <c r="IO60" s="136"/>
      <c r="IP60" s="136"/>
      <c r="IQ60" s="136"/>
      <c r="IR60" s="136"/>
      <c r="IS60" s="136"/>
      <c r="IT60" s="136"/>
      <c r="IU60" s="136"/>
      <c r="IV60" s="136"/>
      <c r="IW60" s="136"/>
    </row>
    <row r="61" customFormat="false" ht="11.25" hidden="true" customHeight="true" outlineLevel="0" collapsed="false">
      <c r="A61" s="185"/>
      <c r="C61" s="197"/>
      <c r="D61" s="197"/>
      <c r="E61" s="197"/>
      <c r="F61" s="197"/>
      <c r="G61" s="159"/>
      <c r="H61" s="197"/>
      <c r="I61" s="197"/>
      <c r="J61" s="159"/>
      <c r="K61" s="197"/>
      <c r="L61" s="197"/>
      <c r="M61" s="197"/>
      <c r="N61" s="197"/>
      <c r="O61" s="159"/>
      <c r="P61" s="197"/>
      <c r="Q61" s="197"/>
      <c r="R61" s="197"/>
      <c r="S61" s="159"/>
      <c r="T61" s="197"/>
      <c r="U61" s="197"/>
      <c r="V61" s="197"/>
      <c r="W61" s="197"/>
      <c r="X61" s="197"/>
      <c r="Y61" s="197"/>
      <c r="Z61" s="197"/>
      <c r="AA61" s="197"/>
      <c r="AB61" s="197"/>
      <c r="AC61" s="167"/>
    </row>
    <row r="62" customFormat="false" ht="12" hidden="true" customHeight="true" outlineLevel="0" collapsed="false">
      <c r="A62" s="185"/>
      <c r="B62" s="187"/>
      <c r="C62" s="197"/>
      <c r="D62" s="197"/>
      <c r="E62" s="197"/>
      <c r="F62" s="197"/>
      <c r="G62" s="159"/>
      <c r="H62" s="197"/>
      <c r="I62" s="197"/>
      <c r="J62" s="159"/>
      <c r="K62" s="197"/>
      <c r="L62" s="197"/>
      <c r="M62" s="197"/>
      <c r="N62" s="197"/>
      <c r="O62" s="159"/>
      <c r="P62" s="197"/>
      <c r="Q62" s="197"/>
      <c r="R62" s="197"/>
      <c r="S62" s="159"/>
      <c r="T62" s="197"/>
      <c r="U62" s="197"/>
      <c r="V62" s="197"/>
      <c r="W62" s="197"/>
      <c r="X62" s="197"/>
      <c r="Y62" s="197"/>
      <c r="Z62" s="197"/>
      <c r="AA62" s="197"/>
      <c r="AB62" s="197"/>
      <c r="AC62" s="167"/>
    </row>
    <row r="63" customFormat="false" ht="12" hidden="true" customHeight="true" outlineLevel="0" collapsed="false">
      <c r="A63" s="186"/>
      <c r="C63" s="199"/>
      <c r="D63" s="199"/>
      <c r="E63" s="199"/>
      <c r="F63" s="199"/>
      <c r="G63" s="172"/>
      <c r="H63" s="199"/>
      <c r="I63" s="199"/>
      <c r="J63" s="172"/>
      <c r="K63" s="199"/>
      <c r="L63" s="199"/>
      <c r="M63" s="199"/>
      <c r="N63" s="199"/>
      <c r="O63" s="172"/>
      <c r="P63" s="199"/>
      <c r="Q63" s="199"/>
      <c r="R63" s="199"/>
      <c r="S63" s="172"/>
      <c r="T63" s="199"/>
      <c r="U63" s="199"/>
      <c r="V63" s="199"/>
      <c r="W63" s="199"/>
      <c r="X63" s="199"/>
      <c r="Y63" s="199"/>
      <c r="Z63" s="199"/>
      <c r="AA63" s="199"/>
      <c r="AB63" s="199"/>
      <c r="AC63" s="174"/>
    </row>
    <row r="64" customFormat="false" ht="11.25" hidden="true" customHeight="false" outlineLevel="0" collapsed="false"/>
    <row r="65" customFormat="false" ht="13.5" hidden="false" customHeight="true" outlineLevel="0" collapsed="false">
      <c r="A65" s="200" t="s">
        <v>188</v>
      </c>
      <c r="F65" s="135" t="s">
        <v>189</v>
      </c>
    </row>
    <row r="66" customFormat="false" ht="11.25" hidden="false" customHeight="true" outlineLevel="0" collapsed="false">
      <c r="A66" s="201" t="s">
        <v>189</v>
      </c>
      <c r="B66" s="202"/>
      <c r="C66" s="203" t="s">
        <v>162</v>
      </c>
      <c r="D66" s="203" t="s">
        <v>163</v>
      </c>
      <c r="E66" s="203" t="s">
        <v>164</v>
      </c>
      <c r="F66" s="203" t="s">
        <v>165</v>
      </c>
      <c r="G66" s="203" t="s">
        <v>166</v>
      </c>
      <c r="H66" s="203" t="n">
        <v>37257</v>
      </c>
      <c r="I66" s="203" t="n">
        <v>37288</v>
      </c>
      <c r="J66" s="203" t="s">
        <v>167</v>
      </c>
      <c r="K66" s="203" t="n">
        <v>37316</v>
      </c>
      <c r="L66" s="203" t="n">
        <v>37347</v>
      </c>
      <c r="M66" s="203" t="n">
        <v>37377</v>
      </c>
      <c r="N66" s="203" t="n">
        <v>37408</v>
      </c>
      <c r="O66" s="203" t="s">
        <v>168</v>
      </c>
      <c r="P66" s="203" t="n">
        <v>37438</v>
      </c>
      <c r="Q66" s="203" t="n">
        <v>37469</v>
      </c>
      <c r="R66" s="203" t="n">
        <v>37500</v>
      </c>
      <c r="S66" s="203" t="s">
        <v>169</v>
      </c>
      <c r="T66" s="203" t="n">
        <v>37530</v>
      </c>
      <c r="U66" s="203" t="n">
        <v>37561</v>
      </c>
      <c r="V66" s="203" t="n">
        <v>37591</v>
      </c>
      <c r="W66" s="203" t="s">
        <v>170</v>
      </c>
      <c r="X66" s="203" t="s">
        <v>171</v>
      </c>
      <c r="Y66" s="203" t="s">
        <v>172</v>
      </c>
      <c r="Z66" s="203" t="s">
        <v>173</v>
      </c>
      <c r="AA66" s="203" t="s">
        <v>174</v>
      </c>
      <c r="AB66" s="203" t="s">
        <v>175</v>
      </c>
      <c r="AC66" s="203" t="s">
        <v>176</v>
      </c>
      <c r="AD66" s="204"/>
      <c r="AE66" s="20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4"/>
      <c r="BN66" s="154"/>
      <c r="BO66" s="154"/>
      <c r="BP66" s="154"/>
      <c r="BQ66" s="154"/>
      <c r="BR66" s="154"/>
      <c r="BS66" s="154"/>
      <c r="BT66" s="154"/>
      <c r="BU66" s="154"/>
      <c r="BV66" s="154"/>
      <c r="BW66" s="154"/>
      <c r="BX66" s="154"/>
      <c r="BY66" s="154"/>
      <c r="BZ66" s="154"/>
      <c r="CA66" s="154"/>
      <c r="CB66" s="154"/>
      <c r="CC66" s="154"/>
      <c r="CD66" s="154"/>
      <c r="CE66" s="154"/>
      <c r="CF66" s="154"/>
      <c r="CG66" s="154"/>
      <c r="CH66" s="154"/>
      <c r="CI66" s="154"/>
      <c r="CJ66" s="154"/>
      <c r="CK66" s="154"/>
      <c r="CL66" s="154"/>
      <c r="CM66" s="154"/>
      <c r="CN66" s="154"/>
      <c r="CO66" s="154"/>
      <c r="CP66" s="154"/>
      <c r="CQ66" s="154"/>
      <c r="CR66" s="154"/>
      <c r="CS66" s="154"/>
      <c r="CT66" s="154"/>
      <c r="CU66" s="154"/>
      <c r="CV66" s="154"/>
      <c r="CW66" s="154"/>
      <c r="CX66" s="154"/>
      <c r="CY66" s="154"/>
      <c r="CZ66" s="154"/>
      <c r="DA66" s="154"/>
      <c r="DB66" s="154"/>
      <c r="DC66" s="154"/>
      <c r="DD66" s="154"/>
      <c r="DE66" s="154"/>
      <c r="DF66" s="154"/>
      <c r="DG66" s="154"/>
      <c r="DH66" s="154"/>
      <c r="DI66" s="154"/>
      <c r="DJ66" s="154"/>
      <c r="DK66" s="154"/>
      <c r="DL66" s="154"/>
      <c r="DM66" s="154"/>
      <c r="DN66" s="154"/>
      <c r="DO66" s="154"/>
      <c r="DP66" s="154"/>
      <c r="DQ66" s="154"/>
      <c r="DR66" s="154"/>
      <c r="DS66" s="154"/>
      <c r="DT66" s="154"/>
      <c r="DU66" s="154"/>
      <c r="DV66" s="154"/>
      <c r="DW66" s="154"/>
      <c r="DX66" s="154"/>
      <c r="DY66" s="154"/>
      <c r="DZ66" s="154"/>
      <c r="EA66" s="154"/>
      <c r="EB66" s="154"/>
      <c r="EC66" s="154"/>
      <c r="ED66" s="154"/>
      <c r="EE66" s="154"/>
      <c r="EF66" s="154"/>
      <c r="EG66" s="154"/>
      <c r="EH66" s="154"/>
      <c r="EI66" s="154"/>
      <c r="EJ66" s="154"/>
      <c r="EK66" s="154"/>
      <c r="EL66" s="154"/>
      <c r="EM66" s="154"/>
      <c r="EN66" s="154"/>
      <c r="EO66" s="154"/>
      <c r="EP66" s="154"/>
      <c r="EQ66" s="154"/>
      <c r="ER66" s="154"/>
      <c r="ES66" s="154"/>
      <c r="ET66" s="154"/>
      <c r="EU66" s="154"/>
      <c r="EV66" s="154"/>
      <c r="EW66" s="154"/>
      <c r="EX66" s="154"/>
      <c r="EY66" s="154"/>
      <c r="EZ66" s="154"/>
      <c r="FA66" s="154"/>
      <c r="FB66" s="154"/>
      <c r="FC66" s="154"/>
      <c r="FD66" s="154"/>
      <c r="FE66" s="154"/>
      <c r="FF66" s="154"/>
      <c r="FG66" s="154"/>
      <c r="FH66" s="154"/>
      <c r="FI66" s="154"/>
      <c r="FJ66" s="154"/>
      <c r="FK66" s="154"/>
      <c r="FL66" s="154"/>
      <c r="FM66" s="154"/>
      <c r="FN66" s="154"/>
      <c r="FO66" s="154"/>
      <c r="FP66" s="154"/>
      <c r="FQ66" s="154"/>
      <c r="FR66" s="154"/>
      <c r="FS66" s="154"/>
      <c r="FT66" s="154"/>
      <c r="FU66" s="154"/>
      <c r="FV66" s="154"/>
      <c r="FW66" s="154"/>
      <c r="FX66" s="154"/>
      <c r="FY66" s="154"/>
      <c r="FZ66" s="154"/>
      <c r="GA66" s="154"/>
      <c r="GB66" s="154"/>
      <c r="GC66" s="154"/>
      <c r="GD66" s="154"/>
      <c r="GE66" s="154"/>
      <c r="GF66" s="154"/>
      <c r="GG66" s="154"/>
      <c r="GH66" s="154"/>
      <c r="GI66" s="154"/>
      <c r="GJ66" s="154"/>
      <c r="GK66" s="154"/>
      <c r="GL66" s="154"/>
      <c r="GM66" s="154"/>
      <c r="GN66" s="154"/>
      <c r="GO66" s="154"/>
      <c r="GP66" s="154"/>
      <c r="GQ66" s="154"/>
      <c r="GR66" s="154"/>
      <c r="GS66" s="154"/>
      <c r="GT66" s="154"/>
      <c r="GU66" s="154"/>
      <c r="GV66" s="154"/>
      <c r="GW66" s="154"/>
      <c r="GX66" s="154"/>
      <c r="GY66" s="154"/>
      <c r="GZ66" s="154"/>
      <c r="HA66" s="154"/>
      <c r="HB66" s="154"/>
      <c r="HC66" s="154"/>
      <c r="HD66" s="154"/>
      <c r="HE66" s="154"/>
      <c r="HF66" s="154"/>
      <c r="HG66" s="154"/>
      <c r="HH66" s="154"/>
      <c r="HI66" s="154"/>
      <c r="HJ66" s="154"/>
      <c r="HK66" s="154"/>
      <c r="HL66" s="154"/>
      <c r="HM66" s="154"/>
      <c r="HN66" s="154"/>
      <c r="HO66" s="154"/>
      <c r="HP66" s="154"/>
      <c r="HQ66" s="154"/>
      <c r="HR66" s="154"/>
      <c r="HS66" s="154"/>
      <c r="HT66" s="154"/>
      <c r="HU66" s="154"/>
      <c r="HV66" s="154"/>
      <c r="HW66" s="154"/>
      <c r="HX66" s="154"/>
      <c r="HY66" s="154"/>
      <c r="HZ66" s="154"/>
      <c r="IA66" s="154"/>
      <c r="IB66" s="154"/>
      <c r="IC66" s="154"/>
      <c r="ID66" s="154"/>
      <c r="IE66" s="154"/>
      <c r="IF66" s="154"/>
      <c r="IG66" s="154"/>
      <c r="IH66" s="154"/>
      <c r="II66" s="154"/>
      <c r="IJ66" s="154"/>
      <c r="IK66" s="154"/>
      <c r="IL66" s="154"/>
      <c r="IM66" s="154"/>
      <c r="IN66" s="154"/>
      <c r="IO66" s="154"/>
      <c r="IP66" s="154"/>
      <c r="IQ66" s="154"/>
      <c r="IR66" s="154"/>
      <c r="IS66" s="154"/>
      <c r="IT66" s="154"/>
      <c r="IU66" s="154"/>
      <c r="IV66" s="154"/>
      <c r="IW66" s="154"/>
    </row>
    <row r="67" customFormat="false" ht="13.7" hidden="false" customHeight="true" outlineLevel="0" collapsed="false">
      <c r="A67" s="156" t="s">
        <v>76</v>
      </c>
      <c r="B67" s="135" t="s">
        <v>187</v>
      </c>
      <c r="C67" s="205" t="n">
        <v>7113.67013372957</v>
      </c>
      <c r="D67" s="205" t="n">
        <v>7973.82948272337</v>
      </c>
      <c r="E67" s="205" t="n">
        <v>12306.0460139112</v>
      </c>
      <c r="F67" s="205" t="n">
        <v>9131.18187678804</v>
      </c>
      <c r="G67" s="205" t="n">
        <v>14016.9174689409</v>
      </c>
      <c r="H67" s="205" t="n">
        <v>14456.3167818982</v>
      </c>
      <c r="I67" s="205" t="n">
        <v>13577.5181559836</v>
      </c>
      <c r="J67" s="205" t="n">
        <v>16163.5236972749</v>
      </c>
      <c r="K67" s="205" t="n">
        <v>15250.5446623094</v>
      </c>
      <c r="L67" s="205" t="n">
        <v>17076.5027322404</v>
      </c>
      <c r="M67" s="205" t="n">
        <v>9212.99188007496</v>
      </c>
      <c r="N67" s="205" t="n">
        <v>8984.72596585804</v>
      </c>
      <c r="O67" s="205" t="n">
        <v>14172.0902164692</v>
      </c>
      <c r="P67" s="205" t="n">
        <v>12990.7621247113</v>
      </c>
      <c r="Q67" s="205" t="n">
        <v>15353.4183082271</v>
      </c>
      <c r="R67" s="205" t="n">
        <v>12983.1808793154</v>
      </c>
      <c r="S67" s="205" t="n">
        <v>11781.7841697792</v>
      </c>
      <c r="T67" s="205" t="n">
        <v>12198.8411100945</v>
      </c>
      <c r="U67" s="205" t="n">
        <v>11483.8319734059</v>
      </c>
      <c r="V67" s="205" t="n">
        <v>11662.6794258373</v>
      </c>
      <c r="W67" s="205" t="n">
        <v>12731.7285767523</v>
      </c>
      <c r="X67" s="205" t="n">
        <v>11417.9870942047</v>
      </c>
      <c r="Y67" s="205" t="n">
        <v>11055.0433078544</v>
      </c>
      <c r="Z67" s="205" t="n">
        <v>10798.9729265257</v>
      </c>
      <c r="AA67" s="205" t="n">
        <v>10411.5258449334</v>
      </c>
      <c r="AB67" s="205" t="n">
        <v>10069.7348492065</v>
      </c>
      <c r="AC67" s="206" t="n">
        <v>10700.2454853968</v>
      </c>
    </row>
    <row r="68" customFormat="false" ht="13.7" hidden="false" customHeight="true" outlineLevel="0" collapsed="false">
      <c r="A68" s="164" t="s">
        <v>178</v>
      </c>
      <c r="B68" s="135" t="s">
        <v>187</v>
      </c>
      <c r="C68" s="205" t="n">
        <v>7225.11144130758</v>
      </c>
      <c r="D68" s="205" t="n">
        <v>8024.94377427929</v>
      </c>
      <c r="E68" s="205" t="n">
        <v>12372.9266987694</v>
      </c>
      <c r="F68" s="207" t="n">
        <v>9207.66063811875</v>
      </c>
      <c r="G68" s="205" t="n">
        <v>14001.1296571316</v>
      </c>
      <c r="H68" s="205" t="n">
        <v>14456.3167818982</v>
      </c>
      <c r="I68" s="205" t="n">
        <v>13545.942532365</v>
      </c>
      <c r="J68" s="205" t="n">
        <v>16709.9717847066</v>
      </c>
      <c r="K68" s="205" t="n">
        <v>15250.5446623094</v>
      </c>
      <c r="L68" s="205" t="n">
        <v>18169.3989071038</v>
      </c>
      <c r="M68" s="205" t="n">
        <v>9993.75390381012</v>
      </c>
      <c r="N68" s="205" t="n">
        <v>9733.45312967955</v>
      </c>
      <c r="O68" s="205" t="n">
        <v>14967.2245429901</v>
      </c>
      <c r="P68" s="205" t="n">
        <v>13856.8129330254</v>
      </c>
      <c r="Q68" s="205" t="n">
        <v>16077.6361529548</v>
      </c>
      <c r="R68" s="205" t="n">
        <v>14015.9339038064</v>
      </c>
      <c r="S68" s="205" t="n">
        <v>11781.7841697792</v>
      </c>
      <c r="T68" s="205" t="n">
        <v>12198.8411100945</v>
      </c>
      <c r="U68" s="205" t="n">
        <v>11483.8319734059</v>
      </c>
      <c r="V68" s="205" t="n">
        <v>11662.6794258373</v>
      </c>
      <c r="W68" s="207" t="n">
        <v>13158.709204717</v>
      </c>
      <c r="X68" s="205" t="n">
        <v>12059.5941671588</v>
      </c>
      <c r="Y68" s="205" t="n">
        <v>11617.314104424</v>
      </c>
      <c r="Z68" s="205" t="n">
        <v>11393.3169251671</v>
      </c>
      <c r="AA68" s="205" t="n">
        <v>11164.7014744452</v>
      </c>
      <c r="AB68" s="205" t="n">
        <v>10925.6463258969</v>
      </c>
      <c r="AC68" s="206" t="n">
        <v>11376.2884077361</v>
      </c>
    </row>
    <row r="69" customFormat="false" ht="13.7" hidden="false" customHeight="true" outlineLevel="0" collapsed="false">
      <c r="A69" s="164" t="s">
        <v>77</v>
      </c>
      <c r="B69" s="135" t="s">
        <v>187</v>
      </c>
      <c r="C69" s="205" t="n">
        <v>6754.27191679049</v>
      </c>
      <c r="D69" s="205" t="n">
        <v>7973.82948272337</v>
      </c>
      <c r="E69" s="205" t="n">
        <v>12306.0460139112</v>
      </c>
      <c r="F69" s="207" t="n">
        <v>9011.38247114168</v>
      </c>
      <c r="G69" s="205" t="n">
        <v>14095.6704679801</v>
      </c>
      <c r="H69" s="205" t="n">
        <v>14534.8837209302</v>
      </c>
      <c r="I69" s="205" t="n">
        <v>13656.45721503</v>
      </c>
      <c r="J69" s="205" t="n">
        <v>18631.9154255509</v>
      </c>
      <c r="K69" s="205" t="n">
        <v>17864.9237472767</v>
      </c>
      <c r="L69" s="205" t="n">
        <v>19398.9071038251</v>
      </c>
      <c r="M69" s="205" t="n">
        <v>11008.7445346658</v>
      </c>
      <c r="N69" s="205" t="n">
        <v>12503.7436358191</v>
      </c>
      <c r="O69" s="205" t="n">
        <v>16304.3932760471</v>
      </c>
      <c r="P69" s="205" t="n">
        <v>15372.4018475751</v>
      </c>
      <c r="Q69" s="205" t="n">
        <v>17236.3847045191</v>
      </c>
      <c r="R69" s="205" t="n">
        <v>15417.5272941871</v>
      </c>
      <c r="S69" s="205" t="n">
        <v>13364.7718806032</v>
      </c>
      <c r="T69" s="205" t="n">
        <v>13189.9969502897</v>
      </c>
      <c r="U69" s="205" t="n">
        <v>13372.6201269266</v>
      </c>
      <c r="V69" s="205" t="n">
        <v>13531.6985645933</v>
      </c>
      <c r="W69" s="207" t="n">
        <v>14515.4464663563</v>
      </c>
      <c r="X69" s="205" t="n">
        <v>12655.3721634734</v>
      </c>
      <c r="Y69" s="205" t="n">
        <v>12155.924328978</v>
      </c>
      <c r="Z69" s="205" t="n">
        <v>11906.8333844504</v>
      </c>
      <c r="AA69" s="205" t="n">
        <v>11327.7487921439</v>
      </c>
      <c r="AB69" s="205" t="n">
        <v>10807.3983358418</v>
      </c>
      <c r="AC69" s="206" t="n">
        <v>11723.5561652182</v>
      </c>
    </row>
    <row r="70" customFormat="false" ht="13.7" hidden="false" customHeight="true" outlineLevel="0" collapsed="false">
      <c r="A70" s="164" t="s">
        <v>180</v>
      </c>
      <c r="B70" s="135" t="s">
        <v>187</v>
      </c>
      <c r="C70" s="205" t="n">
        <v>6081.67719167905</v>
      </c>
      <c r="D70" s="205" t="n">
        <v>4431.4045053005</v>
      </c>
      <c r="E70" s="205" t="n">
        <v>10834.6709470305</v>
      </c>
      <c r="F70" s="207" t="n">
        <v>7115.91754800335</v>
      </c>
      <c r="G70" s="205" t="n">
        <v>12836.3667233811</v>
      </c>
      <c r="H70" s="205" t="n">
        <v>12963.5449402891</v>
      </c>
      <c r="I70" s="205" t="n">
        <v>12709.188506473</v>
      </c>
      <c r="J70" s="205" t="n">
        <v>18087.2531161827</v>
      </c>
      <c r="K70" s="205" t="n">
        <v>16775.5991285403</v>
      </c>
      <c r="L70" s="205" t="n">
        <v>19398.9071038251</v>
      </c>
      <c r="M70" s="205" t="n">
        <v>11008.7445346658</v>
      </c>
      <c r="N70" s="205" t="n">
        <v>12503.7436358191</v>
      </c>
      <c r="O70" s="205" t="n">
        <v>16196.1369250078</v>
      </c>
      <c r="P70" s="205" t="n">
        <v>15155.8891454965</v>
      </c>
      <c r="Q70" s="205" t="n">
        <v>17236.3847045191</v>
      </c>
      <c r="R70" s="205" t="n">
        <v>15343.7592210091</v>
      </c>
      <c r="S70" s="205" t="n">
        <v>12686.0283757787</v>
      </c>
      <c r="T70" s="205" t="n">
        <v>12808.7831655993</v>
      </c>
      <c r="U70" s="205" t="n">
        <v>12390.4502870958</v>
      </c>
      <c r="V70" s="205" t="n">
        <v>12858.8516746411</v>
      </c>
      <c r="W70" s="207" t="n">
        <v>14029.0927924912</v>
      </c>
      <c r="X70" s="205" t="n">
        <v>12323.929734205</v>
      </c>
      <c r="Y70" s="205" t="n">
        <v>11806.3846384353</v>
      </c>
      <c r="Z70" s="205" t="n">
        <v>11599.5630121743</v>
      </c>
      <c r="AA70" s="205" t="n">
        <v>11042.4022859172</v>
      </c>
      <c r="AB70" s="205" t="n">
        <v>10533.1265836651</v>
      </c>
      <c r="AC70" s="206" t="n">
        <v>11366.9099039408</v>
      </c>
    </row>
    <row r="71" customFormat="false" ht="13.7" hidden="false" customHeight="true" outlineLevel="0" collapsed="false">
      <c r="A71" s="164" t="s">
        <v>78</v>
      </c>
      <c r="B71" s="135" t="s">
        <v>187</v>
      </c>
      <c r="C71" s="205" t="n">
        <v>6779.34621099554</v>
      </c>
      <c r="D71" s="205" t="n">
        <v>7616.02944183194</v>
      </c>
      <c r="E71" s="205" t="n">
        <v>10834.6709470305</v>
      </c>
      <c r="F71" s="207" t="n">
        <v>8410.01553328599</v>
      </c>
      <c r="G71" s="205" t="n">
        <v>12836.3667233811</v>
      </c>
      <c r="H71" s="205" t="n">
        <v>12963.5449402891</v>
      </c>
      <c r="I71" s="205" t="n">
        <v>12709.188506473</v>
      </c>
      <c r="J71" s="205" t="n">
        <v>18497.0891817565</v>
      </c>
      <c r="K71" s="205" t="n">
        <v>16775.5991285403</v>
      </c>
      <c r="L71" s="205" t="n">
        <v>20218.5792349727</v>
      </c>
      <c r="M71" s="205" t="n">
        <v>12023.7351655215</v>
      </c>
      <c r="N71" s="205" t="n">
        <v>13327.3435160228</v>
      </c>
      <c r="O71" s="205" t="n">
        <v>16340.9804939534</v>
      </c>
      <c r="P71" s="205" t="n">
        <v>15155.8891454965</v>
      </c>
      <c r="Q71" s="205" t="n">
        <v>17526.0718424102</v>
      </c>
      <c r="R71" s="205" t="n">
        <v>15343.7592210091</v>
      </c>
      <c r="S71" s="205" t="n">
        <v>12686.0283757787</v>
      </c>
      <c r="T71" s="205" t="n">
        <v>12808.7831655993</v>
      </c>
      <c r="U71" s="205" t="n">
        <v>12390.4502870958</v>
      </c>
      <c r="V71" s="205" t="n">
        <v>12858.8516746411</v>
      </c>
      <c r="W71" s="207" t="n">
        <v>14258.3738101705</v>
      </c>
      <c r="X71" s="205" t="n">
        <v>12734.7546712241</v>
      </c>
      <c r="Y71" s="205" t="n">
        <v>12138.479896689</v>
      </c>
      <c r="Z71" s="205" t="n">
        <v>11974.0747593906</v>
      </c>
      <c r="AA71" s="205" t="n">
        <v>11400.0218012737</v>
      </c>
      <c r="AB71" s="205" t="n">
        <v>10866.1695783879</v>
      </c>
      <c r="AC71" s="206" t="n">
        <v>11747.6375483039</v>
      </c>
    </row>
    <row r="72" customFormat="false" ht="13.7" hidden="false" customHeight="true" outlineLevel="0" collapsed="false">
      <c r="A72" s="164" t="s">
        <v>182</v>
      </c>
      <c r="B72" s="135" t="s">
        <v>187</v>
      </c>
      <c r="C72" s="205" t="n">
        <v>7174.03417533432</v>
      </c>
      <c r="D72" s="205" t="n">
        <v>7411.57227560826</v>
      </c>
      <c r="E72" s="205" t="n">
        <v>10366.506153023</v>
      </c>
      <c r="F72" s="207" t="n">
        <v>8317.37086798853</v>
      </c>
      <c r="G72" s="205" t="n">
        <v>12008.9950834511</v>
      </c>
      <c r="H72" s="205" t="n">
        <v>12335.0094280327</v>
      </c>
      <c r="I72" s="205" t="n">
        <v>11682.9807388696</v>
      </c>
      <c r="J72" s="205" t="n">
        <v>17378.2992249723</v>
      </c>
      <c r="K72" s="205" t="n">
        <v>15904.1394335512</v>
      </c>
      <c r="L72" s="205" t="n">
        <v>18852.4590163934</v>
      </c>
      <c r="M72" s="205" t="n">
        <v>12101.8113678951</v>
      </c>
      <c r="N72" s="205" t="n">
        <v>13776.5798143157</v>
      </c>
      <c r="O72" s="205" t="n">
        <v>17714.9873286966</v>
      </c>
      <c r="P72" s="205" t="n">
        <v>16310.623556582</v>
      </c>
      <c r="Q72" s="205" t="n">
        <v>19119.3511008111</v>
      </c>
      <c r="R72" s="205" t="n">
        <v>15933.9038064326</v>
      </c>
      <c r="S72" s="205" t="n">
        <v>11580.9069603263</v>
      </c>
      <c r="T72" s="205" t="n">
        <v>12046.3555962184</v>
      </c>
      <c r="U72" s="205" t="n">
        <v>11332.7289211242</v>
      </c>
      <c r="V72" s="205" t="n">
        <v>11363.6363636364</v>
      </c>
      <c r="W72" s="207" t="n">
        <v>14063.8323406244</v>
      </c>
      <c r="X72" s="205" t="n">
        <v>12036.1340445933</v>
      </c>
      <c r="Y72" s="205" t="n">
        <v>11401.4883061658</v>
      </c>
      <c r="Z72" s="205" t="n">
        <v>11362.0991637919</v>
      </c>
      <c r="AA72" s="205" t="n">
        <v>10846.9818638421</v>
      </c>
      <c r="AB72" s="205" t="n">
        <v>10376.6205776448</v>
      </c>
      <c r="AC72" s="206" t="n">
        <v>11210.5950382138</v>
      </c>
    </row>
    <row r="73" customFormat="false" ht="13.7" hidden="false" customHeight="true" outlineLevel="0" collapsed="false">
      <c r="A73" s="170" t="s">
        <v>183</v>
      </c>
      <c r="B73" s="171" t="s">
        <v>187</v>
      </c>
      <c r="C73" s="208" t="n">
        <v>7359.76968796434</v>
      </c>
      <c r="D73" s="208" t="n">
        <v>7616.02944183194</v>
      </c>
      <c r="E73" s="208" t="n">
        <v>10901.5516318887</v>
      </c>
      <c r="F73" s="209" t="n">
        <v>8625.78358722833</v>
      </c>
      <c r="G73" s="208" t="n">
        <v>12442.0435481633</v>
      </c>
      <c r="H73" s="208" t="n">
        <v>12806.411062225</v>
      </c>
      <c r="I73" s="208" t="n">
        <v>12077.6760341017</v>
      </c>
      <c r="J73" s="208" t="n">
        <v>18197.0784670881</v>
      </c>
      <c r="K73" s="208" t="n">
        <v>16448.8017429194</v>
      </c>
      <c r="L73" s="208" t="n">
        <v>19945.3551912568</v>
      </c>
      <c r="M73" s="208" t="n">
        <v>13038.7257963773</v>
      </c>
      <c r="N73" s="208" t="n">
        <v>15274.0341419587</v>
      </c>
      <c r="O73" s="208" t="n">
        <v>20173.8156278517</v>
      </c>
      <c r="P73" s="208" t="n">
        <v>18331.4087759815</v>
      </c>
      <c r="Q73" s="208" t="n">
        <v>22016.2224797219</v>
      </c>
      <c r="R73" s="208" t="n">
        <v>17999.4098554146</v>
      </c>
      <c r="S73" s="208" t="n">
        <v>12235.8822612961</v>
      </c>
      <c r="T73" s="208" t="n">
        <v>12808.7831655993</v>
      </c>
      <c r="U73" s="208" t="n">
        <v>11937.1411302508</v>
      </c>
      <c r="V73" s="208" t="n">
        <v>11961.7224880383</v>
      </c>
      <c r="W73" s="209" t="n">
        <v>15261.0834949249</v>
      </c>
      <c r="X73" s="208" t="n">
        <v>12964.1728465449</v>
      </c>
      <c r="Y73" s="208" t="n">
        <v>12250.7717407332</v>
      </c>
      <c r="Z73" s="208" t="n">
        <v>12215.0872328075</v>
      </c>
      <c r="AA73" s="208" t="n">
        <v>11615.1991808439</v>
      </c>
      <c r="AB73" s="208" t="n">
        <v>11059.3082598259</v>
      </c>
      <c r="AC73" s="210" t="n">
        <v>12029.5866563369</v>
      </c>
    </row>
    <row r="74" customFormat="false" ht="13.5" hidden="false" customHeight="true" outlineLevel="0" collapsed="false">
      <c r="A74" s="176"/>
      <c r="B74" s="177"/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  <c r="AA74" s="211"/>
      <c r="AB74" s="212"/>
      <c r="AC74" s="211"/>
    </row>
    <row r="75" customFormat="false" ht="13.7" hidden="true" customHeight="true" outlineLevel="0" collapsed="false">
      <c r="A75" s="190"/>
      <c r="B75" s="136"/>
      <c r="C75" s="205"/>
      <c r="D75" s="205"/>
      <c r="E75" s="205"/>
      <c r="F75" s="205"/>
      <c r="G75" s="205"/>
      <c r="H75" s="205"/>
      <c r="I75" s="205"/>
      <c r="J75" s="205"/>
      <c r="K75" s="205"/>
      <c r="L75" s="205"/>
      <c r="M75" s="205"/>
      <c r="N75" s="205"/>
      <c r="O75" s="205"/>
      <c r="P75" s="205"/>
      <c r="Q75" s="205"/>
      <c r="R75" s="205"/>
      <c r="S75" s="205"/>
      <c r="T75" s="205"/>
      <c r="U75" s="205"/>
      <c r="V75" s="205"/>
      <c r="W75" s="205"/>
      <c r="X75" s="205"/>
      <c r="Y75" s="205"/>
      <c r="Z75" s="205"/>
      <c r="AA75" s="205"/>
      <c r="AB75" s="213"/>
      <c r="AC75" s="205"/>
    </row>
    <row r="76" customFormat="false" ht="13.7" hidden="true" customHeight="true" outlineLevel="0" collapsed="false">
      <c r="A76" s="190"/>
      <c r="B76" s="136"/>
      <c r="C76" s="205"/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13"/>
      <c r="AC76" s="205"/>
    </row>
    <row r="77" customFormat="false" ht="13.7" hidden="true" customHeight="true" outlineLevel="0" collapsed="false">
      <c r="A77" s="190"/>
      <c r="B77" s="136"/>
      <c r="C77" s="205"/>
      <c r="D77" s="205"/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13"/>
      <c r="AC77" s="205"/>
    </row>
    <row r="78" customFormat="false" ht="13.7" hidden="true" customHeight="true" outlineLevel="0" collapsed="false">
      <c r="A78" s="190"/>
      <c r="B78" s="136"/>
      <c r="C78" s="205"/>
      <c r="D78" s="205"/>
      <c r="E78" s="205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13"/>
      <c r="AC78" s="205"/>
    </row>
    <row r="79" customFormat="false" ht="13.7" hidden="true" customHeight="true" outlineLevel="0" collapsed="false">
      <c r="A79" s="190"/>
      <c r="B79" s="136"/>
      <c r="C79" s="205"/>
      <c r="D79" s="205"/>
      <c r="E79" s="205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13"/>
      <c r="AC79" s="205"/>
    </row>
    <row r="80" customFormat="false" ht="13.7" hidden="true" customHeight="true" outlineLevel="0" collapsed="false">
      <c r="A80" s="190"/>
      <c r="B80" s="136"/>
      <c r="C80" s="205"/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13"/>
      <c r="AC80" s="205"/>
    </row>
    <row r="81" customFormat="false" ht="13.7" hidden="true" customHeight="true" outlineLevel="0" collapsed="false">
      <c r="A81" s="190"/>
      <c r="B81" s="136"/>
      <c r="C81" s="205"/>
      <c r="D81" s="205"/>
      <c r="E81" s="205"/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05"/>
      <c r="Z81" s="205"/>
      <c r="AA81" s="205"/>
      <c r="AB81" s="213"/>
      <c r="AC81" s="205"/>
    </row>
    <row r="82" customFormat="false" ht="13.7" hidden="true" customHeight="true" outlineLevel="0" collapsed="false">
      <c r="A82" s="190"/>
      <c r="B82" s="136"/>
      <c r="C82" s="205"/>
      <c r="D82" s="205"/>
      <c r="E82" s="205"/>
      <c r="F82" s="205"/>
      <c r="G82" s="205"/>
      <c r="H82" s="205"/>
      <c r="I82" s="205"/>
      <c r="J82" s="205"/>
      <c r="K82" s="205"/>
      <c r="L82" s="205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205"/>
      <c r="Y82" s="205"/>
      <c r="Z82" s="205"/>
      <c r="AA82" s="205"/>
      <c r="AB82" s="213"/>
      <c r="AC82" s="205"/>
    </row>
    <row r="83" customFormat="false" ht="13.7" hidden="true" customHeight="true" outlineLevel="0" collapsed="false">
      <c r="A83" s="190"/>
      <c r="B83" s="190"/>
      <c r="C83" s="205"/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/>
      <c r="U83" s="205"/>
      <c r="V83" s="205"/>
      <c r="W83" s="205"/>
      <c r="X83" s="205"/>
      <c r="Y83" s="205"/>
      <c r="Z83" s="205"/>
      <c r="AA83" s="205"/>
      <c r="AB83" s="213"/>
      <c r="AC83" s="205"/>
    </row>
    <row r="84" customFormat="false" ht="13.5" hidden="true" customHeight="true" outlineLevel="0" collapsed="false">
      <c r="A84" s="190"/>
      <c r="B84" s="190"/>
      <c r="C84" s="205"/>
      <c r="D84" s="205"/>
      <c r="E84" s="205"/>
      <c r="F84" s="205"/>
      <c r="G84" s="214"/>
      <c r="H84" s="205"/>
      <c r="I84" s="205"/>
      <c r="J84" s="214"/>
      <c r="K84" s="205"/>
      <c r="L84" s="205"/>
      <c r="M84" s="205"/>
      <c r="N84" s="205"/>
      <c r="O84" s="214"/>
      <c r="P84" s="205"/>
      <c r="Q84" s="205"/>
      <c r="R84" s="205"/>
      <c r="S84" s="214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</row>
    <row r="85" customFormat="false" ht="12" hidden="false" customHeight="true" outlineLevel="0" collapsed="false">
      <c r="C85" s="214"/>
      <c r="D85" s="214"/>
      <c r="E85" s="214"/>
      <c r="F85" s="214"/>
      <c r="G85" s="214"/>
      <c r="H85" s="214"/>
      <c r="I85" s="214"/>
      <c r="J85" s="214"/>
      <c r="K85" s="214"/>
      <c r="L85" s="214"/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</row>
    <row r="86" customFormat="false" ht="17.25" hidden="false" customHeight="true" outlineLevel="0" collapsed="false">
      <c r="A86" s="178" t="s">
        <v>5</v>
      </c>
      <c r="B86" s="187"/>
      <c r="C86" s="215"/>
      <c r="D86" s="215"/>
      <c r="E86" s="215"/>
      <c r="F86" s="215"/>
      <c r="G86" s="215"/>
      <c r="H86" s="215"/>
      <c r="I86" s="215"/>
      <c r="J86" s="215"/>
      <c r="K86" s="215"/>
      <c r="L86" s="215"/>
      <c r="M86" s="215"/>
      <c r="N86" s="215"/>
      <c r="O86" s="215"/>
      <c r="P86" s="215"/>
      <c r="Q86" s="215"/>
      <c r="R86" s="215"/>
      <c r="S86" s="215"/>
      <c r="T86" s="215"/>
      <c r="U86" s="215"/>
      <c r="V86" s="215"/>
      <c r="W86" s="215"/>
      <c r="X86" s="215"/>
      <c r="Y86" s="215"/>
      <c r="Z86" s="215"/>
      <c r="AA86" s="215"/>
      <c r="AB86" s="215"/>
      <c r="AC86" s="215"/>
    </row>
    <row r="87" customFormat="false" ht="11.25" hidden="false" customHeight="false" outlineLevel="0" collapsed="false">
      <c r="A87" s="156" t="s">
        <v>76</v>
      </c>
      <c r="B87" s="136"/>
      <c r="C87" s="205" t="n">
        <v>984.398216939078</v>
      </c>
      <c r="D87" s="205" t="n">
        <v>756.491515027604</v>
      </c>
      <c r="E87" s="205" t="n">
        <v>869.448903156768</v>
      </c>
      <c r="F87" s="207" t="n">
        <v>870.112878374484</v>
      </c>
      <c r="G87" s="205" t="n">
        <v>1142.19757607969</v>
      </c>
      <c r="H87" s="205" t="n">
        <v>1021.37020741672</v>
      </c>
      <c r="I87" s="205" t="n">
        <v>1263.02494474266</v>
      </c>
      <c r="J87" s="205" t="n">
        <v>368.316725597342</v>
      </c>
      <c r="K87" s="205" t="n">
        <v>326.797385620914</v>
      </c>
      <c r="L87" s="205" t="n">
        <v>409.836065573771</v>
      </c>
      <c r="M87" s="205" t="n">
        <v>-657.668433063234</v>
      </c>
      <c r="N87" s="205" t="n">
        <v>-522.20281274331</v>
      </c>
      <c r="O87" s="205" t="n">
        <v>-294.232254163599</v>
      </c>
      <c r="P87" s="205" t="n">
        <v>-393.853259904068</v>
      </c>
      <c r="Q87" s="205" t="n">
        <v>-194.611248423133</v>
      </c>
      <c r="R87" s="205" t="n">
        <v>-631.842594862972</v>
      </c>
      <c r="S87" s="205" t="n">
        <v>-419.971264804559</v>
      </c>
      <c r="T87" s="205" t="n">
        <v>-402.128195236639</v>
      </c>
      <c r="U87" s="205" t="n">
        <v>-356.168026594138</v>
      </c>
      <c r="V87" s="205" t="n">
        <v>-501.617572582902</v>
      </c>
      <c r="W87" s="207" t="n">
        <v>-122.418223428176</v>
      </c>
      <c r="X87" s="205" t="n">
        <v>-246.107281099055</v>
      </c>
      <c r="Y87" s="205" t="n">
        <v>-129.824955360809</v>
      </c>
      <c r="Z87" s="211" t="n">
        <v>-111.726116734424</v>
      </c>
      <c r="AA87" s="211" t="n">
        <v>-59.3697034950674</v>
      </c>
      <c r="AB87" s="205" t="n">
        <v>-18.3440191740356</v>
      </c>
      <c r="AC87" s="216" t="n">
        <v>-58.352676857281</v>
      </c>
    </row>
    <row r="88" customFormat="false" ht="11.25" hidden="false" customHeight="false" outlineLevel="0" collapsed="false">
      <c r="A88" s="164" t="s">
        <v>178</v>
      </c>
      <c r="B88" s="165"/>
      <c r="C88" s="205" t="n">
        <v>1095.83952451709</v>
      </c>
      <c r="D88" s="205" t="n">
        <v>766.714373338785</v>
      </c>
      <c r="E88" s="205" t="n">
        <v>869.448903156768</v>
      </c>
      <c r="F88" s="207" t="n">
        <v>910.667600337547</v>
      </c>
      <c r="G88" s="205" t="n">
        <v>1142.19757607969</v>
      </c>
      <c r="H88" s="205" t="n">
        <v>1021.37020741672</v>
      </c>
      <c r="I88" s="205" t="n">
        <v>1263.02494474266</v>
      </c>
      <c r="J88" s="205" t="n">
        <v>368.316725597342</v>
      </c>
      <c r="K88" s="205" t="n">
        <v>326.797385620914</v>
      </c>
      <c r="L88" s="205" t="n">
        <v>409.836065573771</v>
      </c>
      <c r="M88" s="205" t="n">
        <v>-727.825401839982</v>
      </c>
      <c r="N88" s="205" t="n">
        <v>-579.147579311753</v>
      </c>
      <c r="O88" s="205" t="n">
        <v>-345.488605929937</v>
      </c>
      <c r="P88" s="205" t="n">
        <v>-450.879374666903</v>
      </c>
      <c r="Q88" s="205" t="n">
        <v>-240.097837192972</v>
      </c>
      <c r="R88" s="205" t="n">
        <v>-694.551229213914</v>
      </c>
      <c r="S88" s="205" t="n">
        <v>-419.971264804559</v>
      </c>
      <c r="T88" s="205" t="n">
        <v>-402.128195236639</v>
      </c>
      <c r="U88" s="205" t="n">
        <v>-356.168026594138</v>
      </c>
      <c r="V88" s="205" t="n">
        <v>-501.617572582902</v>
      </c>
      <c r="W88" s="207" t="n">
        <v>-142.319913698551</v>
      </c>
      <c r="X88" s="205" t="n">
        <v>-140.334863251212</v>
      </c>
      <c r="Y88" s="205" t="n">
        <v>-28.1038668971705</v>
      </c>
      <c r="Z88" s="205" t="n">
        <v>-6.69669017844353</v>
      </c>
      <c r="AA88" s="205" t="n">
        <v>35.7370890989805</v>
      </c>
      <c r="AB88" s="205" t="n">
        <v>69.8907759718895</v>
      </c>
      <c r="AC88" s="206" t="n">
        <v>27.5414670164282</v>
      </c>
    </row>
    <row r="89" customFormat="false" ht="11.25" hidden="false" customHeight="false" outlineLevel="0" collapsed="false">
      <c r="A89" s="164" t="s">
        <v>77</v>
      </c>
      <c r="B89" s="136"/>
      <c r="C89" s="205" t="n">
        <v>309.249628528974</v>
      </c>
      <c r="D89" s="205" t="n">
        <v>746.268656716417</v>
      </c>
      <c r="E89" s="205" t="n">
        <v>936.329588014982</v>
      </c>
      <c r="F89" s="207" t="n">
        <v>663.94929108679</v>
      </c>
      <c r="G89" s="205" t="n">
        <v>984.133397979676</v>
      </c>
      <c r="H89" s="205" t="n">
        <v>1099.93714644877</v>
      </c>
      <c r="I89" s="205" t="n">
        <v>868.329649510579</v>
      </c>
      <c r="J89" s="205" t="n">
        <v>1077.27061680774</v>
      </c>
      <c r="K89" s="205" t="n">
        <v>1198.25708061002</v>
      </c>
      <c r="L89" s="205" t="n">
        <v>956.284153005465</v>
      </c>
      <c r="M89" s="205" t="n">
        <v>-393.569964993798</v>
      </c>
      <c r="N89" s="205" t="n">
        <v>-387.007250420014</v>
      </c>
      <c r="O89" s="205" t="n">
        <v>29.8574670285216</v>
      </c>
      <c r="P89" s="205" t="n">
        <v>64.7095398827496</v>
      </c>
      <c r="Q89" s="205" t="n">
        <v>-4.99460582570828</v>
      </c>
      <c r="R89" s="205" t="n">
        <v>159.311331745759</v>
      </c>
      <c r="S89" s="205" t="n">
        <v>-140.607108933855</v>
      </c>
      <c r="T89" s="205" t="n">
        <v>-461.053130485721</v>
      </c>
      <c r="U89" s="205" t="n">
        <v>172.620126926562</v>
      </c>
      <c r="V89" s="205" t="n">
        <v>-133.388323242403</v>
      </c>
      <c r="W89" s="207" t="n">
        <v>183.811528224078</v>
      </c>
      <c r="X89" s="205" t="n">
        <v>-354.579255134593</v>
      </c>
      <c r="Y89" s="205" t="n">
        <v>-183.92151160914</v>
      </c>
      <c r="Z89" s="205" t="n">
        <v>-179.194652688042</v>
      </c>
      <c r="AA89" s="205" t="n">
        <v>-84.4407649639743</v>
      </c>
      <c r="AB89" s="205" t="n">
        <v>-3.11484949353871</v>
      </c>
      <c r="AC89" s="206" t="n">
        <v>-65.5723739930145</v>
      </c>
    </row>
    <row r="90" customFormat="false" ht="11.25" hidden="false" customHeight="false" outlineLevel="0" collapsed="false">
      <c r="A90" s="164" t="s">
        <v>180</v>
      </c>
      <c r="B90" s="136"/>
      <c r="C90" s="205" t="n">
        <v>1031.99294205052</v>
      </c>
      <c r="D90" s="205" t="n">
        <v>-142.915577908964</v>
      </c>
      <c r="E90" s="205" t="n">
        <v>535.045478865703</v>
      </c>
      <c r="F90" s="207" t="n">
        <v>474.707614335752</v>
      </c>
      <c r="G90" s="205" t="n">
        <v>787.902110406718</v>
      </c>
      <c r="H90" s="205" t="n">
        <v>628.535512256442</v>
      </c>
      <c r="I90" s="205" t="n">
        <v>947.268708556994</v>
      </c>
      <c r="J90" s="205" t="n">
        <v>1022.80438587092</v>
      </c>
      <c r="K90" s="205" t="n">
        <v>1089.32461873638</v>
      </c>
      <c r="L90" s="205" t="n">
        <v>956.284153005465</v>
      </c>
      <c r="M90" s="205" t="n">
        <v>-393.569964993798</v>
      </c>
      <c r="N90" s="205" t="n">
        <v>-387.007250420014</v>
      </c>
      <c r="O90" s="205" t="n">
        <v>-1.47580708766145</v>
      </c>
      <c r="P90" s="205" t="n">
        <v>2.04299165038356</v>
      </c>
      <c r="Q90" s="205" t="n">
        <v>-4.99460582570828</v>
      </c>
      <c r="R90" s="205" t="n">
        <v>85.54325856783</v>
      </c>
      <c r="S90" s="205" t="n">
        <v>-419.743304069767</v>
      </c>
      <c r="T90" s="205" t="n">
        <v>-438.389693851459</v>
      </c>
      <c r="U90" s="205" t="n">
        <v>-409.549712904201</v>
      </c>
      <c r="V90" s="205" t="n">
        <v>-411.290505453639</v>
      </c>
      <c r="W90" s="207" t="n">
        <v>67.9867587535737</v>
      </c>
      <c r="X90" s="205" t="n">
        <v>2577.43937994133</v>
      </c>
      <c r="Y90" s="205" t="n">
        <v>3272.77530274795</v>
      </c>
      <c r="Z90" s="205" t="n">
        <v>3856.69404940181</v>
      </c>
      <c r="AA90" s="205" t="n">
        <v>1197.66398264072</v>
      </c>
      <c r="AB90" s="205" t="n">
        <v>434.559380359553</v>
      </c>
      <c r="AC90" s="206" t="n">
        <v>1617.62004587157</v>
      </c>
    </row>
    <row r="91" customFormat="false" ht="11.25" hidden="false" customHeight="false" outlineLevel="0" collapsed="false">
      <c r="A91" s="164" t="s">
        <v>78</v>
      </c>
      <c r="B91" s="165"/>
      <c r="C91" s="205" t="n">
        <v>334.323922734026</v>
      </c>
      <c r="D91" s="205" t="n">
        <v>644.040073604579</v>
      </c>
      <c r="E91" s="205" t="n">
        <v>535.045478865703</v>
      </c>
      <c r="F91" s="207" t="n">
        <v>504.469825068102</v>
      </c>
      <c r="G91" s="205" t="n">
        <v>787.902110406718</v>
      </c>
      <c r="H91" s="205" t="n">
        <v>628.535512256442</v>
      </c>
      <c r="I91" s="205" t="n">
        <v>947.268708556994</v>
      </c>
      <c r="J91" s="205" t="n">
        <v>1227.72241865781</v>
      </c>
      <c r="K91" s="205" t="n">
        <v>1089.32461873638</v>
      </c>
      <c r="L91" s="205" t="n">
        <v>1366.12021857923</v>
      </c>
      <c r="M91" s="205" t="n">
        <v>-229.498326649997</v>
      </c>
      <c r="N91" s="205" t="n">
        <v>-207.944914528316</v>
      </c>
      <c r="O91" s="205" t="n">
        <v>-49.0583465165073</v>
      </c>
      <c r="P91" s="205" t="n">
        <v>2.04299165038356</v>
      </c>
      <c r="Q91" s="205" t="n">
        <v>-100.159684683396</v>
      </c>
      <c r="R91" s="205" t="n">
        <v>85.54325856783</v>
      </c>
      <c r="S91" s="205" t="n">
        <v>-419.743304069767</v>
      </c>
      <c r="T91" s="205" t="n">
        <v>-438.389693851459</v>
      </c>
      <c r="U91" s="205" t="n">
        <v>-409.549712904201</v>
      </c>
      <c r="V91" s="205" t="n">
        <v>-411.290505453639</v>
      </c>
      <c r="W91" s="207" t="n">
        <v>113.490728401261</v>
      </c>
      <c r="X91" s="205" t="n">
        <v>-280.612097621666</v>
      </c>
      <c r="Y91" s="205" t="n">
        <v>-124.040172947251</v>
      </c>
      <c r="Z91" s="205" t="n">
        <v>-115.241907363396</v>
      </c>
      <c r="AA91" s="205" t="n">
        <v>-21.6099824954363</v>
      </c>
      <c r="AB91" s="205" t="n">
        <v>54.2037403930372</v>
      </c>
      <c r="AC91" s="206" t="n">
        <v>-19.0972667376354</v>
      </c>
    </row>
    <row r="92" customFormat="false" ht="11.25" hidden="false" customHeight="false" outlineLevel="0" collapsed="false">
      <c r="A92" s="164" t="s">
        <v>182</v>
      </c>
      <c r="B92" s="136"/>
      <c r="C92" s="205" t="n">
        <v>766.158989598812</v>
      </c>
      <c r="D92" s="205" t="n">
        <v>715.600081782867</v>
      </c>
      <c r="E92" s="205" t="n">
        <v>601.926163723916</v>
      </c>
      <c r="F92" s="207" t="n">
        <v>694.561745035199</v>
      </c>
      <c r="G92" s="205" t="n">
        <v>629.651872299526</v>
      </c>
      <c r="H92" s="205" t="n">
        <v>785.669390320554</v>
      </c>
      <c r="I92" s="205" t="n">
        <v>473.634354278496</v>
      </c>
      <c r="J92" s="205" t="n">
        <v>873.245473052608</v>
      </c>
      <c r="K92" s="205" t="n">
        <v>653.594771241831</v>
      </c>
      <c r="L92" s="205" t="n">
        <v>1092.89617486339</v>
      </c>
      <c r="M92" s="205" t="n">
        <v>-661.973519783627</v>
      </c>
      <c r="N92" s="205" t="n">
        <v>-725.514932703349</v>
      </c>
      <c r="O92" s="205" t="n">
        <v>-291.028207491396</v>
      </c>
      <c r="P92" s="205" t="n">
        <v>-150.914904956473</v>
      </c>
      <c r="Q92" s="205" t="n">
        <v>-431.141510026315</v>
      </c>
      <c r="R92" s="205" t="n">
        <v>-28.537508121417</v>
      </c>
      <c r="S92" s="205" t="n">
        <v>-355.686961651161</v>
      </c>
      <c r="T92" s="205" t="n">
        <v>-393.062820582934</v>
      </c>
      <c r="U92" s="205" t="n">
        <v>-347.271078875794</v>
      </c>
      <c r="V92" s="205" t="n">
        <v>-326.726985494757</v>
      </c>
      <c r="W92" s="207" t="n">
        <v>-56.591205975119</v>
      </c>
      <c r="X92" s="205" t="n">
        <v>-285.212838516338</v>
      </c>
      <c r="Y92" s="205" t="n">
        <v>-158.668313892109</v>
      </c>
      <c r="Z92" s="205" t="n">
        <v>-139.013628872613</v>
      </c>
      <c r="AA92" s="205" t="n">
        <v>-81.6217040511274</v>
      </c>
      <c r="AB92" s="205" t="n">
        <v>-33.9837258615062</v>
      </c>
      <c r="AC92" s="206" t="n">
        <v>-74.7423163569383</v>
      </c>
    </row>
    <row r="93" customFormat="false" ht="13.7" hidden="false" customHeight="true" outlineLevel="0" collapsed="false">
      <c r="A93" s="170" t="s">
        <v>183</v>
      </c>
      <c r="B93" s="171"/>
      <c r="C93" s="208" t="n">
        <v>766.158989598811</v>
      </c>
      <c r="D93" s="208" t="n">
        <v>715.600081782867</v>
      </c>
      <c r="E93" s="208" t="n">
        <v>601.926163723914</v>
      </c>
      <c r="F93" s="209" t="n">
        <v>694.561745035196</v>
      </c>
      <c r="G93" s="208" t="n">
        <v>629.651872299524</v>
      </c>
      <c r="H93" s="208" t="n">
        <v>785.669390320554</v>
      </c>
      <c r="I93" s="208" t="n">
        <v>473.634354278496</v>
      </c>
      <c r="J93" s="208" t="n">
        <v>873.245473052608</v>
      </c>
      <c r="K93" s="208" t="n">
        <v>653.594771241829</v>
      </c>
      <c r="L93" s="208" t="n">
        <v>1092.89617486338</v>
      </c>
      <c r="M93" s="208" t="n">
        <v>-746.161882315722</v>
      </c>
      <c r="N93" s="208" t="n">
        <v>-839.404465840235</v>
      </c>
      <c r="O93" s="208" t="n">
        <v>-448.531852254389</v>
      </c>
      <c r="P93" s="208" t="n">
        <v>-283.975839403091</v>
      </c>
      <c r="Q93" s="208" t="n">
        <v>-613.087865105685</v>
      </c>
      <c r="R93" s="208" t="n">
        <v>-153.954776823299</v>
      </c>
      <c r="S93" s="208" t="n">
        <v>-393.933652359647</v>
      </c>
      <c r="T93" s="208" t="n">
        <v>-438.389693851459</v>
      </c>
      <c r="U93" s="208" t="n">
        <v>-382.858869749169</v>
      </c>
      <c r="V93" s="208" t="n">
        <v>-360.552393478312</v>
      </c>
      <c r="W93" s="209" t="n">
        <v>-112.395427731766</v>
      </c>
      <c r="X93" s="208" t="n">
        <v>-326.806747560368</v>
      </c>
      <c r="Y93" s="208" t="n">
        <v>-188.093532798292</v>
      </c>
      <c r="Z93" s="208" t="n">
        <v>-167.147883263278</v>
      </c>
      <c r="AA93" s="208" t="n">
        <v>-102.919989312639</v>
      </c>
      <c r="AB93" s="208" t="n">
        <v>-49.7113427624699</v>
      </c>
      <c r="AC93" s="210" t="n">
        <v>-99.398132911163</v>
      </c>
    </row>
    <row r="94" customFormat="false" ht="13.7" hidden="false" customHeight="true" outlineLevel="0" collapsed="false">
      <c r="A94" s="176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  <c r="AC94" s="211"/>
    </row>
    <row r="95" customFormat="false" ht="13.7" hidden="false" customHeight="true" outlineLevel="0" collapsed="false">
      <c r="A95" s="217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</row>
    <row r="96" customFormat="false" ht="13.7" hidden="false" customHeight="true" outlineLevel="0" collapsed="false">
      <c r="A96" s="217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</row>
    <row r="97" customFormat="false" ht="13.7" hidden="false" customHeight="true" outlineLevel="0" collapsed="false">
      <c r="A97" s="217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</row>
    <row r="98" customFormat="false" ht="13.7" hidden="false" customHeight="true" outlineLevel="0" collapsed="false">
      <c r="A98" s="217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</row>
    <row r="99" customFormat="false" ht="13.7" hidden="false" customHeight="true" outlineLevel="0" collapsed="false">
      <c r="A99" s="217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</row>
    <row r="100" customFormat="false" ht="13.7" hidden="false" customHeight="true" outlineLevel="0" collapsed="false">
      <c r="A100" s="217"/>
      <c r="C100" s="205"/>
      <c r="D100" s="205"/>
      <c r="E100" s="205"/>
      <c r="F100" s="205"/>
      <c r="G100" s="205"/>
      <c r="H100" s="205"/>
      <c r="I100" s="205"/>
      <c r="J100" s="205"/>
      <c r="K100" s="205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</row>
    <row r="101" customFormat="false" ht="13.7" hidden="false" customHeight="true" outlineLevel="0" collapsed="false">
      <c r="A101" s="217"/>
      <c r="C101" s="205"/>
      <c r="D101" s="205"/>
      <c r="E101" s="205"/>
      <c r="F101" s="205"/>
      <c r="G101" s="205"/>
      <c r="H101" s="205"/>
      <c r="I101" s="205"/>
      <c r="J101" s="205"/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</row>
    <row r="102" customFormat="false" ht="13.7" hidden="false" customHeight="true" outlineLevel="0" collapsed="false">
      <c r="A102" s="217"/>
      <c r="C102" s="205"/>
      <c r="D102" s="205"/>
      <c r="E102" s="205"/>
      <c r="F102" s="205"/>
      <c r="G102" s="205"/>
      <c r="H102" s="205"/>
      <c r="I102" s="205"/>
      <c r="J102" s="205"/>
      <c r="K102" s="205"/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</row>
    <row r="103" customFormat="false" ht="13.7" hidden="false" customHeight="true" outlineLevel="0" collapsed="false">
      <c r="A103" s="218"/>
      <c r="B103" s="136"/>
      <c r="C103" s="208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10"/>
    </row>
    <row r="104" customFormat="false" ht="11.25" hidden="false" customHeight="false" outlineLevel="0" collapsed="false">
      <c r="A104" s="136"/>
      <c r="C104" s="214"/>
      <c r="D104" s="214"/>
      <c r="E104" s="214"/>
      <c r="F104" s="214"/>
      <c r="G104" s="214"/>
      <c r="H104" s="214"/>
      <c r="I104" s="214"/>
      <c r="J104" s="214"/>
      <c r="K104" s="214"/>
      <c r="L104" s="214"/>
      <c r="M104" s="214"/>
      <c r="N104" s="214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  <c r="AC104" s="214"/>
    </row>
    <row r="105" customFormat="false" ht="13.5" hidden="false" customHeight="true" outlineLevel="0" collapsed="false">
      <c r="C105" s="214"/>
      <c r="D105" s="214"/>
      <c r="E105" s="214"/>
      <c r="F105" s="214"/>
      <c r="G105" s="214"/>
      <c r="H105" s="214"/>
      <c r="I105" s="214"/>
      <c r="J105" s="214"/>
      <c r="K105" s="214"/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  <c r="AC105" s="214"/>
    </row>
    <row r="106" customFormat="false" ht="12" hidden="false" customHeight="false" outlineLevel="0" collapsed="false">
      <c r="A106" s="219" t="n">
        <v>37190</v>
      </c>
      <c r="B106" s="190"/>
      <c r="C106" s="191"/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  <c r="AC106" s="191"/>
    </row>
    <row r="107" customFormat="false" ht="11.25" hidden="false" customHeight="false" outlineLevel="0" collapsed="false">
      <c r="A107" s="194" t="s">
        <v>76</v>
      </c>
      <c r="B107" s="136"/>
      <c r="C107" s="205" t="n">
        <v>6129.27191679049</v>
      </c>
      <c r="D107" s="205" t="n">
        <v>7217.33796769577</v>
      </c>
      <c r="E107" s="205" t="n">
        <v>11436.5971107544</v>
      </c>
      <c r="F107" s="205" t="n">
        <v>8261.06899841356</v>
      </c>
      <c r="G107" s="211" t="n">
        <v>12874.7198928612</v>
      </c>
      <c r="H107" s="211" t="n">
        <v>13434.9465744815</v>
      </c>
      <c r="I107" s="211" t="n">
        <v>12314.4932112409</v>
      </c>
      <c r="J107" s="211" t="n">
        <v>15795.2069716776</v>
      </c>
      <c r="K107" s="211" t="n">
        <v>14923.7472766885</v>
      </c>
      <c r="L107" s="211" t="n">
        <v>16666.6666666667</v>
      </c>
      <c r="M107" s="211" t="n">
        <v>9870.66031313819</v>
      </c>
      <c r="N107" s="211" t="n">
        <v>9506.92877860135</v>
      </c>
      <c r="O107" s="211" t="n">
        <v>14466.3224706328</v>
      </c>
      <c r="P107" s="211" t="n">
        <v>13384.6153846154</v>
      </c>
      <c r="Q107" s="211" t="n">
        <v>15548.0295566502</v>
      </c>
      <c r="R107" s="211" t="n">
        <v>13615.0234741784</v>
      </c>
      <c r="S107" s="211" t="n">
        <v>12201.7554345838</v>
      </c>
      <c r="T107" s="211" t="n">
        <v>12600.9693053312</v>
      </c>
      <c r="U107" s="211" t="n">
        <v>11840</v>
      </c>
      <c r="V107" s="211" t="n">
        <v>12164.2969984202</v>
      </c>
      <c r="W107" s="211" t="n">
        <v>12854.1468001805</v>
      </c>
      <c r="X107" s="211" t="n">
        <v>11664.0943753037</v>
      </c>
      <c r="Y107" s="211" t="n">
        <v>11184.8682632152</v>
      </c>
      <c r="Z107" s="211" t="n">
        <v>10910.6990432601</v>
      </c>
      <c r="AA107" s="211" t="n">
        <v>10470.8955484284</v>
      </c>
      <c r="AB107" s="211" t="n">
        <v>10088.0788683805</v>
      </c>
      <c r="AC107" s="216" t="n">
        <v>10758.598162254</v>
      </c>
    </row>
    <row r="108" customFormat="false" ht="11.25" hidden="false" customHeight="false" outlineLevel="0" collapsed="false">
      <c r="A108" s="185" t="s">
        <v>178</v>
      </c>
      <c r="B108" s="165"/>
      <c r="C108" s="205" t="n">
        <v>6129.27191679049</v>
      </c>
      <c r="D108" s="205" t="n">
        <v>7258.2294009405</v>
      </c>
      <c r="E108" s="205" t="n">
        <v>11503.4777956126</v>
      </c>
      <c r="F108" s="207" t="n">
        <v>8296.99303778121</v>
      </c>
      <c r="G108" s="205" t="n">
        <v>12858.9320810519</v>
      </c>
      <c r="H108" s="205" t="n">
        <v>13434.9465744815</v>
      </c>
      <c r="I108" s="205" t="n">
        <v>12282.9175876224</v>
      </c>
      <c r="J108" s="205" t="n">
        <v>16341.6550591093</v>
      </c>
      <c r="K108" s="205" t="n">
        <v>14923.7472766885</v>
      </c>
      <c r="L108" s="205" t="n">
        <v>17759.5628415301</v>
      </c>
      <c r="M108" s="205" t="n">
        <v>10721.5793056501</v>
      </c>
      <c r="N108" s="205" t="n">
        <v>10312.6007089913</v>
      </c>
      <c r="O108" s="205" t="n">
        <v>15312.71314892</v>
      </c>
      <c r="P108" s="205" t="n">
        <v>14307.6923076923</v>
      </c>
      <c r="Q108" s="205" t="n">
        <v>16317.7339901478</v>
      </c>
      <c r="R108" s="205" t="n">
        <v>14710.4851330203</v>
      </c>
      <c r="S108" s="205" t="n">
        <v>12201.7554345838</v>
      </c>
      <c r="T108" s="205" t="n">
        <v>12600.9693053312</v>
      </c>
      <c r="U108" s="205" t="n">
        <v>11840</v>
      </c>
      <c r="V108" s="205" t="n">
        <v>12164.2969984202</v>
      </c>
      <c r="W108" s="205" t="n">
        <v>13301.0291184156</v>
      </c>
      <c r="X108" s="205" t="n">
        <v>12199.92903041</v>
      </c>
      <c r="Y108" s="205" t="n">
        <v>11645.4179713212</v>
      </c>
      <c r="Z108" s="205" t="n">
        <v>11400.0136153455</v>
      </c>
      <c r="AA108" s="205" t="n">
        <v>11128.9643853462</v>
      </c>
      <c r="AB108" s="205" t="n">
        <v>10855.755549925</v>
      </c>
      <c r="AC108" s="206" t="n">
        <v>11348.7469407196</v>
      </c>
    </row>
    <row r="109" customFormat="false" ht="11.25" hidden="false" customHeight="false" outlineLevel="0" collapsed="false">
      <c r="A109" s="185" t="s">
        <v>77</v>
      </c>
      <c r="B109" s="136"/>
      <c r="C109" s="205" t="n">
        <v>6445.02228826152</v>
      </c>
      <c r="D109" s="205" t="n">
        <v>7227.56082600695</v>
      </c>
      <c r="E109" s="205" t="n">
        <v>11369.7164258962</v>
      </c>
      <c r="F109" s="207" t="n">
        <v>8347.43318005489</v>
      </c>
      <c r="G109" s="205" t="n">
        <v>13111.5370700004</v>
      </c>
      <c r="H109" s="205" t="n">
        <v>13434.9465744815</v>
      </c>
      <c r="I109" s="205" t="n">
        <v>12788.1275655194</v>
      </c>
      <c r="J109" s="205" t="n">
        <v>17554.6448087432</v>
      </c>
      <c r="K109" s="205" t="n">
        <v>16666.6666666667</v>
      </c>
      <c r="L109" s="205" t="n">
        <v>18442.6229508197</v>
      </c>
      <c r="M109" s="205" t="n">
        <v>11402.3144996596</v>
      </c>
      <c r="N109" s="205" t="n">
        <v>12890.7508862391</v>
      </c>
      <c r="O109" s="205" t="n">
        <v>16274.5358090186</v>
      </c>
      <c r="P109" s="205" t="n">
        <v>15307.6923076923</v>
      </c>
      <c r="Q109" s="205" t="n">
        <v>17241.3793103448</v>
      </c>
      <c r="R109" s="205" t="n">
        <v>15258.2159624413</v>
      </c>
      <c r="S109" s="205" t="n">
        <v>13505.378989537</v>
      </c>
      <c r="T109" s="205" t="n">
        <v>13651.0500807754</v>
      </c>
      <c r="U109" s="205" t="n">
        <v>13200</v>
      </c>
      <c r="V109" s="205" t="n">
        <v>13665.0868878357</v>
      </c>
      <c r="W109" s="205" t="n">
        <v>14331.6349381323</v>
      </c>
      <c r="X109" s="205" t="n">
        <v>13009.951418608</v>
      </c>
      <c r="Y109" s="205" t="n">
        <v>12339.8458405871</v>
      </c>
      <c r="Z109" s="205" t="n">
        <v>12086.0280371385</v>
      </c>
      <c r="AA109" s="205" t="n">
        <v>11412.1895571079</v>
      </c>
      <c r="AB109" s="205" t="n">
        <v>10810.5131853353</v>
      </c>
      <c r="AC109" s="206" t="n">
        <v>11789.1285392112</v>
      </c>
    </row>
    <row r="110" customFormat="false" ht="11.25" hidden="false" customHeight="false" outlineLevel="0" collapsed="false">
      <c r="A110" s="185" t="s">
        <v>180</v>
      </c>
      <c r="B110" s="136"/>
      <c r="C110" s="205" t="n">
        <v>5049.68424962853</v>
      </c>
      <c r="D110" s="205" t="n">
        <v>4574.32008320947</v>
      </c>
      <c r="E110" s="205" t="n">
        <v>10299.6254681648</v>
      </c>
      <c r="F110" s="207" t="n">
        <v>6641.2099336676</v>
      </c>
      <c r="G110" s="205" t="n">
        <v>12048.4646129743</v>
      </c>
      <c r="H110" s="205" t="n">
        <v>12335.0094280327</v>
      </c>
      <c r="I110" s="205" t="n">
        <v>11761.919797916</v>
      </c>
      <c r="J110" s="205" t="n">
        <v>17064.4487303118</v>
      </c>
      <c r="K110" s="205" t="n">
        <v>15686.2745098039</v>
      </c>
      <c r="L110" s="205" t="n">
        <v>18442.6229508197</v>
      </c>
      <c r="M110" s="205" t="n">
        <v>11402.3144996596</v>
      </c>
      <c r="N110" s="205" t="n">
        <v>12890.7508862391</v>
      </c>
      <c r="O110" s="205" t="n">
        <v>16197.6127320955</v>
      </c>
      <c r="P110" s="205" t="n">
        <v>15153.8461538462</v>
      </c>
      <c r="Q110" s="205" t="n">
        <v>17241.3793103448</v>
      </c>
      <c r="R110" s="205" t="n">
        <v>15258.2159624413</v>
      </c>
      <c r="S110" s="205" t="n">
        <v>13105.7716798485</v>
      </c>
      <c r="T110" s="205" t="n">
        <v>13247.1728594507</v>
      </c>
      <c r="U110" s="205" t="n">
        <v>12800</v>
      </c>
      <c r="V110" s="205" t="n">
        <v>13270.1421800948</v>
      </c>
      <c r="W110" s="205" t="n">
        <v>13961.1060337376</v>
      </c>
      <c r="X110" s="205" t="n">
        <v>9746.49035426366</v>
      </c>
      <c r="Y110" s="205" t="n">
        <v>8533.60933568735</v>
      </c>
      <c r="Z110" s="205" t="n">
        <v>7742.86896277251</v>
      </c>
      <c r="AA110" s="205" t="n">
        <v>9844.73830327643</v>
      </c>
      <c r="AB110" s="205" t="n">
        <v>10098.5672033056</v>
      </c>
      <c r="AC110" s="206" t="n">
        <v>9749.28985806923</v>
      </c>
    </row>
    <row r="111" customFormat="false" ht="11.25" hidden="false" customHeight="false" outlineLevel="0" collapsed="false">
      <c r="A111" s="185" t="s">
        <v>78</v>
      </c>
      <c r="B111" s="165"/>
      <c r="C111" s="205" t="n">
        <v>6445.02228826152</v>
      </c>
      <c r="D111" s="205" t="n">
        <v>6971.98936822736</v>
      </c>
      <c r="E111" s="205" t="n">
        <v>10299.6254681648</v>
      </c>
      <c r="F111" s="207" t="n">
        <v>7905.54570821789</v>
      </c>
      <c r="G111" s="205" t="n">
        <v>12048.4646129743</v>
      </c>
      <c r="H111" s="205" t="n">
        <v>12335.0094280327</v>
      </c>
      <c r="I111" s="205" t="n">
        <v>11761.919797916</v>
      </c>
      <c r="J111" s="205" t="n">
        <v>17269.3667630987</v>
      </c>
      <c r="K111" s="205" t="n">
        <v>15686.2745098039</v>
      </c>
      <c r="L111" s="205" t="n">
        <v>18852.4590163934</v>
      </c>
      <c r="M111" s="205" t="n">
        <v>12253.2334921715</v>
      </c>
      <c r="N111" s="205" t="n">
        <v>13535.2884305511</v>
      </c>
      <c r="O111" s="205" t="n">
        <v>16390.0388404699</v>
      </c>
      <c r="P111" s="205" t="n">
        <v>15153.8461538462</v>
      </c>
      <c r="Q111" s="205" t="n">
        <v>17626.2315270936</v>
      </c>
      <c r="R111" s="205" t="n">
        <v>15258.2159624413</v>
      </c>
      <c r="S111" s="205" t="n">
        <v>13105.7716798485</v>
      </c>
      <c r="T111" s="205" t="n">
        <v>13247.1728594507</v>
      </c>
      <c r="U111" s="205" t="n">
        <v>12800</v>
      </c>
      <c r="V111" s="205" t="n">
        <v>13270.1421800948</v>
      </c>
      <c r="W111" s="205" t="n">
        <v>14144.8830817692</v>
      </c>
      <c r="X111" s="205" t="n">
        <v>13015.3667688458</v>
      </c>
      <c r="Y111" s="205" t="n">
        <v>12262.5200696363</v>
      </c>
      <c r="Z111" s="205" t="n">
        <v>12089.3166667539</v>
      </c>
      <c r="AA111" s="205" t="n">
        <v>11421.6317837691</v>
      </c>
      <c r="AB111" s="205" t="n">
        <v>10811.9658379948</v>
      </c>
      <c r="AC111" s="206" t="n">
        <v>11766.7348150415</v>
      </c>
    </row>
    <row r="112" customFormat="false" ht="11.25" hidden="false" customHeight="false" outlineLevel="0" collapsed="false">
      <c r="A112" s="185" t="s">
        <v>182</v>
      </c>
      <c r="B112" s="136"/>
      <c r="C112" s="205" t="n">
        <v>6407.87518573551</v>
      </c>
      <c r="D112" s="205" t="n">
        <v>6695.97219382539</v>
      </c>
      <c r="E112" s="205" t="n">
        <v>9764.57998929909</v>
      </c>
      <c r="F112" s="207" t="n">
        <v>7622.80912295333</v>
      </c>
      <c r="G112" s="205" t="n">
        <v>11379.3432111516</v>
      </c>
      <c r="H112" s="205" t="n">
        <v>11549.3400377121</v>
      </c>
      <c r="I112" s="205" t="n">
        <v>11209.3463845911</v>
      </c>
      <c r="J112" s="205" t="n">
        <v>16505.0537519197</v>
      </c>
      <c r="K112" s="205" t="n">
        <v>15250.5446623094</v>
      </c>
      <c r="L112" s="205" t="n">
        <v>17759.5628415301</v>
      </c>
      <c r="M112" s="205" t="n">
        <v>12763.7848876787</v>
      </c>
      <c r="N112" s="205" t="n">
        <v>14502.094747019</v>
      </c>
      <c r="O112" s="205" t="n">
        <v>18006.015536188</v>
      </c>
      <c r="P112" s="205" t="n">
        <v>16461.5384615385</v>
      </c>
      <c r="Q112" s="205" t="n">
        <v>19550.4926108374</v>
      </c>
      <c r="R112" s="205" t="n">
        <v>15962.441314554</v>
      </c>
      <c r="S112" s="205" t="n">
        <v>11936.5939219775</v>
      </c>
      <c r="T112" s="205" t="n">
        <v>12439.4184168013</v>
      </c>
      <c r="U112" s="205" t="n">
        <v>11680</v>
      </c>
      <c r="V112" s="205" t="n">
        <v>11690.3633491311</v>
      </c>
      <c r="W112" s="205" t="n">
        <v>14120.4235465995</v>
      </c>
      <c r="X112" s="205" t="n">
        <v>12321.3468831097</v>
      </c>
      <c r="Y112" s="205" t="n">
        <v>11560.1566200579</v>
      </c>
      <c r="Z112" s="205" t="n">
        <v>11501.1127926645</v>
      </c>
      <c r="AA112" s="205" t="n">
        <v>10928.6035678932</v>
      </c>
      <c r="AB112" s="205" t="n">
        <v>10410.6043035063</v>
      </c>
      <c r="AC112" s="206" t="n">
        <v>11285.3373545708</v>
      </c>
    </row>
    <row r="113" customFormat="false" ht="12" hidden="false" customHeight="false" outlineLevel="0" collapsed="false">
      <c r="A113" s="185" t="s">
        <v>183</v>
      </c>
      <c r="C113" s="208" t="n">
        <v>6593.61069836553</v>
      </c>
      <c r="D113" s="208" t="n">
        <v>6900.42936004907</v>
      </c>
      <c r="E113" s="208" t="n">
        <v>10299.6254681648</v>
      </c>
      <c r="F113" s="209" t="n">
        <v>7931.22184219313</v>
      </c>
      <c r="G113" s="205" t="n">
        <v>11812.3916758638</v>
      </c>
      <c r="H113" s="205" t="n">
        <v>12020.7416719045</v>
      </c>
      <c r="I113" s="205" t="n">
        <v>11604.0416798232</v>
      </c>
      <c r="J113" s="205" t="n">
        <v>17323.8329940355</v>
      </c>
      <c r="K113" s="205" t="n">
        <v>15795.2069716776</v>
      </c>
      <c r="L113" s="205" t="n">
        <v>18852.4590163934</v>
      </c>
      <c r="M113" s="205" t="n">
        <v>13784.887678693</v>
      </c>
      <c r="N113" s="205" t="n">
        <v>16113.4386077989</v>
      </c>
      <c r="O113" s="205" t="n">
        <v>20622.3474801061</v>
      </c>
      <c r="P113" s="205" t="n">
        <v>18615.3846153846</v>
      </c>
      <c r="Q113" s="205" t="n">
        <v>22629.3103448276</v>
      </c>
      <c r="R113" s="205" t="n">
        <v>18153.3646322379</v>
      </c>
      <c r="S113" s="205" t="n">
        <v>12629.8159136558</v>
      </c>
      <c r="T113" s="205" t="n">
        <v>13247.1728594507</v>
      </c>
      <c r="U113" s="205" t="n">
        <v>12320</v>
      </c>
      <c r="V113" s="205" t="n">
        <v>12322.2748815166</v>
      </c>
      <c r="W113" s="205" t="n">
        <v>15373.4789226566</v>
      </c>
      <c r="X113" s="205" t="n">
        <v>13290.9795941052</v>
      </c>
      <c r="Y113" s="205" t="n">
        <v>12438.8652735315</v>
      </c>
      <c r="Z113" s="205" t="n">
        <v>12382.2351160708</v>
      </c>
      <c r="AA113" s="205" t="n">
        <v>11718.1191701566</v>
      </c>
      <c r="AB113" s="205" t="n">
        <v>11109.0196025883</v>
      </c>
      <c r="AC113" s="206" t="n">
        <v>12128.9847892481</v>
      </c>
    </row>
    <row r="114" customFormat="false" ht="11.25" hidden="false" customHeight="false" outlineLevel="0" collapsed="false">
      <c r="A114" s="185"/>
      <c r="C114" s="205"/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6"/>
    </row>
    <row r="115" customFormat="false" ht="11.25" hidden="false" customHeight="false" outlineLevel="0" collapsed="false">
      <c r="A115" s="185"/>
      <c r="C115" s="205"/>
      <c r="D115" s="205"/>
      <c r="E115" s="205"/>
      <c r="F115" s="205"/>
      <c r="G115" s="205"/>
      <c r="H115" s="205"/>
      <c r="I115" s="205"/>
      <c r="J115" s="205"/>
      <c r="K115" s="205"/>
      <c r="L115" s="205"/>
      <c r="M115" s="205"/>
      <c r="N115" s="205"/>
      <c r="O115" s="205"/>
      <c r="P115" s="205"/>
      <c r="Q115" s="205"/>
      <c r="R115" s="205"/>
      <c r="S115" s="205"/>
      <c r="T115" s="205"/>
      <c r="U115" s="205"/>
      <c r="V115" s="205"/>
      <c r="W115" s="205"/>
      <c r="X115" s="205"/>
      <c r="Y115" s="205"/>
      <c r="Z115" s="205"/>
      <c r="AA115" s="205"/>
      <c r="AB115" s="205"/>
      <c r="AC115" s="206"/>
    </row>
    <row r="116" customFormat="false" ht="11.25" hidden="false" customHeight="false" outlineLevel="0" collapsed="false">
      <c r="A116" s="185"/>
      <c r="C116" s="205"/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/>
      <c r="O116" s="205"/>
      <c r="P116" s="205"/>
      <c r="Q116" s="205"/>
      <c r="R116" s="205"/>
      <c r="S116" s="205"/>
      <c r="T116" s="205"/>
      <c r="U116" s="205"/>
      <c r="V116" s="205"/>
      <c r="W116" s="205"/>
      <c r="X116" s="205"/>
      <c r="Y116" s="205"/>
      <c r="Z116" s="205"/>
      <c r="AA116" s="205"/>
      <c r="AB116" s="205"/>
      <c r="AC116" s="206"/>
    </row>
    <row r="117" customFormat="false" ht="11.25" hidden="false" customHeight="false" outlineLevel="0" collapsed="false">
      <c r="A117" s="185"/>
      <c r="C117" s="205"/>
      <c r="D117" s="205"/>
      <c r="E117" s="205"/>
      <c r="F117" s="205"/>
      <c r="G117" s="205"/>
      <c r="H117" s="205"/>
      <c r="I117" s="205"/>
      <c r="J117" s="205"/>
      <c r="K117" s="205"/>
      <c r="L117" s="205"/>
      <c r="M117" s="205"/>
      <c r="N117" s="205"/>
      <c r="O117" s="205"/>
      <c r="P117" s="205"/>
      <c r="Q117" s="205"/>
      <c r="R117" s="205"/>
      <c r="S117" s="205"/>
      <c r="T117" s="205"/>
      <c r="U117" s="205"/>
      <c r="V117" s="205"/>
      <c r="W117" s="205"/>
      <c r="X117" s="205"/>
      <c r="Y117" s="205"/>
      <c r="Z117" s="205"/>
      <c r="AA117" s="205"/>
      <c r="AB117" s="205"/>
      <c r="AC117" s="206"/>
    </row>
    <row r="118" customFormat="false" ht="11.25" hidden="false" customHeight="false" outlineLevel="0" collapsed="false">
      <c r="A118" s="185"/>
      <c r="C118" s="205"/>
      <c r="D118" s="205"/>
      <c r="E118" s="205"/>
      <c r="F118" s="205"/>
      <c r="G118" s="205"/>
      <c r="H118" s="205"/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205"/>
      <c r="Y118" s="205"/>
      <c r="Z118" s="205"/>
      <c r="AA118" s="205"/>
      <c r="AB118" s="205"/>
      <c r="AC118" s="206"/>
    </row>
    <row r="119" customFormat="false" ht="11.25" hidden="false" customHeight="false" outlineLevel="0" collapsed="false">
      <c r="A119" s="185"/>
      <c r="C119" s="205"/>
      <c r="D119" s="205"/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6"/>
    </row>
    <row r="120" customFormat="false" ht="11.25" hidden="false" customHeight="false" outlineLevel="0" collapsed="false">
      <c r="A120" s="185"/>
      <c r="C120" s="205"/>
      <c r="D120" s="205"/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6"/>
    </row>
    <row r="121" customFormat="false" ht="11.25" hidden="false" customHeight="false" outlineLevel="0" collapsed="false">
      <c r="A121" s="185"/>
      <c r="C121" s="205"/>
      <c r="D121" s="205"/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6"/>
    </row>
    <row r="122" customFormat="false" ht="11.25" hidden="false" customHeight="false" outlineLevel="0" collapsed="false">
      <c r="A122" s="185"/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6"/>
    </row>
    <row r="123" customFormat="false" ht="12" hidden="false" customHeight="false" outlineLevel="0" collapsed="false">
      <c r="A123" s="186"/>
      <c r="B123" s="136"/>
      <c r="C123" s="208"/>
      <c r="D123" s="208"/>
      <c r="E123" s="208"/>
      <c r="F123" s="205"/>
      <c r="G123" s="205"/>
      <c r="H123" s="205"/>
      <c r="I123" s="205"/>
      <c r="J123" s="205"/>
      <c r="K123" s="205"/>
      <c r="L123" s="205"/>
      <c r="M123" s="205"/>
      <c r="N123" s="205"/>
      <c r="O123" s="205"/>
      <c r="P123" s="205"/>
      <c r="Q123" s="205"/>
      <c r="R123" s="205"/>
      <c r="S123" s="205"/>
      <c r="T123" s="205"/>
      <c r="U123" s="205"/>
      <c r="V123" s="205"/>
      <c r="W123" s="208"/>
      <c r="X123" s="208"/>
      <c r="Y123" s="208"/>
      <c r="Z123" s="208"/>
      <c r="AA123" s="208"/>
      <c r="AB123" s="208"/>
      <c r="AC123" s="2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181800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231840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2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6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0</xdr:row>
                    <xdr:rowOff>133560</xdr:rowOff>
                  </from>
                  <to>
                    <xdr:col>6</xdr:col>
                    <xdr:colOff>524160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Button 3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Button 3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Button 3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Button 3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Button 3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Button 3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Button 36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Button 3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Button 3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Button 39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0" name="Button 4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1" name="Button 4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2" name="Button 42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3" name="Button 4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4" name="Button 4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5" name="Button 45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6" name="Button 46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7" name="Button 47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8" name="Button 48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49" name="Button 49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0" name="Button 50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1" name="Button 5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2" name="Button 5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2001-10-24T23:11:51Z</cp:lastPrinted>
  <dcterms:modified xsi:type="dcterms:W3CDTF">2001-10-30T19:32:53Z</dcterms:modified>
  <cp:revision>0</cp:revision>
  <dc:subject/>
  <dc:title/>
</cp:coreProperties>
</file>