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14.xml" ContentType="application/vnd.ms-excel.controlproperties+xml"/>
  <Override PartName="/xl/ctrlProps/ctrlProps16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35.xml" ContentType="application/vnd.ms-excel.controlproperties+xml"/>
  <Override PartName="/xl/ctrlProps/ctrlProps12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30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<sst xmlns="http://schemas.openxmlformats.org/spreadsheetml/2006/main" count="434" uniqueCount="183">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</sst>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-0.0249999999999999</v>
          </cell>
        </row>
        <row r="28">
          <cell r="P28">
            <v>0</v>
          </cell>
        </row>
        <row r="28">
          <cell r="R28">
            <v>0.095</v>
          </cell>
        </row>
        <row r="28">
          <cell r="V28">
            <v>0.169</v>
          </cell>
        </row>
        <row r="28">
          <cell r="AB28">
            <v>0.175714285714286</v>
          </cell>
        </row>
        <row r="28">
          <cell r="AH28">
            <v>0.32</v>
          </cell>
        </row>
        <row r="29">
          <cell r="M29">
            <v>-0.125</v>
          </cell>
        </row>
        <row r="29">
          <cell r="P29">
            <v>-0.0599999999999996</v>
          </cell>
        </row>
        <row r="29">
          <cell r="R29">
            <v>-0.015</v>
          </cell>
          <cell r="S29">
            <v>0</v>
          </cell>
        </row>
        <row r="29">
          <cell r="V29">
            <v>0.043</v>
          </cell>
          <cell r="W29">
            <v>-0.023</v>
          </cell>
        </row>
        <row r="29">
          <cell r="Y29">
            <v>-0.00733333333333335</v>
          </cell>
        </row>
        <row r="29">
          <cell r="AB29">
            <v>-0.0242857142857143</v>
          </cell>
          <cell r="AC29">
            <v>-0.00428571428571429</v>
          </cell>
        </row>
        <row r="29">
          <cell r="AE29">
            <v>-0.0357142857142857</v>
          </cell>
        </row>
        <row r="29">
          <cell r="AH29">
            <v>0.12</v>
          </cell>
        </row>
        <row r="30">
          <cell r="M30">
            <v>-0.245</v>
          </cell>
        </row>
        <row r="30">
          <cell r="P30">
            <v>-0.22</v>
          </cell>
        </row>
        <row r="30">
          <cell r="R30">
            <v>-0.09</v>
          </cell>
          <cell r="S30">
            <v>-0.02</v>
          </cell>
        </row>
        <row r="30">
          <cell r="V30">
            <v>0.001</v>
          </cell>
          <cell r="W30">
            <v>-0.031</v>
          </cell>
        </row>
        <row r="30">
          <cell r="Y30">
            <v>-0.0283333333333333</v>
          </cell>
        </row>
        <row r="30">
          <cell r="AB30">
            <v>-0.0842857142857143</v>
          </cell>
          <cell r="AC30">
            <v>-0.00928571428571429</v>
          </cell>
        </row>
        <row r="30">
          <cell r="AE30">
            <v>-0.065</v>
          </cell>
        </row>
        <row r="30">
          <cell r="AH30">
            <v>0.07</v>
          </cell>
        </row>
        <row r="31">
          <cell r="M31">
            <v>-0.00499999999999989</v>
          </cell>
        </row>
        <row r="31">
          <cell r="P31">
            <v>0</v>
          </cell>
        </row>
        <row r="31">
          <cell r="R31">
            <v>0.03</v>
          </cell>
          <cell r="S31">
            <v>-0.025</v>
          </cell>
        </row>
        <row r="31">
          <cell r="V31">
            <v>0.039</v>
          </cell>
          <cell r="W31">
            <v>-0.037</v>
          </cell>
        </row>
        <row r="31">
          <cell r="Y31">
            <v>-0.00766666666666667</v>
          </cell>
        </row>
        <row r="31">
          <cell r="AB31">
            <v>0.126428571428571</v>
          </cell>
          <cell r="AC31">
            <v>-0.00928571428571423</v>
          </cell>
        </row>
        <row r="31">
          <cell r="AE31">
            <v>0.155</v>
          </cell>
        </row>
        <row r="31">
          <cell r="AH31">
            <v>0.106</v>
          </cell>
        </row>
        <row r="33">
          <cell r="M33">
            <v>-0.295</v>
          </cell>
        </row>
        <row r="33">
          <cell r="P33">
            <v>-0.3</v>
          </cell>
        </row>
        <row r="33">
          <cell r="R33">
            <v>-0.255</v>
          </cell>
          <cell r="S33">
            <v>-0.02</v>
          </cell>
        </row>
        <row r="33">
          <cell r="V33">
            <v>-0.245</v>
          </cell>
          <cell r="W33">
            <v>-0.0180000000000001</v>
          </cell>
        </row>
        <row r="33">
          <cell r="Y33">
            <v>-0.257333333333333</v>
          </cell>
        </row>
        <row r="33">
          <cell r="AB33">
            <v>-0.325714285714286</v>
          </cell>
          <cell r="AC33">
            <v>-0.0149999999999999</v>
          </cell>
        </row>
        <row r="33">
          <cell r="AE33">
            <v>-0.34</v>
          </cell>
        </row>
        <row r="33">
          <cell r="AH33">
            <v>-0.2</v>
          </cell>
        </row>
        <row r="34">
          <cell r="M34">
            <v>-0.215</v>
          </cell>
        </row>
        <row r="34">
          <cell r="P34">
            <v>-0.23</v>
          </cell>
        </row>
        <row r="34">
          <cell r="R34">
            <v>-0.17</v>
          </cell>
          <cell r="S34">
            <v>0.015</v>
          </cell>
        </row>
        <row r="34">
          <cell r="V34">
            <v>-0.159</v>
          </cell>
          <cell r="W34">
            <v>0.004</v>
          </cell>
        </row>
        <row r="34">
          <cell r="Y34">
            <v>-0.164333333333333</v>
          </cell>
        </row>
        <row r="34">
          <cell r="AB34">
            <v>-0.13</v>
          </cell>
          <cell r="AC34">
            <v>-0.00107142857142858</v>
          </cell>
        </row>
        <row r="34">
          <cell r="AE34">
            <v>-0.108333333333333</v>
          </cell>
        </row>
        <row r="34">
          <cell r="AH34">
            <v>-0.1385</v>
          </cell>
        </row>
        <row r="35">
          <cell r="M35">
            <v>-0.2</v>
          </cell>
        </row>
        <row r="35">
          <cell r="P35">
            <v>-0.2</v>
          </cell>
        </row>
        <row r="35">
          <cell r="R35">
            <v>-0.15</v>
          </cell>
          <cell r="S35">
            <v>0.005</v>
          </cell>
        </row>
        <row r="35">
          <cell r="V35">
            <v>-0.139</v>
          </cell>
          <cell r="W35">
            <v>0.002</v>
          </cell>
        </row>
        <row r="35">
          <cell r="Y35">
            <v>-0.134333333333333</v>
          </cell>
        </row>
        <row r="35">
          <cell r="AB35">
            <v>-0.0925</v>
          </cell>
          <cell r="AC35">
            <v>0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-0.125</v>
          </cell>
        </row>
        <row r="36">
          <cell r="P36">
            <v>-0.15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-0.455</v>
          </cell>
        </row>
        <row r="39">
          <cell r="P39">
            <v>-0.43</v>
          </cell>
        </row>
        <row r="39">
          <cell r="R39">
            <v>-0.34</v>
          </cell>
          <cell r="S39">
            <v>-0.04</v>
          </cell>
        </row>
        <row r="39">
          <cell r="V39">
            <v>-0.315</v>
          </cell>
          <cell r="W39">
            <v>-0.0139999999999999</v>
          </cell>
        </row>
        <row r="39">
          <cell r="Y39">
            <v>-0.335333333333333</v>
          </cell>
        </row>
        <row r="39">
          <cell r="AB39">
            <v>-0.525</v>
          </cell>
          <cell r="AC39">
            <v>-0.0150000000000001</v>
          </cell>
        </row>
        <row r="39">
          <cell r="AE39">
            <v>-0.575</v>
          </cell>
        </row>
        <row r="39">
          <cell r="AH39">
            <v>-0.27</v>
          </cell>
        </row>
        <row r="40">
          <cell r="M40">
            <v>-0.435</v>
          </cell>
        </row>
        <row r="40">
          <cell r="P40">
            <v>-0.37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-0.435</v>
          </cell>
        </row>
        <row r="41">
          <cell r="P41">
            <v>-0.37</v>
          </cell>
        </row>
        <row r="41">
          <cell r="R41">
            <v>-0.06</v>
          </cell>
          <cell r="S41">
            <v>0</v>
          </cell>
        </row>
        <row r="41">
          <cell r="V41">
            <v>0.043</v>
          </cell>
          <cell r="W41">
            <v>0</v>
          </cell>
        </row>
        <row r="41">
          <cell r="Y41">
            <v>-0.0576666666666667</v>
          </cell>
        </row>
        <row r="41">
          <cell r="AB41">
            <v>-0.32</v>
          </cell>
          <cell r="AC41">
            <v>0</v>
          </cell>
        </row>
        <row r="41">
          <cell r="AE41">
            <v>-0.34</v>
          </cell>
        </row>
        <row r="41">
          <cell r="AH41">
            <v>0.108</v>
          </cell>
        </row>
        <row r="42">
          <cell r="M42">
            <v>-0.348</v>
          </cell>
        </row>
        <row r="42">
          <cell r="P42">
            <v>-0.349</v>
          </cell>
        </row>
        <row r="42">
          <cell r="R42">
            <v>-0.3886179922917</v>
          </cell>
          <cell r="S42">
            <v>0</v>
          </cell>
        </row>
        <row r="42">
          <cell r="V42">
            <v>-0.42972359845834</v>
          </cell>
          <cell r="W42">
            <v>0</v>
          </cell>
        </row>
        <row r="42">
          <cell r="Y42">
            <v>-0.474898949774252</v>
          </cell>
        </row>
        <row r="42">
          <cell r="AB42">
            <v>-0.5</v>
          </cell>
          <cell r="AC42">
            <v>0</v>
          </cell>
        </row>
        <row r="42">
          <cell r="AE42">
            <v>-0.51</v>
          </cell>
        </row>
        <row r="42">
          <cell r="AH42">
            <v>-0.415</v>
          </cell>
        </row>
        <row r="43">
          <cell r="M43">
            <v>-0.45</v>
          </cell>
        </row>
        <row r="43">
          <cell r="P43">
            <v>-0.47</v>
          </cell>
        </row>
        <row r="43">
          <cell r="R43">
            <v>-0.38</v>
          </cell>
          <cell r="S43">
            <v>-0.04</v>
          </cell>
        </row>
        <row r="43">
          <cell r="V43">
            <v>-0.371</v>
          </cell>
          <cell r="W43">
            <v>-0.014</v>
          </cell>
        </row>
        <row r="43">
          <cell r="Y43">
            <v>-0.395333333333333</v>
          </cell>
        </row>
        <row r="43">
          <cell r="AB43">
            <v>-0.65</v>
          </cell>
          <cell r="AC43">
            <v>-0.0150000000000001</v>
          </cell>
        </row>
        <row r="43">
          <cell r="AE43">
            <v>-0.7</v>
          </cell>
        </row>
        <row r="43">
          <cell r="AH43">
            <v>-0.33</v>
          </cell>
        </row>
        <row r="49">
          <cell r="L49">
            <v>2.255</v>
          </cell>
        </row>
        <row r="49">
          <cell r="O49">
            <v>2.28</v>
          </cell>
        </row>
        <row r="49">
          <cell r="R49">
            <v>2.378</v>
          </cell>
        </row>
        <row r="49">
          <cell r="V49">
            <v>2.71</v>
          </cell>
        </row>
        <row r="49">
          <cell r="AB49">
            <v>2.83385714285714</v>
          </cell>
        </row>
        <row r="49">
          <cell r="AH49">
            <v>3.2954</v>
          </cell>
        </row>
        <row r="60">
          <cell r="O60">
            <v>10.6990291262136</v>
          </cell>
        </row>
        <row r="60">
          <cell r="R60">
            <v>11.4729020979021</v>
          </cell>
        </row>
        <row r="60">
          <cell r="V60">
            <v>11.1361121357433</v>
          </cell>
        </row>
        <row r="60">
          <cell r="AB60">
            <v>12.2616511664155</v>
          </cell>
        </row>
        <row r="60">
          <cell r="AH60">
            <v>9.48871852776292</v>
          </cell>
        </row>
        <row r="61">
          <cell r="O61">
            <v>10.1064516129032</v>
          </cell>
        </row>
        <row r="61">
          <cell r="R61">
            <v>10.1010101010101</v>
          </cell>
        </row>
        <row r="61">
          <cell r="V61">
            <v>10.2630724261124</v>
          </cell>
        </row>
        <row r="61">
          <cell r="AB61">
            <v>11.7171852049673</v>
          </cell>
        </row>
        <row r="61">
          <cell r="AH61">
            <v>8.90033373521344</v>
          </cell>
        </row>
        <row r="62">
          <cell r="O62">
            <v>9.69195402298851</v>
          </cell>
        </row>
        <row r="62">
          <cell r="R62">
            <v>9.49598246895544</v>
          </cell>
        </row>
        <row r="62">
          <cell r="V62">
            <v>9.62974991880481</v>
          </cell>
        </row>
        <row r="62">
          <cell r="AB62">
            <v>11.5382945467176</v>
          </cell>
        </row>
        <row r="62">
          <cell r="AH62">
            <v>8.70986761001233</v>
          </cell>
        </row>
        <row r="63">
          <cell r="O63">
            <v>11.5376344086022</v>
          </cell>
        </row>
        <row r="63">
          <cell r="R63">
            <v>10.6314432989691</v>
          </cell>
        </row>
        <row r="63">
          <cell r="V63">
            <v>10.389367278173</v>
          </cell>
        </row>
        <row r="63">
          <cell r="AB63">
            <v>14.228259219912</v>
          </cell>
        </row>
        <row r="63">
          <cell r="AH63">
            <v>9.12956351022816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37179</v>
          </cell>
        </row>
      </sheetData>
      <sheetData sheetId="3"/>
      <sheetData sheetId="4"/>
      <sheetData sheetId="5">
        <row r="9">
          <cell r="AC9">
            <v>23.4821428571429</v>
          </cell>
        </row>
        <row r="10">
          <cell r="AC10">
            <v>25.4285714285714</v>
          </cell>
        </row>
        <row r="11">
          <cell r="AC11">
            <v>26</v>
          </cell>
        </row>
        <row r="12">
          <cell r="AC12">
            <v>27.2473214285714</v>
          </cell>
        </row>
        <row r="13">
          <cell r="AC13">
            <v>26.3114285714286</v>
          </cell>
        </row>
        <row r="14">
          <cell r="AC14">
            <v>25.6071428571429</v>
          </cell>
        </row>
        <row r="15">
          <cell r="AC15">
            <v>26.6071428571429</v>
          </cell>
        </row>
        <row r="18">
          <cell r="AC18">
            <v>41.6964285714286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2.378</v>
          </cell>
        </row>
        <row r="18">
          <cell r="B18">
            <v>2.66</v>
          </cell>
        </row>
        <row r="19">
          <cell r="B19">
            <v>2.852</v>
          </cell>
        </row>
        <row r="20">
          <cell r="B20">
            <v>2.85</v>
          </cell>
        </row>
        <row r="21">
          <cell r="B21">
            <v>2.81</v>
          </cell>
        </row>
        <row r="22">
          <cell r="B22">
            <v>2.727</v>
          </cell>
        </row>
        <row r="23">
          <cell r="B23">
            <v>2.757</v>
          </cell>
        </row>
        <row r="24">
          <cell r="B24">
            <v>2.804</v>
          </cell>
        </row>
        <row r="25">
          <cell r="B25">
            <v>2.847</v>
          </cell>
        </row>
        <row r="26">
          <cell r="B26">
            <v>2.89</v>
          </cell>
        </row>
        <row r="27">
          <cell r="B27">
            <v>2.892</v>
          </cell>
        </row>
        <row r="28">
          <cell r="B28">
            <v>2.92</v>
          </cell>
        </row>
        <row r="29">
          <cell r="B29">
            <v>3.11</v>
          </cell>
        </row>
        <row r="30">
          <cell r="B30">
            <v>3.322</v>
          </cell>
        </row>
        <row r="31">
          <cell r="B31">
            <v>3.445</v>
          </cell>
        </row>
        <row r="32">
          <cell r="B32">
            <v>3.35</v>
          </cell>
        </row>
        <row r="33">
          <cell r="B33">
            <v>3.25</v>
          </cell>
        </row>
        <row r="34">
          <cell r="B34">
            <v>3.125</v>
          </cell>
        </row>
        <row r="35">
          <cell r="B35">
            <v>3.135</v>
          </cell>
        </row>
        <row r="36">
          <cell r="B36">
            <v>3.165</v>
          </cell>
        </row>
        <row r="37">
          <cell r="B37">
            <v>3.191</v>
          </cell>
        </row>
        <row r="38">
          <cell r="B38">
            <v>3.22</v>
          </cell>
        </row>
        <row r="39">
          <cell r="B39">
            <v>3.224</v>
          </cell>
        </row>
        <row r="40">
          <cell r="B40">
            <v>3.241</v>
          </cell>
        </row>
        <row r="41">
          <cell r="B41">
            <v>3.417</v>
          </cell>
        </row>
        <row r="42">
          <cell r="B42">
            <v>3.579</v>
          </cell>
        </row>
        <row r="43">
          <cell r="B43">
            <v>3.639</v>
          </cell>
        </row>
        <row r="44">
          <cell r="B44">
            <v>3.524</v>
          </cell>
        </row>
        <row r="45">
          <cell r="B45">
            <v>3.377</v>
          </cell>
        </row>
        <row r="46">
          <cell r="B46">
            <v>3.212</v>
          </cell>
        </row>
        <row r="47">
          <cell r="B47">
            <v>3.207</v>
          </cell>
        </row>
        <row r="48">
          <cell r="B48">
            <v>3.245</v>
          </cell>
        </row>
        <row r="49">
          <cell r="B49">
            <v>3.29</v>
          </cell>
        </row>
        <row r="50">
          <cell r="B50">
            <v>3.328</v>
          </cell>
        </row>
        <row r="51">
          <cell r="B51">
            <v>3.322</v>
          </cell>
        </row>
        <row r="52">
          <cell r="B52">
            <v>3.32</v>
          </cell>
        </row>
        <row r="53">
          <cell r="B53">
            <v>3.482</v>
          </cell>
        </row>
        <row r="54">
          <cell r="B54">
            <v>3.639</v>
          </cell>
        </row>
        <row r="55">
          <cell r="B55">
            <v>3.734</v>
          </cell>
        </row>
        <row r="56">
          <cell r="B56">
            <v>3.619</v>
          </cell>
        </row>
        <row r="57">
          <cell r="B57">
            <v>3.472</v>
          </cell>
        </row>
        <row r="58">
          <cell r="B58">
            <v>3.307</v>
          </cell>
        </row>
        <row r="59">
          <cell r="B59">
            <v>3.302</v>
          </cell>
        </row>
        <row r="60">
          <cell r="B60">
            <v>3.34</v>
          </cell>
        </row>
        <row r="61">
          <cell r="B61">
            <v>3.385</v>
          </cell>
        </row>
        <row r="62">
          <cell r="B62">
            <v>3.423</v>
          </cell>
        </row>
        <row r="63">
          <cell r="B63">
            <v>3.417</v>
          </cell>
        </row>
        <row r="64">
          <cell r="B64">
            <v>3.415</v>
          </cell>
        </row>
        <row r="65">
          <cell r="B65">
            <v>3.577</v>
          </cell>
        </row>
        <row r="66">
          <cell r="B66">
            <v>3.734</v>
          </cell>
        </row>
        <row r="67">
          <cell r="B67">
            <v>3.8315</v>
          </cell>
        </row>
        <row r="68">
          <cell r="B68">
            <v>3.7165</v>
          </cell>
        </row>
        <row r="69">
          <cell r="B69">
            <v>3.5695</v>
          </cell>
        </row>
        <row r="70">
          <cell r="B70">
            <v>3.4045</v>
          </cell>
        </row>
        <row r="71">
          <cell r="B71">
            <v>3.3995</v>
          </cell>
        </row>
        <row r="72">
          <cell r="B72">
            <v>3.4375</v>
          </cell>
        </row>
        <row r="73">
          <cell r="B73">
            <v>3.4825</v>
          </cell>
        </row>
        <row r="74">
          <cell r="B74">
            <v>3.5205</v>
          </cell>
        </row>
        <row r="75">
          <cell r="B75">
            <v>3.5145</v>
          </cell>
        </row>
        <row r="76">
          <cell r="B76">
            <v>3.5125</v>
          </cell>
        </row>
        <row r="77">
          <cell r="B77">
            <v>3.6745</v>
          </cell>
        </row>
        <row r="78">
          <cell r="B78">
            <v>3.8315</v>
          </cell>
        </row>
        <row r="79">
          <cell r="B79">
            <v>3.9315</v>
          </cell>
        </row>
        <row r="80">
          <cell r="B80">
            <v>3.8165</v>
          </cell>
        </row>
        <row r="81">
          <cell r="B81">
            <v>3.6695</v>
          </cell>
        </row>
        <row r="82">
          <cell r="B82">
            <v>3.5045</v>
          </cell>
        </row>
        <row r="83">
          <cell r="B83">
            <v>3.4995</v>
          </cell>
        </row>
        <row r="84">
          <cell r="B84">
            <v>3.5375</v>
          </cell>
        </row>
        <row r="85">
          <cell r="B85">
            <v>3.5825</v>
          </cell>
        </row>
        <row r="86">
          <cell r="B86">
            <v>3.6205</v>
          </cell>
        </row>
        <row r="87">
          <cell r="B87">
            <v>3.6145</v>
          </cell>
        </row>
        <row r="88">
          <cell r="B88">
            <v>3.6125</v>
          </cell>
        </row>
        <row r="89">
          <cell r="B89">
            <v>3.7745</v>
          </cell>
        </row>
        <row r="90">
          <cell r="B90">
            <v>3.9315</v>
          </cell>
        </row>
        <row r="91">
          <cell r="B91">
            <v>4.034</v>
          </cell>
        </row>
        <row r="92">
          <cell r="B92">
            <v>3.919</v>
          </cell>
        </row>
        <row r="93">
          <cell r="B93">
            <v>3.772</v>
          </cell>
        </row>
        <row r="94">
          <cell r="B94">
            <v>3.607</v>
          </cell>
        </row>
        <row r="95">
          <cell r="B95">
            <v>3.602</v>
          </cell>
        </row>
        <row r="96">
          <cell r="B96">
            <v>3.64</v>
          </cell>
        </row>
        <row r="97">
          <cell r="B97">
            <v>3.685</v>
          </cell>
        </row>
        <row r="98">
          <cell r="B98">
            <v>3.723</v>
          </cell>
        </row>
        <row r="99">
          <cell r="B99">
            <v>3.717</v>
          </cell>
        </row>
        <row r="100">
          <cell r="B100">
            <v>3.715</v>
          </cell>
        </row>
        <row r="101">
          <cell r="B101">
            <v>3.877</v>
          </cell>
        </row>
        <row r="102">
          <cell r="B102">
            <v>4.034</v>
          </cell>
        </row>
        <row r="103">
          <cell r="B103">
            <v>4.139</v>
          </cell>
        </row>
        <row r="104">
          <cell r="B104">
            <v>4.024</v>
          </cell>
        </row>
        <row r="105">
          <cell r="B105">
            <v>3.877</v>
          </cell>
        </row>
        <row r="106">
          <cell r="B106">
            <v>3.712</v>
          </cell>
        </row>
        <row r="107">
          <cell r="B107">
            <v>3.707</v>
          </cell>
        </row>
        <row r="108">
          <cell r="B108">
            <v>3.745</v>
          </cell>
        </row>
        <row r="109">
          <cell r="B109">
            <v>3.79</v>
          </cell>
        </row>
        <row r="110">
          <cell r="B110">
            <v>3.828</v>
          </cell>
        </row>
        <row r="111">
          <cell r="B111">
            <v>3.822</v>
          </cell>
        </row>
        <row r="112">
          <cell r="B112">
            <v>3.82</v>
          </cell>
        </row>
        <row r="113">
          <cell r="B113">
            <v>3.982</v>
          </cell>
        </row>
        <row r="114">
          <cell r="B114">
            <v>4.139</v>
          </cell>
        </row>
        <row r="115">
          <cell r="B115">
            <v>4.2465</v>
          </cell>
        </row>
        <row r="116">
          <cell r="B116">
            <v>4.1315</v>
          </cell>
        </row>
        <row r="117">
          <cell r="B117">
            <v>3.9845</v>
          </cell>
        </row>
        <row r="118">
          <cell r="B118">
            <v>3.8195</v>
          </cell>
        </row>
        <row r="119">
          <cell r="B119">
            <v>3.8145</v>
          </cell>
        </row>
        <row r="120">
          <cell r="B120">
            <v>3.8525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37180</v>
          </cell>
          <cell r="B7">
            <v>27</v>
          </cell>
          <cell r="C7">
            <v>24.5</v>
          </cell>
          <cell r="D7">
            <v>23.25</v>
          </cell>
          <cell r="E7">
            <v>26.65</v>
          </cell>
          <cell r="F7">
            <v>27.11</v>
          </cell>
          <cell r="G7">
            <v>28</v>
          </cell>
        </row>
        <row r="7">
          <cell r="I7">
            <v>26.65</v>
          </cell>
        </row>
        <row r="7">
          <cell r="R7">
            <v>47</v>
          </cell>
        </row>
        <row r="8">
          <cell r="A8">
            <v>37181</v>
          </cell>
          <cell r="B8">
            <v>25.5</v>
          </cell>
          <cell r="C8">
            <v>25.5</v>
          </cell>
          <cell r="D8">
            <v>23.5</v>
          </cell>
          <cell r="E8">
            <v>25.95</v>
          </cell>
          <cell r="F8">
            <v>26.25</v>
          </cell>
          <cell r="G8">
            <v>26.5</v>
          </cell>
        </row>
        <row r="8">
          <cell r="I8">
            <v>27.1875</v>
          </cell>
        </row>
        <row r="8">
          <cell r="R8">
            <v>69.25</v>
          </cell>
        </row>
        <row r="9">
          <cell r="A9">
            <v>37182</v>
          </cell>
          <cell r="B9">
            <v>25.5</v>
          </cell>
          <cell r="C9">
            <v>25.5</v>
          </cell>
          <cell r="D9">
            <v>23.5</v>
          </cell>
          <cell r="E9">
            <v>25.95</v>
          </cell>
          <cell r="F9">
            <v>26.25</v>
          </cell>
          <cell r="G9">
            <v>26.5</v>
          </cell>
        </row>
        <row r="9">
          <cell r="I9">
            <v>27.1875</v>
          </cell>
        </row>
        <row r="9">
          <cell r="R9">
            <v>46.75</v>
          </cell>
        </row>
        <row r="10">
          <cell r="A10">
            <v>37183</v>
          </cell>
          <cell r="B10">
            <v>25.5</v>
          </cell>
          <cell r="C10">
            <v>25.5</v>
          </cell>
          <cell r="D10">
            <v>23.5</v>
          </cell>
          <cell r="E10">
            <v>25.95</v>
          </cell>
          <cell r="F10">
            <v>26.25</v>
          </cell>
          <cell r="G10">
            <v>26.5</v>
          </cell>
        </row>
        <row r="10">
          <cell r="I10">
            <v>27.1875</v>
          </cell>
        </row>
        <row r="10">
          <cell r="R10">
            <v>46.75</v>
          </cell>
        </row>
        <row r="11">
          <cell r="A11">
            <v>37184</v>
          </cell>
          <cell r="B11">
            <v>25.5</v>
          </cell>
          <cell r="C11">
            <v>25.5</v>
          </cell>
          <cell r="D11">
            <v>23.5</v>
          </cell>
          <cell r="E11">
            <v>25.95</v>
          </cell>
          <cell r="F11">
            <v>26.25</v>
          </cell>
          <cell r="G11">
            <v>26.5</v>
          </cell>
        </row>
        <row r="11">
          <cell r="I11">
            <v>30.25</v>
          </cell>
        </row>
        <row r="11">
          <cell r="R11">
            <v>38</v>
          </cell>
        </row>
        <row r="12">
          <cell r="A12">
            <v>37186</v>
          </cell>
          <cell r="B12">
            <v>25.5</v>
          </cell>
          <cell r="C12">
            <v>25.5</v>
          </cell>
          <cell r="D12">
            <v>23.5</v>
          </cell>
          <cell r="E12">
            <v>25.95</v>
          </cell>
          <cell r="F12">
            <v>26.25</v>
          </cell>
          <cell r="G12">
            <v>26.5</v>
          </cell>
        </row>
        <row r="12">
          <cell r="I12">
            <v>27.1875</v>
          </cell>
        </row>
        <row r="12">
          <cell r="R12">
            <v>46.75</v>
          </cell>
        </row>
        <row r="13">
          <cell r="A13">
            <v>37187</v>
          </cell>
          <cell r="B13">
            <v>25.5</v>
          </cell>
          <cell r="C13">
            <v>25.5</v>
          </cell>
          <cell r="D13">
            <v>23.5</v>
          </cell>
          <cell r="E13">
            <v>25.95</v>
          </cell>
          <cell r="F13">
            <v>26.25</v>
          </cell>
          <cell r="G13">
            <v>26.5</v>
          </cell>
        </row>
        <row r="13">
          <cell r="I13">
            <v>27.1875</v>
          </cell>
        </row>
        <row r="13">
          <cell r="R13">
            <v>46.75</v>
          </cell>
        </row>
        <row r="14">
          <cell r="A14">
            <v>37188</v>
          </cell>
          <cell r="B14">
            <v>25.5</v>
          </cell>
          <cell r="C14">
            <v>25.5</v>
          </cell>
          <cell r="D14">
            <v>23.5</v>
          </cell>
          <cell r="E14">
            <v>25.95</v>
          </cell>
          <cell r="F14">
            <v>26.25</v>
          </cell>
          <cell r="G14">
            <v>26.5</v>
          </cell>
        </row>
        <row r="14">
          <cell r="I14">
            <v>27.1875</v>
          </cell>
        </row>
        <row r="14">
          <cell r="R14">
            <v>46.75</v>
          </cell>
        </row>
        <row r="15">
          <cell r="A15">
            <v>37189</v>
          </cell>
          <cell r="B15">
            <v>25.5</v>
          </cell>
          <cell r="C15">
            <v>25.5</v>
          </cell>
          <cell r="D15">
            <v>23.5</v>
          </cell>
          <cell r="E15">
            <v>25.95</v>
          </cell>
          <cell r="F15">
            <v>26.25</v>
          </cell>
          <cell r="G15">
            <v>26.5</v>
          </cell>
        </row>
        <row r="15">
          <cell r="I15">
            <v>27.1875</v>
          </cell>
        </row>
        <row r="15">
          <cell r="R15">
            <v>46.75</v>
          </cell>
        </row>
        <row r="16">
          <cell r="A16">
            <v>37190</v>
          </cell>
          <cell r="B16">
            <v>25.5</v>
          </cell>
          <cell r="C16">
            <v>25.5</v>
          </cell>
          <cell r="D16">
            <v>23.5</v>
          </cell>
          <cell r="E16">
            <v>25.95</v>
          </cell>
          <cell r="F16">
            <v>26.25</v>
          </cell>
          <cell r="G16">
            <v>26.5</v>
          </cell>
        </row>
        <row r="16">
          <cell r="I16">
            <v>27.1875</v>
          </cell>
        </row>
        <row r="16">
          <cell r="R16">
            <v>46.75</v>
          </cell>
        </row>
        <row r="17">
          <cell r="A17">
            <v>37191</v>
          </cell>
          <cell r="B17">
            <v>25.5</v>
          </cell>
          <cell r="C17">
            <v>25.5</v>
          </cell>
          <cell r="D17">
            <v>23.5</v>
          </cell>
          <cell r="E17">
            <v>25.95</v>
          </cell>
          <cell r="F17">
            <v>26.25</v>
          </cell>
          <cell r="G17">
            <v>26.5</v>
          </cell>
        </row>
        <row r="17">
          <cell r="I17">
            <v>25.5</v>
          </cell>
        </row>
        <row r="17">
          <cell r="R17">
            <v>38</v>
          </cell>
        </row>
        <row r="18">
          <cell r="A18">
            <v>37193</v>
          </cell>
          <cell r="B18">
            <v>25.5</v>
          </cell>
          <cell r="C18">
            <v>25.5</v>
          </cell>
          <cell r="D18">
            <v>23.5</v>
          </cell>
          <cell r="E18">
            <v>25.95</v>
          </cell>
          <cell r="F18">
            <v>26.25</v>
          </cell>
          <cell r="G18">
            <v>26.5</v>
          </cell>
        </row>
        <row r="18">
          <cell r="I18">
            <v>27.1875</v>
          </cell>
        </row>
        <row r="18">
          <cell r="R18">
            <v>46.75</v>
          </cell>
        </row>
        <row r="19">
          <cell r="A19">
            <v>37194</v>
          </cell>
          <cell r="B19">
            <v>25.5</v>
          </cell>
          <cell r="C19">
            <v>25.5</v>
          </cell>
          <cell r="D19">
            <v>23.5</v>
          </cell>
          <cell r="E19">
            <v>25.95</v>
          </cell>
          <cell r="F19">
            <v>26.25</v>
          </cell>
          <cell r="G19">
            <v>26.5</v>
          </cell>
        </row>
        <row r="19">
          <cell r="I19">
            <v>27.1875</v>
          </cell>
        </row>
        <row r="19">
          <cell r="R19">
            <v>46.75</v>
          </cell>
        </row>
        <row r="20">
          <cell r="A20">
            <v>37195</v>
          </cell>
          <cell r="B20">
            <v>25.5</v>
          </cell>
          <cell r="C20">
            <v>25.5</v>
          </cell>
          <cell r="D20">
            <v>23.5</v>
          </cell>
          <cell r="E20">
            <v>25.95</v>
          </cell>
          <cell r="F20">
            <v>26.25</v>
          </cell>
          <cell r="G20">
            <v>26.5</v>
          </cell>
        </row>
        <row r="20">
          <cell r="I20">
            <v>27.1875</v>
          </cell>
        </row>
        <row r="20">
          <cell r="R20">
            <v>46.75</v>
          </cell>
        </row>
        <row r="21">
          <cell r="A21">
            <v>37196</v>
          </cell>
          <cell r="B21">
            <v>25.5</v>
          </cell>
          <cell r="C21">
            <v>27.75</v>
          </cell>
          <cell r="D21">
            <v>27</v>
          </cell>
          <cell r="E21">
            <v>28</v>
          </cell>
          <cell r="F21">
            <v>27</v>
          </cell>
          <cell r="G21">
            <v>26.5</v>
          </cell>
        </row>
        <row r="21">
          <cell r="I21">
            <v>24.9</v>
          </cell>
        </row>
        <row r="21">
          <cell r="R21">
            <v>42.4999961853027</v>
          </cell>
        </row>
        <row r="22">
          <cell r="A22">
            <v>37197</v>
          </cell>
          <cell r="B22">
            <v>25.5</v>
          </cell>
          <cell r="C22">
            <v>27.75</v>
          </cell>
          <cell r="D22">
            <v>27</v>
          </cell>
          <cell r="E22">
            <v>28</v>
          </cell>
          <cell r="F22">
            <v>27</v>
          </cell>
          <cell r="G22">
            <v>26.5</v>
          </cell>
        </row>
        <row r="22">
          <cell r="I22">
            <v>24.9</v>
          </cell>
        </row>
        <row r="22">
          <cell r="R22">
            <v>42.4999961853027</v>
          </cell>
        </row>
        <row r="23">
          <cell r="A23">
            <v>37198</v>
          </cell>
          <cell r="B23">
            <v>25.5</v>
          </cell>
          <cell r="C23">
            <v>27.75</v>
          </cell>
          <cell r="D23">
            <v>27</v>
          </cell>
          <cell r="E23">
            <v>28</v>
          </cell>
          <cell r="F23">
            <v>27</v>
          </cell>
          <cell r="G23">
            <v>26.5</v>
          </cell>
        </row>
        <row r="23">
          <cell r="I23">
            <v>24.8999996185303</v>
          </cell>
        </row>
        <row r="23">
          <cell r="R23">
            <v>34.1299971008301</v>
          </cell>
        </row>
        <row r="24">
          <cell r="A24">
            <v>37200</v>
          </cell>
          <cell r="B24">
            <v>25.5</v>
          </cell>
          <cell r="C24">
            <v>27.75</v>
          </cell>
          <cell r="D24">
            <v>27</v>
          </cell>
          <cell r="E24">
            <v>28</v>
          </cell>
          <cell r="F24">
            <v>27</v>
          </cell>
          <cell r="G24">
            <v>26.5</v>
          </cell>
        </row>
        <row r="24">
          <cell r="I24">
            <v>20.1749992370605</v>
          </cell>
        </row>
        <row r="24">
          <cell r="R24">
            <v>42.4999961853027</v>
          </cell>
        </row>
        <row r="25">
          <cell r="A25">
            <v>37201</v>
          </cell>
          <cell r="B25">
            <v>25.5</v>
          </cell>
          <cell r="C25">
            <v>27.75</v>
          </cell>
          <cell r="D25">
            <v>27</v>
          </cell>
          <cell r="E25">
            <v>28</v>
          </cell>
          <cell r="F25">
            <v>27</v>
          </cell>
          <cell r="G25">
            <v>26.5</v>
          </cell>
        </row>
        <row r="25">
          <cell r="I25">
            <v>20.1749992370605</v>
          </cell>
        </row>
        <row r="25">
          <cell r="R25">
            <v>42.4999961853027</v>
          </cell>
        </row>
        <row r="26">
          <cell r="A26">
            <v>37202</v>
          </cell>
          <cell r="B26">
            <v>25.5</v>
          </cell>
          <cell r="C26">
            <v>27.75</v>
          </cell>
          <cell r="D26">
            <v>27</v>
          </cell>
          <cell r="E26">
            <v>28</v>
          </cell>
          <cell r="F26">
            <v>27</v>
          </cell>
          <cell r="G26">
            <v>26.5</v>
          </cell>
        </row>
        <row r="26">
          <cell r="I26">
            <v>20.1749992370605</v>
          </cell>
        </row>
        <row r="26">
          <cell r="R26">
            <v>42.4999961853027</v>
          </cell>
        </row>
        <row r="27">
          <cell r="A27">
            <v>37203</v>
          </cell>
          <cell r="B27">
            <v>25.5</v>
          </cell>
          <cell r="C27">
            <v>27.75</v>
          </cell>
          <cell r="D27">
            <v>27</v>
          </cell>
          <cell r="E27">
            <v>28</v>
          </cell>
          <cell r="F27">
            <v>27</v>
          </cell>
          <cell r="G27">
            <v>26.5</v>
          </cell>
        </row>
        <row r="27">
          <cell r="I27">
            <v>20.1749992370605</v>
          </cell>
        </row>
        <row r="27">
          <cell r="R27">
            <v>42.4999961853027</v>
          </cell>
        </row>
        <row r="28">
          <cell r="A28">
            <v>37204</v>
          </cell>
          <cell r="B28">
            <v>25.5</v>
          </cell>
          <cell r="C28">
            <v>27.75</v>
          </cell>
          <cell r="D28">
            <v>27</v>
          </cell>
          <cell r="E28">
            <v>28</v>
          </cell>
          <cell r="F28">
            <v>27</v>
          </cell>
          <cell r="G28">
            <v>26.5</v>
          </cell>
        </row>
        <row r="28">
          <cell r="I28">
            <v>20.1749992370605</v>
          </cell>
        </row>
        <row r="28">
          <cell r="R28">
            <v>42.4999961853027</v>
          </cell>
        </row>
        <row r="29">
          <cell r="A29">
            <v>37205</v>
          </cell>
          <cell r="B29">
            <v>25.5</v>
          </cell>
          <cell r="C29">
            <v>27.75</v>
          </cell>
          <cell r="D29">
            <v>27</v>
          </cell>
          <cell r="E29">
            <v>28</v>
          </cell>
          <cell r="F29">
            <v>27</v>
          </cell>
          <cell r="G29">
            <v>26.5</v>
          </cell>
        </row>
        <row r="29">
          <cell r="I29">
            <v>26</v>
          </cell>
        </row>
        <row r="29">
          <cell r="R29">
            <v>34.1299971008301</v>
          </cell>
        </row>
        <row r="30">
          <cell r="A30">
            <v>37207</v>
          </cell>
          <cell r="B30">
            <v>25.5</v>
          </cell>
          <cell r="C30">
            <v>27.75</v>
          </cell>
          <cell r="D30">
            <v>27</v>
          </cell>
          <cell r="E30">
            <v>28</v>
          </cell>
          <cell r="F30">
            <v>27</v>
          </cell>
          <cell r="G30">
            <v>26.5</v>
          </cell>
        </row>
        <row r="30">
          <cell r="I30">
            <v>20.1749992370605</v>
          </cell>
        </row>
        <row r="30">
          <cell r="R30">
            <v>42.4999961853027</v>
          </cell>
        </row>
        <row r="31">
          <cell r="A31">
            <v>37208</v>
          </cell>
          <cell r="B31">
            <v>25.5</v>
          </cell>
          <cell r="C31">
            <v>27.75</v>
          </cell>
          <cell r="D31">
            <v>27</v>
          </cell>
          <cell r="E31">
            <v>28</v>
          </cell>
          <cell r="F31">
            <v>27</v>
          </cell>
          <cell r="G31">
            <v>26.5</v>
          </cell>
        </row>
        <row r="31">
          <cell r="I31">
            <v>20.1749992370605</v>
          </cell>
        </row>
        <row r="31">
          <cell r="R31">
            <v>42.4999961853027</v>
          </cell>
        </row>
        <row r="32">
          <cell r="A32">
            <v>37209</v>
          </cell>
          <cell r="B32">
            <v>25.5</v>
          </cell>
          <cell r="C32">
            <v>27.75</v>
          </cell>
          <cell r="D32">
            <v>27</v>
          </cell>
          <cell r="E32">
            <v>28</v>
          </cell>
          <cell r="F32">
            <v>27</v>
          </cell>
          <cell r="G32">
            <v>26.5</v>
          </cell>
        </row>
        <row r="32">
          <cell r="I32">
            <v>20.1749992370605</v>
          </cell>
        </row>
        <row r="32">
          <cell r="R32">
            <v>42.4999961853027</v>
          </cell>
        </row>
        <row r="33">
          <cell r="A33">
            <v>37210</v>
          </cell>
          <cell r="B33">
            <v>25.5</v>
          </cell>
          <cell r="C33">
            <v>27.75</v>
          </cell>
          <cell r="D33">
            <v>27</v>
          </cell>
          <cell r="E33">
            <v>28</v>
          </cell>
          <cell r="F33">
            <v>27</v>
          </cell>
          <cell r="G33">
            <v>26.5</v>
          </cell>
        </row>
        <row r="33">
          <cell r="I33">
            <v>20.1749992370605</v>
          </cell>
        </row>
        <row r="33">
          <cell r="R33">
            <v>42.4999961853027</v>
          </cell>
        </row>
        <row r="34">
          <cell r="A34">
            <v>37225</v>
          </cell>
          <cell r="B34">
            <v>25.5</v>
          </cell>
          <cell r="C34">
            <v>27.75</v>
          </cell>
          <cell r="D34">
            <v>27</v>
          </cell>
          <cell r="E34">
            <v>28</v>
          </cell>
          <cell r="F34">
            <v>27</v>
          </cell>
          <cell r="G34">
            <v>26.5</v>
          </cell>
        </row>
        <row r="34">
          <cell r="I34">
            <v>26</v>
          </cell>
        </row>
        <row r="34">
          <cell r="R34">
            <v>42.4999961853027</v>
          </cell>
        </row>
        <row r="35">
          <cell r="A35">
            <v>37226</v>
          </cell>
          <cell r="B35">
            <v>30.25</v>
          </cell>
          <cell r="C35">
            <v>34.75</v>
          </cell>
          <cell r="D35">
            <v>34.5</v>
          </cell>
          <cell r="E35">
            <v>34.5</v>
          </cell>
          <cell r="F35">
            <v>32.5</v>
          </cell>
          <cell r="G35">
            <v>32.25</v>
          </cell>
        </row>
        <row r="35">
          <cell r="I35">
            <v>32.5</v>
          </cell>
        </row>
        <row r="35">
          <cell r="R35">
            <v>47.0499992370606</v>
          </cell>
        </row>
        <row r="36">
          <cell r="A36">
            <v>37257</v>
          </cell>
          <cell r="B36">
            <v>30.5</v>
          </cell>
          <cell r="C36">
            <v>34.5</v>
          </cell>
          <cell r="D36">
            <v>34.75</v>
          </cell>
          <cell r="E36">
            <v>35.5</v>
          </cell>
          <cell r="F36">
            <v>32.75</v>
          </cell>
          <cell r="G36">
            <v>32</v>
          </cell>
        </row>
        <row r="36">
          <cell r="I36">
            <v>33.25</v>
          </cell>
        </row>
        <row r="36">
          <cell r="R36">
            <v>47.4585113525391</v>
          </cell>
        </row>
        <row r="37">
          <cell r="A37">
            <v>37288</v>
          </cell>
          <cell r="B37">
            <v>30</v>
          </cell>
          <cell r="C37">
            <v>33</v>
          </cell>
          <cell r="D37">
            <v>33.1</v>
          </cell>
          <cell r="E37">
            <v>35</v>
          </cell>
          <cell r="F37">
            <v>32</v>
          </cell>
          <cell r="G37">
            <v>31.25</v>
          </cell>
        </row>
        <row r="37">
          <cell r="I37">
            <v>33.25</v>
          </cell>
        </row>
        <row r="37">
          <cell r="R37">
            <v>47.0547370910645</v>
          </cell>
        </row>
        <row r="38">
          <cell r="A38">
            <v>37316</v>
          </cell>
          <cell r="B38">
            <v>29.5</v>
          </cell>
          <cell r="C38">
            <v>29</v>
          </cell>
          <cell r="D38">
            <v>29</v>
          </cell>
          <cell r="E38">
            <v>33</v>
          </cell>
          <cell r="F38">
            <v>31.25</v>
          </cell>
          <cell r="G38">
            <v>30.75</v>
          </cell>
        </row>
        <row r="38">
          <cell r="I38">
            <v>31</v>
          </cell>
        </row>
        <row r="38">
          <cell r="R38">
            <v>45.9890565490723</v>
          </cell>
        </row>
        <row r="39">
          <cell r="A39">
            <v>37347</v>
          </cell>
          <cell r="B39">
            <v>29.5</v>
          </cell>
          <cell r="C39">
            <v>29.5</v>
          </cell>
          <cell r="D39">
            <v>27.5</v>
          </cell>
          <cell r="E39">
            <v>30.25</v>
          </cell>
          <cell r="F39">
            <v>30</v>
          </cell>
          <cell r="G39">
            <v>31.5</v>
          </cell>
        </row>
        <row r="39">
          <cell r="I39">
            <v>29.75</v>
          </cell>
        </row>
        <row r="39">
          <cell r="R39">
            <v>41.1292733764648</v>
          </cell>
        </row>
        <row r="40">
          <cell r="A40">
            <v>37377</v>
          </cell>
          <cell r="B40">
            <v>34</v>
          </cell>
          <cell r="C40">
            <v>29</v>
          </cell>
          <cell r="D40">
            <v>26.5</v>
          </cell>
          <cell r="E40">
            <v>30.25</v>
          </cell>
          <cell r="F40">
            <v>33</v>
          </cell>
          <cell r="G40">
            <v>37</v>
          </cell>
        </row>
        <row r="40">
          <cell r="I40">
            <v>29.75</v>
          </cell>
        </row>
        <row r="40">
          <cell r="R40">
            <v>41.6992889404297</v>
          </cell>
        </row>
        <row r="41">
          <cell r="A41">
            <v>37408</v>
          </cell>
          <cell r="B41">
            <v>41.5</v>
          </cell>
          <cell r="C41">
            <v>30.5</v>
          </cell>
          <cell r="D41">
            <v>28</v>
          </cell>
          <cell r="E41">
            <v>37</v>
          </cell>
          <cell r="F41">
            <v>37.5</v>
          </cell>
          <cell r="G41">
            <v>46.5</v>
          </cell>
        </row>
        <row r="41">
          <cell r="I41">
            <v>36.5</v>
          </cell>
        </row>
        <row r="41">
          <cell r="R41">
            <v>42.5796571543684</v>
          </cell>
        </row>
        <row r="42">
          <cell r="A42">
            <v>37438</v>
          </cell>
          <cell r="B42">
            <v>49</v>
          </cell>
          <cell r="C42">
            <v>43.5</v>
          </cell>
          <cell r="D42">
            <v>40.5</v>
          </cell>
          <cell r="E42">
            <v>45.25</v>
          </cell>
          <cell r="F42">
            <v>44.75</v>
          </cell>
          <cell r="G42">
            <v>56</v>
          </cell>
        </row>
        <row r="42">
          <cell r="I42">
            <v>45.25</v>
          </cell>
        </row>
        <row r="42">
          <cell r="R42">
            <v>45.1242746706943</v>
          </cell>
        </row>
        <row r="43">
          <cell r="A43">
            <v>37469</v>
          </cell>
          <cell r="B43">
            <v>57</v>
          </cell>
          <cell r="C43">
            <v>51</v>
          </cell>
          <cell r="D43">
            <v>48.5</v>
          </cell>
          <cell r="E43">
            <v>52.25</v>
          </cell>
          <cell r="F43">
            <v>51.5</v>
          </cell>
          <cell r="G43">
            <v>67</v>
          </cell>
        </row>
        <row r="43">
          <cell r="I43">
            <v>52.25</v>
          </cell>
        </row>
        <row r="43">
          <cell r="R43">
            <v>45.9635702808745</v>
          </cell>
        </row>
        <row r="44">
          <cell r="A44">
            <v>37500</v>
          </cell>
          <cell r="B44">
            <v>47</v>
          </cell>
          <cell r="C44">
            <v>45</v>
          </cell>
          <cell r="D44">
            <v>41.5</v>
          </cell>
          <cell r="E44">
            <v>44.25</v>
          </cell>
          <cell r="F44">
            <v>43.75</v>
          </cell>
          <cell r="G44">
            <v>54</v>
          </cell>
        </row>
        <row r="44">
          <cell r="I44">
            <v>40.25</v>
          </cell>
        </row>
        <row r="44">
          <cell r="R44">
            <v>46.0111570504821</v>
          </cell>
        </row>
        <row r="45">
          <cell r="A45">
            <v>37530</v>
          </cell>
          <cell r="B45">
            <v>34.25</v>
          </cell>
          <cell r="C45">
            <v>35.5</v>
          </cell>
          <cell r="D45">
            <v>36</v>
          </cell>
          <cell r="E45">
            <v>38</v>
          </cell>
          <cell r="F45">
            <v>36.25</v>
          </cell>
          <cell r="G45">
            <v>36.75</v>
          </cell>
        </row>
        <row r="45">
          <cell r="I45">
            <v>36.25</v>
          </cell>
        </row>
        <row r="45">
          <cell r="R45">
            <v>42.9768281261048</v>
          </cell>
        </row>
        <row r="46">
          <cell r="A46">
            <v>37561</v>
          </cell>
          <cell r="B46">
            <v>32.75</v>
          </cell>
          <cell r="C46">
            <v>33.5</v>
          </cell>
          <cell r="D46">
            <v>34</v>
          </cell>
          <cell r="E46">
            <v>35.75</v>
          </cell>
          <cell r="F46">
            <v>35.75</v>
          </cell>
          <cell r="G46">
            <v>34.75</v>
          </cell>
        </row>
        <row r="46">
          <cell r="I46">
            <v>35.5</v>
          </cell>
        </row>
        <row r="46">
          <cell r="R46">
            <v>47.964743727284</v>
          </cell>
        </row>
        <row r="47">
          <cell r="A47">
            <v>37591</v>
          </cell>
          <cell r="B47">
            <v>33.25</v>
          </cell>
          <cell r="C47">
            <v>35.75</v>
          </cell>
          <cell r="D47">
            <v>36.25</v>
          </cell>
          <cell r="E47">
            <v>38</v>
          </cell>
          <cell r="F47">
            <v>37.5</v>
          </cell>
          <cell r="G47">
            <v>35.25</v>
          </cell>
        </row>
        <row r="47">
          <cell r="I47">
            <v>37.75</v>
          </cell>
        </row>
        <row r="47">
          <cell r="R47">
            <v>51.7411625065233</v>
          </cell>
        </row>
        <row r="48">
          <cell r="A48">
            <v>37622</v>
          </cell>
          <cell r="B48">
            <v>34.75</v>
          </cell>
          <cell r="C48">
            <v>38.75</v>
          </cell>
          <cell r="D48">
            <v>39</v>
          </cell>
          <cell r="E48">
            <v>40</v>
          </cell>
          <cell r="F48">
            <v>39</v>
          </cell>
          <cell r="G48">
            <v>36.75</v>
          </cell>
        </row>
        <row r="48">
          <cell r="I48">
            <v>28.5</v>
          </cell>
        </row>
        <row r="48">
          <cell r="R48">
            <v>47.1931545786395</v>
          </cell>
        </row>
        <row r="49">
          <cell r="A49">
            <v>37653</v>
          </cell>
          <cell r="B49">
            <v>34.25</v>
          </cell>
          <cell r="C49">
            <v>37.25</v>
          </cell>
          <cell r="D49">
            <v>37.5</v>
          </cell>
          <cell r="E49">
            <v>39</v>
          </cell>
          <cell r="F49">
            <v>37.5</v>
          </cell>
          <cell r="G49">
            <v>36.25</v>
          </cell>
        </row>
        <row r="49">
          <cell r="I49">
            <v>27.5</v>
          </cell>
        </row>
        <row r="49">
          <cell r="R49">
            <v>45.7177679690049</v>
          </cell>
        </row>
        <row r="50">
          <cell r="A50">
            <v>37681</v>
          </cell>
          <cell r="B50">
            <v>34.25</v>
          </cell>
          <cell r="C50">
            <v>33.5</v>
          </cell>
          <cell r="D50">
            <v>33.5</v>
          </cell>
          <cell r="E50">
            <v>36.25</v>
          </cell>
          <cell r="F50">
            <v>36</v>
          </cell>
          <cell r="G50">
            <v>36.25</v>
          </cell>
        </row>
        <row r="50">
          <cell r="I50">
            <v>25</v>
          </cell>
        </row>
        <row r="50">
          <cell r="R50">
            <v>44.1627862712587</v>
          </cell>
        </row>
        <row r="51">
          <cell r="A51">
            <v>37712</v>
          </cell>
          <cell r="B51">
            <v>33.75</v>
          </cell>
          <cell r="C51">
            <v>33</v>
          </cell>
          <cell r="D51">
            <v>30</v>
          </cell>
          <cell r="E51">
            <v>34.25</v>
          </cell>
          <cell r="F51">
            <v>35.5</v>
          </cell>
          <cell r="G51">
            <v>35.75</v>
          </cell>
        </row>
        <row r="51">
          <cell r="I51">
            <v>23.5</v>
          </cell>
        </row>
        <row r="51">
          <cell r="R51">
            <v>41.8279187413186</v>
          </cell>
        </row>
        <row r="52">
          <cell r="A52">
            <v>37742</v>
          </cell>
          <cell r="B52">
            <v>33.75</v>
          </cell>
          <cell r="C52">
            <v>30</v>
          </cell>
          <cell r="D52">
            <v>26.75</v>
          </cell>
          <cell r="E52">
            <v>35</v>
          </cell>
          <cell r="F52">
            <v>36</v>
          </cell>
          <cell r="G52">
            <v>35.75</v>
          </cell>
        </row>
        <row r="52">
          <cell r="I52">
            <v>24.5</v>
          </cell>
        </row>
        <row r="52">
          <cell r="R52">
            <v>41.9849499962394</v>
          </cell>
        </row>
        <row r="53">
          <cell r="A53">
            <v>37773</v>
          </cell>
          <cell r="B53">
            <v>38.25</v>
          </cell>
          <cell r="C53">
            <v>31.25</v>
          </cell>
          <cell r="D53">
            <v>28</v>
          </cell>
          <cell r="E53">
            <v>39</v>
          </cell>
          <cell r="F53">
            <v>40.5</v>
          </cell>
          <cell r="G53">
            <v>42.75</v>
          </cell>
        </row>
        <row r="53">
          <cell r="I53">
            <v>28.5</v>
          </cell>
        </row>
        <row r="53">
          <cell r="R53">
            <v>42.4525595975743</v>
          </cell>
        </row>
        <row r="54">
          <cell r="A54">
            <v>37803</v>
          </cell>
          <cell r="B54">
            <v>52.75</v>
          </cell>
          <cell r="C54">
            <v>51</v>
          </cell>
          <cell r="D54">
            <v>46.5</v>
          </cell>
          <cell r="E54">
            <v>49.25</v>
          </cell>
          <cell r="F54">
            <v>54.5</v>
          </cell>
          <cell r="G54">
            <v>58.75</v>
          </cell>
        </row>
        <row r="54">
          <cell r="I54">
            <v>38.75</v>
          </cell>
        </row>
        <row r="54">
          <cell r="R54">
            <v>42.856747756366</v>
          </cell>
        </row>
        <row r="55">
          <cell r="A55">
            <v>37834</v>
          </cell>
          <cell r="B55">
            <v>59.25</v>
          </cell>
          <cell r="C55">
            <v>58.5</v>
          </cell>
          <cell r="D55">
            <v>55</v>
          </cell>
          <cell r="E55">
            <v>58</v>
          </cell>
          <cell r="F55">
            <v>60.75</v>
          </cell>
          <cell r="G55">
            <v>67.25</v>
          </cell>
        </row>
        <row r="55">
          <cell r="I55">
            <v>47.5</v>
          </cell>
        </row>
        <row r="55">
          <cell r="R55">
            <v>43.3064342036285</v>
          </cell>
        </row>
        <row r="56">
          <cell r="A56">
            <v>37865</v>
          </cell>
          <cell r="B56">
            <v>46.75</v>
          </cell>
          <cell r="C56">
            <v>47.75</v>
          </cell>
          <cell r="D56">
            <v>44.25</v>
          </cell>
          <cell r="E56">
            <v>53</v>
          </cell>
          <cell r="F56">
            <v>47.75</v>
          </cell>
          <cell r="G56">
            <v>52.75</v>
          </cell>
        </row>
        <row r="56">
          <cell r="I56">
            <v>37.5</v>
          </cell>
        </row>
        <row r="56">
          <cell r="R56">
            <v>43.3655356934154</v>
          </cell>
        </row>
        <row r="57">
          <cell r="A57">
            <v>37895</v>
          </cell>
          <cell r="B57">
            <v>36.25</v>
          </cell>
          <cell r="C57">
            <v>38</v>
          </cell>
          <cell r="D57">
            <v>38.25</v>
          </cell>
          <cell r="E57">
            <v>39.25</v>
          </cell>
          <cell r="F57">
            <v>37.5</v>
          </cell>
          <cell r="G57">
            <v>38.5</v>
          </cell>
        </row>
        <row r="57">
          <cell r="I57">
            <v>28</v>
          </cell>
        </row>
        <row r="57">
          <cell r="R57">
            <v>43.6268901951932</v>
          </cell>
        </row>
        <row r="58">
          <cell r="A58">
            <v>37926</v>
          </cell>
          <cell r="B58">
            <v>34.75</v>
          </cell>
          <cell r="C58">
            <v>34.75</v>
          </cell>
          <cell r="D58">
            <v>35</v>
          </cell>
          <cell r="E58">
            <v>38.25</v>
          </cell>
          <cell r="F58">
            <v>37.75</v>
          </cell>
          <cell r="G58">
            <v>36.5</v>
          </cell>
        </row>
        <row r="58">
          <cell r="I58">
            <v>25.5</v>
          </cell>
        </row>
        <row r="58">
          <cell r="R58">
            <v>47.1425585330529</v>
          </cell>
        </row>
        <row r="59">
          <cell r="A59">
            <v>37956</v>
          </cell>
          <cell r="B59">
            <v>34.75</v>
          </cell>
          <cell r="C59">
            <v>37.25</v>
          </cell>
          <cell r="D59">
            <v>37.5</v>
          </cell>
          <cell r="E59">
            <v>40.25</v>
          </cell>
          <cell r="F59">
            <v>38.5</v>
          </cell>
          <cell r="G59">
            <v>36.25</v>
          </cell>
        </row>
        <row r="59">
          <cell r="I59">
            <v>29</v>
          </cell>
        </row>
        <row r="59">
          <cell r="R59">
            <v>49.6595801213762</v>
          </cell>
        </row>
        <row r="60">
          <cell r="A60">
            <v>37987</v>
          </cell>
          <cell r="B60">
            <v>35.73</v>
          </cell>
          <cell r="C60">
            <v>39.32</v>
          </cell>
          <cell r="D60">
            <v>39.15</v>
          </cell>
          <cell r="E60">
            <v>40.61</v>
          </cell>
          <cell r="F60">
            <v>39.65</v>
          </cell>
          <cell r="G60">
            <v>37.93</v>
          </cell>
        </row>
        <row r="60">
          <cell r="I60">
            <v>19.25</v>
          </cell>
        </row>
        <row r="60">
          <cell r="R60">
            <v>48.1783860700821</v>
          </cell>
        </row>
        <row r="61">
          <cell r="A61">
            <v>38018</v>
          </cell>
          <cell r="B61">
            <v>35.3</v>
          </cell>
          <cell r="C61">
            <v>38.03</v>
          </cell>
          <cell r="D61">
            <v>37.86</v>
          </cell>
          <cell r="E61">
            <v>39.75</v>
          </cell>
          <cell r="F61">
            <v>38.37</v>
          </cell>
          <cell r="G61">
            <v>37.5</v>
          </cell>
        </row>
        <row r="61">
          <cell r="I61">
            <v>21.5</v>
          </cell>
        </row>
        <row r="61">
          <cell r="R61">
            <v>46.4668565758656</v>
          </cell>
        </row>
        <row r="62">
          <cell r="A62">
            <v>38047</v>
          </cell>
          <cell r="B62">
            <v>35.3</v>
          </cell>
          <cell r="C62">
            <v>34.8</v>
          </cell>
          <cell r="D62">
            <v>34.43</v>
          </cell>
          <cell r="E62">
            <v>37.39</v>
          </cell>
          <cell r="F62">
            <v>37.08</v>
          </cell>
          <cell r="G62">
            <v>37.5</v>
          </cell>
        </row>
        <row r="62">
          <cell r="I62">
            <v>18.5</v>
          </cell>
        </row>
        <row r="62">
          <cell r="R62">
            <v>44.2809346006864</v>
          </cell>
        </row>
        <row r="63">
          <cell r="A63">
            <v>38078</v>
          </cell>
          <cell r="B63">
            <v>34.87</v>
          </cell>
          <cell r="C63">
            <v>34.37</v>
          </cell>
          <cell r="D63">
            <v>31.43</v>
          </cell>
          <cell r="E63">
            <v>35.68</v>
          </cell>
          <cell r="F63">
            <v>36.66</v>
          </cell>
          <cell r="G63">
            <v>37.07</v>
          </cell>
        </row>
        <row r="63">
          <cell r="I63">
            <v>26.5</v>
          </cell>
        </row>
        <row r="63">
          <cell r="R63">
            <v>41.2381254238244</v>
          </cell>
        </row>
        <row r="64">
          <cell r="A64">
            <v>38108</v>
          </cell>
          <cell r="B64">
            <v>34.87</v>
          </cell>
          <cell r="C64">
            <v>31.79</v>
          </cell>
          <cell r="D64">
            <v>28.64</v>
          </cell>
          <cell r="E64">
            <v>36.32</v>
          </cell>
          <cell r="F64">
            <v>37.09</v>
          </cell>
          <cell r="G64">
            <v>37.07</v>
          </cell>
        </row>
        <row r="64">
          <cell r="I64">
            <v>26.5</v>
          </cell>
        </row>
        <row r="64">
          <cell r="R64">
            <v>41.1634148214579</v>
          </cell>
        </row>
        <row r="65">
          <cell r="A65">
            <v>38139</v>
          </cell>
          <cell r="B65">
            <v>38.73</v>
          </cell>
          <cell r="C65">
            <v>32.87</v>
          </cell>
          <cell r="D65">
            <v>29.72</v>
          </cell>
          <cell r="E65">
            <v>39.75</v>
          </cell>
          <cell r="F65">
            <v>40.94</v>
          </cell>
          <cell r="G65">
            <v>43.06</v>
          </cell>
        </row>
        <row r="65">
          <cell r="I65">
            <v>32.5</v>
          </cell>
        </row>
        <row r="65">
          <cell r="R65">
            <v>41.7256864095594</v>
          </cell>
        </row>
        <row r="66">
          <cell r="A66">
            <v>38169</v>
          </cell>
          <cell r="B66">
            <v>51.15</v>
          </cell>
          <cell r="C66">
            <v>49.87</v>
          </cell>
          <cell r="D66">
            <v>45.59</v>
          </cell>
          <cell r="E66">
            <v>48.54</v>
          </cell>
          <cell r="F66">
            <v>52.91</v>
          </cell>
          <cell r="G66">
            <v>56.75</v>
          </cell>
        </row>
        <row r="66">
          <cell r="I66">
            <v>36.5</v>
          </cell>
        </row>
        <row r="66">
          <cell r="R66">
            <v>42.3935118141273</v>
          </cell>
        </row>
        <row r="67">
          <cell r="A67">
            <v>38200</v>
          </cell>
          <cell r="B67">
            <v>56.71</v>
          </cell>
          <cell r="C67">
            <v>56.33</v>
          </cell>
          <cell r="D67">
            <v>52.88</v>
          </cell>
          <cell r="E67">
            <v>56.04</v>
          </cell>
          <cell r="F67">
            <v>58.26</v>
          </cell>
          <cell r="G67">
            <v>64.01</v>
          </cell>
        </row>
        <row r="67">
          <cell r="I67">
            <v>45.5</v>
          </cell>
        </row>
        <row r="67">
          <cell r="R67">
            <v>42.9598579753899</v>
          </cell>
        </row>
        <row r="68">
          <cell r="A68">
            <v>38231</v>
          </cell>
          <cell r="B68">
            <v>46.01</v>
          </cell>
          <cell r="C68">
            <v>47.07</v>
          </cell>
          <cell r="D68">
            <v>43.66</v>
          </cell>
          <cell r="E68">
            <v>51.75</v>
          </cell>
          <cell r="F68">
            <v>47.14</v>
          </cell>
          <cell r="G68">
            <v>51.61</v>
          </cell>
        </row>
        <row r="68">
          <cell r="I68">
            <v>29.25</v>
          </cell>
        </row>
        <row r="68">
          <cell r="R68">
            <v>42.8738785506362</v>
          </cell>
        </row>
        <row r="69">
          <cell r="A69">
            <v>38261</v>
          </cell>
          <cell r="B69">
            <v>37.02</v>
          </cell>
          <cell r="C69">
            <v>38.68</v>
          </cell>
          <cell r="D69">
            <v>38.51</v>
          </cell>
          <cell r="E69">
            <v>39.97</v>
          </cell>
          <cell r="F69">
            <v>38.38</v>
          </cell>
          <cell r="G69">
            <v>39.43</v>
          </cell>
        </row>
        <row r="69">
          <cell r="I69">
            <v>30.5</v>
          </cell>
        </row>
        <row r="69">
          <cell r="R69">
            <v>42.8492756538732</v>
          </cell>
        </row>
        <row r="70">
          <cell r="A70">
            <v>38292</v>
          </cell>
          <cell r="B70">
            <v>35.73</v>
          </cell>
          <cell r="C70">
            <v>35.88</v>
          </cell>
          <cell r="D70">
            <v>35.73</v>
          </cell>
          <cell r="E70">
            <v>39.11</v>
          </cell>
          <cell r="F70">
            <v>38.59</v>
          </cell>
          <cell r="G70">
            <v>37.71</v>
          </cell>
        </row>
        <row r="70">
          <cell r="I70">
            <v>26</v>
          </cell>
        </row>
        <row r="70">
          <cell r="R70">
            <v>45.8422520160633</v>
          </cell>
        </row>
        <row r="71">
          <cell r="A71">
            <v>38322</v>
          </cell>
          <cell r="B71">
            <v>35.73</v>
          </cell>
          <cell r="C71">
            <v>38.04</v>
          </cell>
          <cell r="D71">
            <v>37.87</v>
          </cell>
          <cell r="E71">
            <v>40.83</v>
          </cell>
          <cell r="F71">
            <v>39.23</v>
          </cell>
          <cell r="G71">
            <v>37.5</v>
          </cell>
        </row>
        <row r="71">
          <cell r="I71">
            <v>28.75</v>
          </cell>
        </row>
        <row r="71">
          <cell r="R71">
            <v>48.1588591087672</v>
          </cell>
        </row>
        <row r="72">
          <cell r="A72">
            <v>38353</v>
          </cell>
          <cell r="B72">
            <v>36.6</v>
          </cell>
          <cell r="C72">
            <v>39.86</v>
          </cell>
          <cell r="D72">
            <v>39.33</v>
          </cell>
          <cell r="E72">
            <v>41.17</v>
          </cell>
          <cell r="F72">
            <v>40.29</v>
          </cell>
          <cell r="G72">
            <v>38.92</v>
          </cell>
        </row>
        <row r="72">
          <cell r="I72">
            <v>19.25</v>
          </cell>
        </row>
        <row r="72">
          <cell r="R72">
            <v>47.0782808663718</v>
          </cell>
        </row>
        <row r="73">
          <cell r="A73">
            <v>38384</v>
          </cell>
          <cell r="B73">
            <v>36.24</v>
          </cell>
          <cell r="C73">
            <v>38.75</v>
          </cell>
          <cell r="D73">
            <v>38.22</v>
          </cell>
          <cell r="E73">
            <v>40.44</v>
          </cell>
          <cell r="F73">
            <v>39.19</v>
          </cell>
          <cell r="G73">
            <v>38.56</v>
          </cell>
        </row>
        <row r="73">
          <cell r="I73">
            <v>21.5</v>
          </cell>
        </row>
        <row r="73">
          <cell r="R73">
            <v>45.4498506079779</v>
          </cell>
        </row>
        <row r="74">
          <cell r="A74">
            <v>38412</v>
          </cell>
          <cell r="B74">
            <v>36.24</v>
          </cell>
          <cell r="C74">
            <v>35.98</v>
          </cell>
          <cell r="D74">
            <v>35.28</v>
          </cell>
          <cell r="E74">
            <v>38.42</v>
          </cell>
          <cell r="F74">
            <v>38.1</v>
          </cell>
          <cell r="G74">
            <v>38.56</v>
          </cell>
        </row>
        <row r="74">
          <cell r="I74">
            <v>18.5</v>
          </cell>
        </row>
        <row r="74">
          <cell r="R74">
            <v>43.3720754153739</v>
          </cell>
        </row>
        <row r="75">
          <cell r="A75">
            <v>38443</v>
          </cell>
          <cell r="B75">
            <v>35.87</v>
          </cell>
          <cell r="C75">
            <v>35.61</v>
          </cell>
          <cell r="D75">
            <v>32.71</v>
          </cell>
          <cell r="E75">
            <v>36.95</v>
          </cell>
          <cell r="F75">
            <v>37.73</v>
          </cell>
          <cell r="G75">
            <v>38.19</v>
          </cell>
        </row>
        <row r="75">
          <cell r="I75">
            <v>25.5</v>
          </cell>
        </row>
        <row r="75">
          <cell r="R75">
            <v>40.3407680348283</v>
          </cell>
        </row>
        <row r="76">
          <cell r="A76">
            <v>38473</v>
          </cell>
          <cell r="B76">
            <v>35.87</v>
          </cell>
          <cell r="C76">
            <v>33.39</v>
          </cell>
          <cell r="D76">
            <v>30.32</v>
          </cell>
          <cell r="E76">
            <v>37.5</v>
          </cell>
          <cell r="F76">
            <v>38.1</v>
          </cell>
          <cell r="G76">
            <v>38.19</v>
          </cell>
        </row>
        <row r="76">
          <cell r="I76">
            <v>25.5</v>
          </cell>
        </row>
        <row r="76">
          <cell r="R76">
            <v>40.2679442567067</v>
          </cell>
        </row>
        <row r="77">
          <cell r="A77">
            <v>38504</v>
          </cell>
          <cell r="B77">
            <v>39.17</v>
          </cell>
          <cell r="C77">
            <v>34.33</v>
          </cell>
          <cell r="D77">
            <v>31.24</v>
          </cell>
          <cell r="E77">
            <v>40.44</v>
          </cell>
          <cell r="F77">
            <v>41.39</v>
          </cell>
          <cell r="G77">
            <v>43.3</v>
          </cell>
        </row>
        <row r="77">
          <cell r="I77">
            <v>30.5</v>
          </cell>
        </row>
        <row r="77">
          <cell r="R77">
            <v>40.7997604838228</v>
          </cell>
        </row>
        <row r="78">
          <cell r="A78">
            <v>38534</v>
          </cell>
          <cell r="B78">
            <v>49.81</v>
          </cell>
          <cell r="C78">
            <v>48.97</v>
          </cell>
          <cell r="D78">
            <v>44.86</v>
          </cell>
          <cell r="E78">
            <v>47.97</v>
          </cell>
          <cell r="F78">
            <v>51.64</v>
          </cell>
          <cell r="G78">
            <v>55.01</v>
          </cell>
        </row>
        <row r="78">
          <cell r="I78">
            <v>27.5</v>
          </cell>
        </row>
        <row r="78">
          <cell r="R78">
            <v>41.4319688574956</v>
          </cell>
        </row>
        <row r="79">
          <cell r="A79">
            <v>38565</v>
          </cell>
          <cell r="B79">
            <v>54.58</v>
          </cell>
          <cell r="C79">
            <v>54.53</v>
          </cell>
          <cell r="D79">
            <v>51.11</v>
          </cell>
          <cell r="E79">
            <v>54.4</v>
          </cell>
          <cell r="F79">
            <v>56.22</v>
          </cell>
          <cell r="G79">
            <v>61.22</v>
          </cell>
        </row>
        <row r="79">
          <cell r="I79">
            <v>36.5</v>
          </cell>
        </row>
        <row r="79">
          <cell r="R79">
            <v>41.9676221294956</v>
          </cell>
        </row>
        <row r="80">
          <cell r="A80">
            <v>38596</v>
          </cell>
          <cell r="B80">
            <v>45.41</v>
          </cell>
          <cell r="C80">
            <v>46.57</v>
          </cell>
          <cell r="D80">
            <v>43.2</v>
          </cell>
          <cell r="E80">
            <v>50.73</v>
          </cell>
          <cell r="F80">
            <v>46.7</v>
          </cell>
          <cell r="G80">
            <v>50.61</v>
          </cell>
        </row>
        <row r="80">
          <cell r="I80">
            <v>23.25</v>
          </cell>
        </row>
        <row r="80">
          <cell r="R80">
            <v>41.8841873158685</v>
          </cell>
        </row>
        <row r="81">
          <cell r="A81">
            <v>38626</v>
          </cell>
          <cell r="B81">
            <v>37.71</v>
          </cell>
          <cell r="C81">
            <v>39.35</v>
          </cell>
          <cell r="D81">
            <v>38.79</v>
          </cell>
          <cell r="E81">
            <v>40.63</v>
          </cell>
          <cell r="F81">
            <v>39.2</v>
          </cell>
          <cell r="G81">
            <v>40.21</v>
          </cell>
        </row>
        <row r="81">
          <cell r="I81">
            <v>27.5</v>
          </cell>
        </row>
        <row r="81">
          <cell r="R81">
            <v>41.8582421560101</v>
          </cell>
        </row>
        <row r="82">
          <cell r="A82">
            <v>38657</v>
          </cell>
          <cell r="B82">
            <v>36.61</v>
          </cell>
          <cell r="C82">
            <v>36.94</v>
          </cell>
          <cell r="D82">
            <v>36.4</v>
          </cell>
          <cell r="E82">
            <v>39.9</v>
          </cell>
          <cell r="F82">
            <v>39.38</v>
          </cell>
          <cell r="G82">
            <v>38.75</v>
          </cell>
        </row>
        <row r="82">
          <cell r="I82">
            <v>23.5</v>
          </cell>
        </row>
        <row r="82">
          <cell r="R82">
            <v>44.7763940762921</v>
          </cell>
        </row>
        <row r="83">
          <cell r="A83">
            <v>38687</v>
          </cell>
          <cell r="B83">
            <v>36.61</v>
          </cell>
          <cell r="C83">
            <v>38.8</v>
          </cell>
          <cell r="D83">
            <v>38.24</v>
          </cell>
          <cell r="E83">
            <v>41.37</v>
          </cell>
          <cell r="F83">
            <v>39.93</v>
          </cell>
          <cell r="G83">
            <v>38.57</v>
          </cell>
        </row>
        <row r="83">
          <cell r="I83">
            <v>26.25</v>
          </cell>
        </row>
        <row r="83">
          <cell r="R83">
            <v>46.9915397282105</v>
          </cell>
        </row>
        <row r="84">
          <cell r="A84">
            <v>38718</v>
          </cell>
          <cell r="B84">
            <v>37.39</v>
          </cell>
          <cell r="C84">
            <v>40.62</v>
          </cell>
          <cell r="D84">
            <v>39.59</v>
          </cell>
          <cell r="E84">
            <v>41.64</v>
          </cell>
          <cell r="F84">
            <v>40.83</v>
          </cell>
          <cell r="G84">
            <v>39.81</v>
          </cell>
        </row>
        <row r="84">
          <cell r="I84">
            <v>19.5</v>
          </cell>
        </row>
        <row r="84">
          <cell r="R84">
            <v>43.9428990904147</v>
          </cell>
        </row>
        <row r="85">
          <cell r="A85">
            <v>38749</v>
          </cell>
          <cell r="B85">
            <v>37.08</v>
          </cell>
          <cell r="C85">
            <v>39.61</v>
          </cell>
          <cell r="D85">
            <v>38.59</v>
          </cell>
          <cell r="E85">
            <v>40.98</v>
          </cell>
          <cell r="F85">
            <v>39.89</v>
          </cell>
          <cell r="G85">
            <v>39.5</v>
          </cell>
        </row>
        <row r="85">
          <cell r="I85">
            <v>21.75</v>
          </cell>
        </row>
        <row r="85">
          <cell r="R85">
            <v>42.485068232426</v>
          </cell>
        </row>
        <row r="86">
          <cell r="A86">
            <v>38777</v>
          </cell>
          <cell r="B86">
            <v>37.08</v>
          </cell>
          <cell r="C86">
            <v>37.07</v>
          </cell>
          <cell r="D86">
            <v>35.91</v>
          </cell>
          <cell r="E86">
            <v>39.14</v>
          </cell>
          <cell r="F86">
            <v>38.96</v>
          </cell>
          <cell r="G86">
            <v>39.5</v>
          </cell>
        </row>
        <row r="86">
          <cell r="I86">
            <v>18.75</v>
          </cell>
        </row>
        <row r="86">
          <cell r="R86">
            <v>40.6160773480905</v>
          </cell>
        </row>
        <row r="87">
          <cell r="A87">
            <v>38808</v>
          </cell>
          <cell r="B87">
            <v>36.77</v>
          </cell>
          <cell r="C87">
            <v>36.74</v>
          </cell>
          <cell r="D87">
            <v>33.57</v>
          </cell>
          <cell r="E87">
            <v>37.81</v>
          </cell>
          <cell r="F87">
            <v>38.64</v>
          </cell>
          <cell r="G87">
            <v>39.19</v>
          </cell>
        </row>
        <row r="87">
          <cell r="I87">
            <v>25.75</v>
          </cell>
        </row>
        <row r="87">
          <cell r="R87">
            <v>37.8132440379283</v>
          </cell>
        </row>
        <row r="88">
          <cell r="A88">
            <v>38838</v>
          </cell>
          <cell r="B88">
            <v>36.77</v>
          </cell>
          <cell r="C88">
            <v>34.71</v>
          </cell>
          <cell r="D88">
            <v>31.4</v>
          </cell>
          <cell r="E88">
            <v>38.31</v>
          </cell>
          <cell r="F88">
            <v>38.96</v>
          </cell>
          <cell r="G88">
            <v>39.19</v>
          </cell>
        </row>
        <row r="88">
          <cell r="I88">
            <v>25.75</v>
          </cell>
        </row>
        <row r="88">
          <cell r="R88">
            <v>37.7611321959549</v>
          </cell>
        </row>
        <row r="89">
          <cell r="A89">
            <v>38869</v>
          </cell>
          <cell r="B89">
            <v>39.6</v>
          </cell>
          <cell r="C89">
            <v>35.57</v>
          </cell>
          <cell r="D89">
            <v>32.24</v>
          </cell>
          <cell r="E89">
            <v>40.98</v>
          </cell>
          <cell r="F89">
            <v>41.78</v>
          </cell>
          <cell r="G89">
            <v>43.56</v>
          </cell>
        </row>
        <row r="89">
          <cell r="I89">
            <v>30.75</v>
          </cell>
        </row>
        <row r="89">
          <cell r="R89">
            <v>38.2604135543668</v>
          </cell>
        </row>
        <row r="90">
          <cell r="A90">
            <v>38899</v>
          </cell>
          <cell r="B90">
            <v>48.71</v>
          </cell>
          <cell r="C90">
            <v>48.99</v>
          </cell>
          <cell r="D90">
            <v>44.6</v>
          </cell>
          <cell r="E90">
            <v>47.82</v>
          </cell>
          <cell r="F90">
            <v>50.54</v>
          </cell>
          <cell r="G90">
            <v>53.57</v>
          </cell>
        </row>
        <row r="90">
          <cell r="I90">
            <v>27.75</v>
          </cell>
        </row>
        <row r="90">
          <cell r="R90">
            <v>38.849622662284</v>
          </cell>
        </row>
        <row r="91">
          <cell r="A91">
            <v>38930</v>
          </cell>
          <cell r="B91">
            <v>52.8</v>
          </cell>
          <cell r="C91">
            <v>54.1</v>
          </cell>
          <cell r="D91">
            <v>50.28</v>
          </cell>
          <cell r="E91">
            <v>53.65</v>
          </cell>
          <cell r="F91">
            <v>54.45</v>
          </cell>
          <cell r="G91">
            <v>58.88</v>
          </cell>
        </row>
        <row r="91">
          <cell r="I91">
            <v>36.75</v>
          </cell>
        </row>
        <row r="91">
          <cell r="R91">
            <v>39.3503021697491</v>
          </cell>
        </row>
        <row r="92">
          <cell r="A92">
            <v>38961</v>
          </cell>
          <cell r="B92">
            <v>44.95</v>
          </cell>
          <cell r="C92">
            <v>46.81</v>
          </cell>
          <cell r="D92">
            <v>43.1</v>
          </cell>
          <cell r="E92">
            <v>50.32</v>
          </cell>
          <cell r="F92">
            <v>46.32</v>
          </cell>
          <cell r="G92">
            <v>49.81</v>
          </cell>
        </row>
        <row r="92">
          <cell r="I92">
            <v>23.5</v>
          </cell>
        </row>
        <row r="92">
          <cell r="R92">
            <v>39.2876045203857</v>
          </cell>
        </row>
        <row r="93">
          <cell r="A93">
            <v>38991</v>
          </cell>
          <cell r="B93">
            <v>38.35</v>
          </cell>
          <cell r="C93">
            <v>40.19</v>
          </cell>
          <cell r="D93">
            <v>39.09</v>
          </cell>
          <cell r="E93">
            <v>41.16</v>
          </cell>
          <cell r="F93">
            <v>39.9</v>
          </cell>
          <cell r="G93">
            <v>40.92</v>
          </cell>
        </row>
        <row r="93">
          <cell r="I93">
            <v>27.75</v>
          </cell>
        </row>
        <row r="93">
          <cell r="R93">
            <v>39.2760404901713</v>
          </cell>
        </row>
        <row r="94">
          <cell r="A94">
            <v>39022</v>
          </cell>
          <cell r="B94">
            <v>37.41</v>
          </cell>
          <cell r="C94">
            <v>37.99</v>
          </cell>
          <cell r="D94">
            <v>36.92</v>
          </cell>
          <cell r="E94">
            <v>40.49</v>
          </cell>
          <cell r="F94">
            <v>40.06</v>
          </cell>
          <cell r="G94">
            <v>39.67</v>
          </cell>
        </row>
        <row r="94">
          <cell r="I94">
            <v>23.75</v>
          </cell>
        </row>
        <row r="94">
          <cell r="R94">
            <v>42.0049739743218</v>
          </cell>
        </row>
        <row r="95">
          <cell r="A95">
            <v>39052</v>
          </cell>
          <cell r="B95">
            <v>37.41</v>
          </cell>
          <cell r="C95">
            <v>39.69</v>
          </cell>
          <cell r="D95">
            <v>38.59</v>
          </cell>
          <cell r="E95">
            <v>41.83</v>
          </cell>
          <cell r="F95">
            <v>40.53</v>
          </cell>
          <cell r="G95">
            <v>39.52</v>
          </cell>
        </row>
        <row r="95">
          <cell r="I95">
            <v>26.5</v>
          </cell>
        </row>
        <row r="95">
          <cell r="R95">
            <v>44.0247793516258</v>
          </cell>
        </row>
        <row r="96">
          <cell r="A96">
            <v>39083</v>
          </cell>
          <cell r="B96">
            <v>37.97</v>
          </cell>
          <cell r="C96">
            <v>41.6</v>
          </cell>
          <cell r="D96">
            <v>39.73</v>
          </cell>
          <cell r="E96">
            <v>42.1</v>
          </cell>
          <cell r="F96">
            <v>41.24</v>
          </cell>
          <cell r="G96">
            <v>40.42</v>
          </cell>
        </row>
        <row r="96">
          <cell r="I96">
            <v>28.85</v>
          </cell>
        </row>
        <row r="96">
          <cell r="R96">
            <v>45.3139774822716</v>
          </cell>
        </row>
        <row r="97">
          <cell r="A97">
            <v>39114</v>
          </cell>
          <cell r="B97">
            <v>37.69</v>
          </cell>
          <cell r="C97">
            <v>40.67</v>
          </cell>
          <cell r="D97">
            <v>38.83</v>
          </cell>
          <cell r="E97">
            <v>41.5</v>
          </cell>
          <cell r="F97">
            <v>40.4</v>
          </cell>
          <cell r="G97">
            <v>40.14</v>
          </cell>
        </row>
        <row r="97">
          <cell r="I97">
            <v>31.1</v>
          </cell>
        </row>
        <row r="97">
          <cell r="R97">
            <v>43.8444482389867</v>
          </cell>
        </row>
        <row r="98">
          <cell r="A98">
            <v>39142</v>
          </cell>
          <cell r="B98">
            <v>37.69</v>
          </cell>
          <cell r="C98">
            <v>38.33</v>
          </cell>
          <cell r="D98">
            <v>36.41</v>
          </cell>
          <cell r="E98">
            <v>39.84</v>
          </cell>
          <cell r="F98">
            <v>39.55</v>
          </cell>
          <cell r="G98">
            <v>40.14</v>
          </cell>
        </row>
        <row r="98">
          <cell r="I98">
            <v>28.1</v>
          </cell>
        </row>
        <row r="98">
          <cell r="R98">
            <v>41.9632649118806</v>
          </cell>
        </row>
        <row r="99">
          <cell r="A99">
            <v>39173</v>
          </cell>
          <cell r="B99">
            <v>37.41</v>
          </cell>
          <cell r="C99">
            <v>38.03</v>
          </cell>
          <cell r="D99">
            <v>34.29</v>
          </cell>
          <cell r="E99">
            <v>38.63</v>
          </cell>
          <cell r="F99">
            <v>39.27</v>
          </cell>
          <cell r="G99">
            <v>39.87</v>
          </cell>
        </row>
        <row r="99">
          <cell r="I99">
            <v>35.1</v>
          </cell>
        </row>
        <row r="99">
          <cell r="R99">
            <v>39.1451153891356</v>
          </cell>
        </row>
        <row r="100">
          <cell r="A100">
            <v>39203</v>
          </cell>
          <cell r="B100">
            <v>37.41</v>
          </cell>
          <cell r="C100">
            <v>36.16</v>
          </cell>
          <cell r="D100">
            <v>32.33</v>
          </cell>
          <cell r="E100">
            <v>39.08</v>
          </cell>
          <cell r="F100">
            <v>39.55</v>
          </cell>
          <cell r="G100">
            <v>39.86</v>
          </cell>
        </row>
        <row r="100">
          <cell r="I100">
            <v>35.1</v>
          </cell>
        </row>
        <row r="100">
          <cell r="R100">
            <v>39.0862820431869</v>
          </cell>
        </row>
        <row r="101">
          <cell r="A101">
            <v>39234</v>
          </cell>
          <cell r="B101">
            <v>39.97</v>
          </cell>
          <cell r="C101">
            <v>36.95</v>
          </cell>
          <cell r="D101">
            <v>33.09</v>
          </cell>
          <cell r="E101">
            <v>41.51</v>
          </cell>
          <cell r="F101">
            <v>42.1</v>
          </cell>
          <cell r="G101">
            <v>43.81</v>
          </cell>
        </row>
        <row r="101">
          <cell r="I101">
            <v>41.1</v>
          </cell>
        </row>
        <row r="101">
          <cell r="R101">
            <v>39.5797737022226</v>
          </cell>
        </row>
        <row r="102">
          <cell r="A102">
            <v>39264</v>
          </cell>
          <cell r="B102">
            <v>48.23</v>
          </cell>
          <cell r="C102">
            <v>49.31</v>
          </cell>
          <cell r="D102">
            <v>44.3</v>
          </cell>
          <cell r="E102">
            <v>47.71</v>
          </cell>
          <cell r="F102">
            <v>50.04</v>
          </cell>
          <cell r="G102">
            <v>52.87</v>
          </cell>
        </row>
        <row r="102">
          <cell r="I102">
            <v>48.1</v>
          </cell>
        </row>
        <row r="102">
          <cell r="R102">
            <v>40.163151525464</v>
          </cell>
        </row>
        <row r="103">
          <cell r="A103">
            <v>39295</v>
          </cell>
          <cell r="B103">
            <v>51.94</v>
          </cell>
          <cell r="C103">
            <v>54.02</v>
          </cell>
          <cell r="D103">
            <v>49.45</v>
          </cell>
          <cell r="E103">
            <v>53</v>
          </cell>
          <cell r="F103">
            <v>53.58</v>
          </cell>
          <cell r="G103">
            <v>57.68</v>
          </cell>
        </row>
        <row r="103">
          <cell r="I103">
            <v>57.1</v>
          </cell>
        </row>
        <row r="103">
          <cell r="R103">
            <v>40.657011131196</v>
          </cell>
        </row>
        <row r="104">
          <cell r="A104">
            <v>39326</v>
          </cell>
          <cell r="B104">
            <v>44.82</v>
          </cell>
          <cell r="C104">
            <v>47.3</v>
          </cell>
          <cell r="D104">
            <v>42.94</v>
          </cell>
          <cell r="E104">
            <v>49.98</v>
          </cell>
          <cell r="F104">
            <v>46.21</v>
          </cell>
          <cell r="G104">
            <v>49.46</v>
          </cell>
        </row>
        <row r="104">
          <cell r="I104">
            <v>39.85</v>
          </cell>
        </row>
        <row r="104">
          <cell r="R104">
            <v>40.5858434687935</v>
          </cell>
        </row>
        <row r="105">
          <cell r="A105">
            <v>39356</v>
          </cell>
          <cell r="B105">
            <v>38.84</v>
          </cell>
          <cell r="C105">
            <v>41.21</v>
          </cell>
          <cell r="D105">
            <v>39.31</v>
          </cell>
          <cell r="E105">
            <v>41.66</v>
          </cell>
          <cell r="F105">
            <v>40.41</v>
          </cell>
          <cell r="G105">
            <v>41.42</v>
          </cell>
        </row>
        <row r="105">
          <cell r="I105">
            <v>40.1</v>
          </cell>
        </row>
        <row r="105">
          <cell r="R105">
            <v>40.5658916210421</v>
          </cell>
        </row>
        <row r="106">
          <cell r="A106">
            <v>39387</v>
          </cell>
          <cell r="B106">
            <v>37.99</v>
          </cell>
          <cell r="C106">
            <v>39.18</v>
          </cell>
          <cell r="D106">
            <v>37.35</v>
          </cell>
          <cell r="E106">
            <v>41.06</v>
          </cell>
          <cell r="F106">
            <v>40.55</v>
          </cell>
          <cell r="G106">
            <v>40.3</v>
          </cell>
        </row>
        <row r="106">
          <cell r="I106">
            <v>36.1</v>
          </cell>
        </row>
        <row r="106">
          <cell r="R106">
            <v>43.2316798647106</v>
          </cell>
        </row>
        <row r="107">
          <cell r="A107">
            <v>39417</v>
          </cell>
          <cell r="B107">
            <v>37.99</v>
          </cell>
          <cell r="C107">
            <v>40.75</v>
          </cell>
          <cell r="D107">
            <v>38.87</v>
          </cell>
          <cell r="E107">
            <v>42.27</v>
          </cell>
          <cell r="F107">
            <v>40.98</v>
          </cell>
          <cell r="G107">
            <v>40.16</v>
          </cell>
        </row>
        <row r="107">
          <cell r="I107">
            <v>38.85</v>
          </cell>
        </row>
        <row r="107">
          <cell r="R107">
            <v>45.2555160337413</v>
          </cell>
        </row>
        <row r="108">
          <cell r="A108">
            <v>39448</v>
          </cell>
          <cell r="B108">
            <v>38.46</v>
          </cell>
          <cell r="C108">
            <v>42.56</v>
          </cell>
          <cell r="D108">
            <v>40.17</v>
          </cell>
          <cell r="E108">
            <v>42.53</v>
          </cell>
          <cell r="F108">
            <v>41.61</v>
          </cell>
          <cell r="G108">
            <v>40.92</v>
          </cell>
        </row>
        <row r="108">
          <cell r="I108">
            <v>29.2</v>
          </cell>
        </row>
        <row r="108">
          <cell r="R108">
            <v>46.5797073333429</v>
          </cell>
        </row>
        <row r="109">
          <cell r="A109">
            <v>39479</v>
          </cell>
          <cell r="B109">
            <v>38.2</v>
          </cell>
          <cell r="C109">
            <v>41.68</v>
          </cell>
          <cell r="D109">
            <v>39.33</v>
          </cell>
          <cell r="E109">
            <v>41.97</v>
          </cell>
          <cell r="F109">
            <v>40.83</v>
          </cell>
          <cell r="G109">
            <v>40.66</v>
          </cell>
        </row>
        <row r="109">
          <cell r="I109">
            <v>31.45</v>
          </cell>
        </row>
        <row r="109">
          <cell r="R109">
            <v>45.1083656371556</v>
          </cell>
        </row>
        <row r="110">
          <cell r="A110">
            <v>39508</v>
          </cell>
          <cell r="B110">
            <v>38.2</v>
          </cell>
          <cell r="C110">
            <v>39.49</v>
          </cell>
          <cell r="D110">
            <v>37.08</v>
          </cell>
          <cell r="E110">
            <v>40.43</v>
          </cell>
          <cell r="F110">
            <v>40.04</v>
          </cell>
          <cell r="G110">
            <v>40.66</v>
          </cell>
        </row>
        <row r="110">
          <cell r="I110">
            <v>28.45</v>
          </cell>
        </row>
        <row r="110">
          <cell r="R110">
            <v>43.2247774917573</v>
          </cell>
        </row>
        <row r="111">
          <cell r="A111">
            <v>39539</v>
          </cell>
          <cell r="B111">
            <v>37.94</v>
          </cell>
          <cell r="C111">
            <v>39.2</v>
          </cell>
          <cell r="D111">
            <v>35.11</v>
          </cell>
          <cell r="E111">
            <v>39.31</v>
          </cell>
          <cell r="F111">
            <v>39.78</v>
          </cell>
          <cell r="G111">
            <v>40.41</v>
          </cell>
        </row>
        <row r="111">
          <cell r="I111">
            <v>35.45</v>
          </cell>
        </row>
        <row r="111">
          <cell r="R111">
            <v>40.4024039989892</v>
          </cell>
        </row>
        <row r="112">
          <cell r="A112">
            <v>39569</v>
          </cell>
          <cell r="B112">
            <v>37.94</v>
          </cell>
          <cell r="C112">
            <v>37.45</v>
          </cell>
          <cell r="D112">
            <v>33.28</v>
          </cell>
          <cell r="E112">
            <v>39.73</v>
          </cell>
          <cell r="F112">
            <v>40.04</v>
          </cell>
          <cell r="G112">
            <v>40.41</v>
          </cell>
        </row>
        <row r="112">
          <cell r="I112">
            <v>35.45</v>
          </cell>
        </row>
        <row r="112">
          <cell r="R112">
            <v>40.3440771051193</v>
          </cell>
        </row>
        <row r="113">
          <cell r="A113">
            <v>39600</v>
          </cell>
          <cell r="B113">
            <v>40.32</v>
          </cell>
          <cell r="C113">
            <v>38.19</v>
          </cell>
          <cell r="D113">
            <v>33.99</v>
          </cell>
          <cell r="E113">
            <v>41.98</v>
          </cell>
          <cell r="F113">
            <v>42.41</v>
          </cell>
          <cell r="G113">
            <v>44.06</v>
          </cell>
        </row>
        <row r="113">
          <cell r="I113">
            <v>41.45</v>
          </cell>
        </row>
        <row r="113">
          <cell r="R113">
            <v>40.8390649508411</v>
          </cell>
        </row>
        <row r="114">
          <cell r="A114">
            <v>39630</v>
          </cell>
          <cell r="B114">
            <v>47.98</v>
          </cell>
          <cell r="C114">
            <v>49.83</v>
          </cell>
          <cell r="D114">
            <v>44.43</v>
          </cell>
          <cell r="E114">
            <v>47.73</v>
          </cell>
          <cell r="F114">
            <v>49.75</v>
          </cell>
          <cell r="G114">
            <v>52.45</v>
          </cell>
        </row>
        <row r="114">
          <cell r="I114">
            <v>48.45</v>
          </cell>
        </row>
        <row r="114">
          <cell r="R114">
            <v>41.4240893776408</v>
          </cell>
        </row>
        <row r="115">
          <cell r="A115">
            <v>39661</v>
          </cell>
          <cell r="B115">
            <v>51.41</v>
          </cell>
          <cell r="C115">
            <v>54.26</v>
          </cell>
          <cell r="D115">
            <v>49.23</v>
          </cell>
          <cell r="E115">
            <v>52.64</v>
          </cell>
          <cell r="F115">
            <v>53.03</v>
          </cell>
          <cell r="G115">
            <v>56.89</v>
          </cell>
        </row>
        <row r="115">
          <cell r="I115">
            <v>57.45</v>
          </cell>
        </row>
        <row r="115">
          <cell r="R115">
            <v>41.9194713010678</v>
          </cell>
        </row>
        <row r="116">
          <cell r="A116">
            <v>39692</v>
          </cell>
          <cell r="B116">
            <v>44.81</v>
          </cell>
          <cell r="C116">
            <v>47.94</v>
          </cell>
          <cell r="D116">
            <v>43.17</v>
          </cell>
          <cell r="E116">
            <v>49.84</v>
          </cell>
          <cell r="F116">
            <v>46.21</v>
          </cell>
          <cell r="G116">
            <v>49.28</v>
          </cell>
        </row>
        <row r="116">
          <cell r="I116">
            <v>40.2</v>
          </cell>
        </row>
        <row r="116">
          <cell r="R116">
            <v>41.8488270942503</v>
          </cell>
        </row>
        <row r="117">
          <cell r="A117">
            <v>39722</v>
          </cell>
          <cell r="B117">
            <v>39.27</v>
          </cell>
          <cell r="C117">
            <v>42.21</v>
          </cell>
          <cell r="D117">
            <v>39.79</v>
          </cell>
          <cell r="E117">
            <v>42.13</v>
          </cell>
          <cell r="F117">
            <v>40.84</v>
          </cell>
          <cell r="G117">
            <v>41.85</v>
          </cell>
        </row>
        <row r="117">
          <cell r="I117">
            <v>40.45</v>
          </cell>
        </row>
        <row r="117">
          <cell r="R117">
            <v>41.829469361052</v>
          </cell>
        </row>
        <row r="118">
          <cell r="A118">
            <v>39753</v>
          </cell>
          <cell r="B118">
            <v>38.48</v>
          </cell>
          <cell r="C118">
            <v>40.3</v>
          </cell>
          <cell r="D118">
            <v>37.96</v>
          </cell>
          <cell r="E118">
            <v>41.57</v>
          </cell>
          <cell r="F118">
            <v>40.97</v>
          </cell>
          <cell r="G118">
            <v>40.81</v>
          </cell>
        </row>
        <row r="118">
          <cell r="I118">
            <v>36.45</v>
          </cell>
        </row>
        <row r="118">
          <cell r="R118">
            <v>44.2550821491863</v>
          </cell>
        </row>
        <row r="119">
          <cell r="A119">
            <v>39783</v>
          </cell>
          <cell r="B119">
            <v>38.49</v>
          </cell>
          <cell r="C119">
            <v>41.79</v>
          </cell>
          <cell r="D119">
            <v>39.37</v>
          </cell>
          <cell r="E119">
            <v>42.69</v>
          </cell>
          <cell r="F119">
            <v>41.37</v>
          </cell>
          <cell r="G119">
            <v>40.69</v>
          </cell>
        </row>
        <row r="119">
          <cell r="I119">
            <v>39.2</v>
          </cell>
        </row>
        <row r="119">
          <cell r="R119">
            <v>46.3088803995569</v>
          </cell>
        </row>
        <row r="120">
          <cell r="A120">
            <v>39814</v>
          </cell>
          <cell r="B120">
            <v>38.95</v>
          </cell>
          <cell r="C120">
            <v>43.62</v>
          </cell>
          <cell r="D120">
            <v>40.62</v>
          </cell>
          <cell r="E120">
            <v>42.95</v>
          </cell>
          <cell r="F120">
            <v>41.97</v>
          </cell>
          <cell r="G120">
            <v>41.42</v>
          </cell>
        </row>
        <row r="120">
          <cell r="I120">
            <v>29.7</v>
          </cell>
        </row>
        <row r="120">
          <cell r="R120">
            <v>47.6968020323793</v>
          </cell>
        </row>
        <row r="121">
          <cell r="A121">
            <v>39845</v>
          </cell>
          <cell r="B121">
            <v>38.7</v>
          </cell>
          <cell r="C121">
            <v>42.8</v>
          </cell>
          <cell r="D121">
            <v>39.83</v>
          </cell>
          <cell r="E121">
            <v>42.43</v>
          </cell>
          <cell r="F121">
            <v>41.24</v>
          </cell>
          <cell r="G121">
            <v>41.17</v>
          </cell>
        </row>
        <row r="121">
          <cell r="I121">
            <v>31.95</v>
          </cell>
        </row>
        <row r="121">
          <cell r="R121">
            <v>46.2485154445857</v>
          </cell>
        </row>
        <row r="122">
          <cell r="A122">
            <v>39873</v>
          </cell>
          <cell r="B122">
            <v>38.71</v>
          </cell>
          <cell r="C122">
            <v>40.73</v>
          </cell>
          <cell r="D122">
            <v>37.74</v>
          </cell>
          <cell r="E122">
            <v>41</v>
          </cell>
          <cell r="F122">
            <v>40.52</v>
          </cell>
          <cell r="G122">
            <v>41.18</v>
          </cell>
        </row>
        <row r="122">
          <cell r="I122">
            <v>28.95</v>
          </cell>
        </row>
        <row r="122">
          <cell r="R122">
            <v>44.3821190723503</v>
          </cell>
        </row>
        <row r="123">
          <cell r="A123">
            <v>39904</v>
          </cell>
          <cell r="B123">
            <v>38.46</v>
          </cell>
          <cell r="C123">
            <v>40.47</v>
          </cell>
          <cell r="D123">
            <v>35.9</v>
          </cell>
          <cell r="E123">
            <v>39.97</v>
          </cell>
          <cell r="F123">
            <v>40.28</v>
          </cell>
          <cell r="G123">
            <v>40.93</v>
          </cell>
        </row>
        <row r="123">
          <cell r="I123">
            <v>36</v>
          </cell>
        </row>
        <row r="123">
          <cell r="R123">
            <v>41.1211481480699</v>
          </cell>
        </row>
        <row r="124">
          <cell r="A124">
            <v>39934</v>
          </cell>
          <cell r="B124">
            <v>38.47</v>
          </cell>
          <cell r="C124">
            <v>38.81</v>
          </cell>
          <cell r="D124">
            <v>34.2</v>
          </cell>
          <cell r="E124">
            <v>40.36</v>
          </cell>
          <cell r="F124">
            <v>40.52</v>
          </cell>
          <cell r="G124">
            <v>40.94</v>
          </cell>
        </row>
        <row r="124">
          <cell r="I124">
            <v>36</v>
          </cell>
        </row>
        <row r="124">
          <cell r="R124">
            <v>41.0878877638477</v>
          </cell>
        </row>
        <row r="125">
          <cell r="A125">
            <v>39965</v>
          </cell>
          <cell r="B125">
            <v>40.67</v>
          </cell>
          <cell r="C125">
            <v>39.51</v>
          </cell>
          <cell r="D125">
            <v>34.86</v>
          </cell>
          <cell r="E125">
            <v>42.44</v>
          </cell>
          <cell r="F125">
            <v>42.71</v>
          </cell>
          <cell r="G125">
            <v>44.32</v>
          </cell>
        </row>
        <row r="125">
          <cell r="I125">
            <v>42</v>
          </cell>
        </row>
        <row r="125">
          <cell r="R125">
            <v>41.6127304439156</v>
          </cell>
        </row>
        <row r="126">
          <cell r="A126">
            <v>39995</v>
          </cell>
          <cell r="B126">
            <v>47.76</v>
          </cell>
          <cell r="C126">
            <v>50.48</v>
          </cell>
          <cell r="D126">
            <v>44.59</v>
          </cell>
          <cell r="E126">
            <v>47.78</v>
          </cell>
          <cell r="F126">
            <v>49.5</v>
          </cell>
          <cell r="G126">
            <v>52.06</v>
          </cell>
        </row>
        <row r="126">
          <cell r="I126">
            <v>49</v>
          </cell>
        </row>
        <row r="126">
          <cell r="R126">
            <v>42.2285401681001</v>
          </cell>
        </row>
        <row r="127">
          <cell r="A127">
            <v>40026</v>
          </cell>
          <cell r="B127">
            <v>50.95</v>
          </cell>
          <cell r="C127">
            <v>54.66</v>
          </cell>
          <cell r="D127">
            <v>49.06</v>
          </cell>
          <cell r="E127">
            <v>52.33</v>
          </cell>
          <cell r="F127">
            <v>52.53</v>
          </cell>
          <cell r="G127">
            <v>56.18</v>
          </cell>
        </row>
        <row r="127">
          <cell r="I127">
            <v>58</v>
          </cell>
        </row>
        <row r="127">
          <cell r="R127">
            <v>42.7562718401881</v>
          </cell>
        </row>
        <row r="128">
          <cell r="A128">
            <v>40057</v>
          </cell>
          <cell r="B128">
            <v>44.83</v>
          </cell>
          <cell r="C128">
            <v>48.7</v>
          </cell>
          <cell r="D128">
            <v>43.41</v>
          </cell>
          <cell r="E128">
            <v>49.73</v>
          </cell>
          <cell r="F128">
            <v>46.23</v>
          </cell>
          <cell r="G128">
            <v>49.14</v>
          </cell>
        </row>
        <row r="128">
          <cell r="I128">
            <v>40.7</v>
          </cell>
        </row>
        <row r="128">
          <cell r="R128">
            <v>42.714551387591</v>
          </cell>
        </row>
        <row r="129">
          <cell r="A129">
            <v>40087</v>
          </cell>
          <cell r="B129">
            <v>39.7</v>
          </cell>
          <cell r="C129">
            <v>43.3</v>
          </cell>
          <cell r="D129">
            <v>40.26</v>
          </cell>
          <cell r="E129">
            <v>42.58</v>
          </cell>
          <cell r="F129">
            <v>41.26</v>
          </cell>
          <cell r="G129">
            <v>42.27</v>
          </cell>
        </row>
        <row r="129">
          <cell r="I129">
            <v>41</v>
          </cell>
        </row>
        <row r="129">
          <cell r="R129">
            <v>42.7240851064398</v>
          </cell>
        </row>
        <row r="130">
          <cell r="A130">
            <v>40118</v>
          </cell>
          <cell r="B130">
            <v>38.97</v>
          </cell>
          <cell r="C130">
            <v>41.51</v>
          </cell>
          <cell r="D130">
            <v>38.56</v>
          </cell>
          <cell r="E130">
            <v>42.06</v>
          </cell>
          <cell r="F130">
            <v>41.38</v>
          </cell>
          <cell r="G130">
            <v>41.31</v>
          </cell>
        </row>
        <row r="130">
          <cell r="I130">
            <v>37</v>
          </cell>
        </row>
        <row r="130">
          <cell r="R130">
            <v>45.6467953017491</v>
          </cell>
        </row>
        <row r="131">
          <cell r="A131">
            <v>40148</v>
          </cell>
          <cell r="B131">
            <v>38.97</v>
          </cell>
          <cell r="C131">
            <v>42.91</v>
          </cell>
          <cell r="D131">
            <v>39.88</v>
          </cell>
          <cell r="E131">
            <v>43.11</v>
          </cell>
          <cell r="F131">
            <v>41.75</v>
          </cell>
          <cell r="G131">
            <v>41.19</v>
          </cell>
        </row>
        <row r="131">
          <cell r="I131">
            <v>39.7</v>
          </cell>
        </row>
        <row r="131">
          <cell r="R131">
            <v>47.7283063057917</v>
          </cell>
        </row>
        <row r="132">
          <cell r="A132">
            <v>40179</v>
          </cell>
          <cell r="B132">
            <v>39.41</v>
          </cell>
          <cell r="C132">
            <v>44.69</v>
          </cell>
          <cell r="D132">
            <v>41.07</v>
          </cell>
          <cell r="E132">
            <v>43.37</v>
          </cell>
          <cell r="F132">
            <v>42.32</v>
          </cell>
          <cell r="G132">
            <v>41.83</v>
          </cell>
        </row>
        <row r="132">
          <cell r="I132">
            <v>30.2</v>
          </cell>
        </row>
        <row r="132">
          <cell r="R132">
            <v>49.1709698412189</v>
          </cell>
        </row>
        <row r="133">
          <cell r="A133">
            <v>40210</v>
          </cell>
          <cell r="B133">
            <v>39.19</v>
          </cell>
          <cell r="C133">
            <v>43.91</v>
          </cell>
          <cell r="D133">
            <v>40.34</v>
          </cell>
          <cell r="E133">
            <v>42.89</v>
          </cell>
          <cell r="F133">
            <v>41.65</v>
          </cell>
          <cell r="G133">
            <v>41.61</v>
          </cell>
        </row>
        <row r="133">
          <cell r="I133">
            <v>32.45</v>
          </cell>
        </row>
        <row r="133">
          <cell r="R133">
            <v>47.7172520508858</v>
          </cell>
        </row>
        <row r="134">
          <cell r="A134">
            <v>40238</v>
          </cell>
          <cell r="B134">
            <v>39.19</v>
          </cell>
          <cell r="C134">
            <v>41.97</v>
          </cell>
          <cell r="D134">
            <v>38.38</v>
          </cell>
          <cell r="E134">
            <v>41.56</v>
          </cell>
          <cell r="F134">
            <v>40.98</v>
          </cell>
          <cell r="G134">
            <v>41.62</v>
          </cell>
        </row>
        <row r="134">
          <cell r="I134">
            <v>29.45</v>
          </cell>
        </row>
        <row r="134">
          <cell r="R134">
            <v>45.839922329121</v>
          </cell>
        </row>
        <row r="135">
          <cell r="A135">
            <v>40269</v>
          </cell>
          <cell r="B135">
            <v>38.97</v>
          </cell>
          <cell r="C135">
            <v>41.72</v>
          </cell>
          <cell r="D135">
            <v>36.67</v>
          </cell>
          <cell r="E135">
            <v>40.6</v>
          </cell>
          <cell r="F135">
            <v>40.75</v>
          </cell>
          <cell r="G135">
            <v>41.4</v>
          </cell>
        </row>
        <row r="135">
          <cell r="I135">
            <v>36.75</v>
          </cell>
        </row>
        <row r="135">
          <cell r="R135">
            <v>42.0970310196486</v>
          </cell>
        </row>
        <row r="136">
          <cell r="A136">
            <v>40299</v>
          </cell>
          <cell r="B136">
            <v>38.97</v>
          </cell>
          <cell r="C136">
            <v>40.16</v>
          </cell>
          <cell r="D136">
            <v>35.09</v>
          </cell>
          <cell r="E136">
            <v>40.96</v>
          </cell>
          <cell r="F136">
            <v>40.98</v>
          </cell>
          <cell r="G136">
            <v>41.4</v>
          </cell>
        </row>
        <row r="136">
          <cell r="I136">
            <v>36.75</v>
          </cell>
        </row>
        <row r="136">
          <cell r="R136">
            <v>42.0706208630435</v>
          </cell>
        </row>
        <row r="137">
          <cell r="A137">
            <v>40330</v>
          </cell>
          <cell r="B137">
            <v>41.01</v>
          </cell>
          <cell r="C137">
            <v>40.82</v>
          </cell>
          <cell r="D137">
            <v>35.7</v>
          </cell>
          <cell r="E137">
            <v>42.9</v>
          </cell>
          <cell r="F137">
            <v>43</v>
          </cell>
          <cell r="G137">
            <v>44.51</v>
          </cell>
        </row>
        <row r="137">
          <cell r="I137">
            <v>42.75</v>
          </cell>
        </row>
        <row r="137">
          <cell r="R137">
            <v>42.6084490272691</v>
          </cell>
        </row>
        <row r="138">
          <cell r="A138">
            <v>40360</v>
          </cell>
          <cell r="B138">
            <v>47.59</v>
          </cell>
          <cell r="C138">
            <v>51.15</v>
          </cell>
          <cell r="D138">
            <v>44.77</v>
          </cell>
          <cell r="E138">
            <v>47.84</v>
          </cell>
          <cell r="F138">
            <v>49.29</v>
          </cell>
          <cell r="G138">
            <v>51.68</v>
          </cell>
        </row>
        <row r="138">
          <cell r="I138">
            <v>49.75</v>
          </cell>
        </row>
        <row r="138">
          <cell r="R138">
            <v>43.2381587116089</v>
          </cell>
        </row>
        <row r="139">
          <cell r="A139">
            <v>40391</v>
          </cell>
          <cell r="B139">
            <v>50.54</v>
          </cell>
          <cell r="C139">
            <v>55.09</v>
          </cell>
          <cell r="D139">
            <v>48.93</v>
          </cell>
          <cell r="E139">
            <v>52.07</v>
          </cell>
          <cell r="F139">
            <v>52.1</v>
          </cell>
          <cell r="G139">
            <v>55.48</v>
          </cell>
        </row>
        <row r="139">
          <cell r="I139">
            <v>58.75</v>
          </cell>
        </row>
        <row r="139">
          <cell r="R139">
            <v>43.7792880512371</v>
          </cell>
        </row>
        <row r="140">
          <cell r="A140">
            <v>40422</v>
          </cell>
          <cell r="B140">
            <v>44.87</v>
          </cell>
          <cell r="C140">
            <v>49.48</v>
          </cell>
          <cell r="D140">
            <v>43.67</v>
          </cell>
          <cell r="E140">
            <v>49.66</v>
          </cell>
          <cell r="F140">
            <v>46.26</v>
          </cell>
          <cell r="G140">
            <v>48.97</v>
          </cell>
        </row>
        <row r="140">
          <cell r="I140">
            <v>41.2</v>
          </cell>
        </row>
        <row r="140">
          <cell r="R140">
            <v>43.7448480730031</v>
          </cell>
        </row>
        <row r="141">
          <cell r="A141">
            <v>40452</v>
          </cell>
          <cell r="B141">
            <v>40.11</v>
          </cell>
          <cell r="C141">
            <v>44.39</v>
          </cell>
          <cell r="D141">
            <v>40.74</v>
          </cell>
          <cell r="E141">
            <v>43.03</v>
          </cell>
          <cell r="F141">
            <v>41.66</v>
          </cell>
          <cell r="G141">
            <v>42.63</v>
          </cell>
        </row>
        <row r="141">
          <cell r="I141">
            <v>41.75</v>
          </cell>
        </row>
        <row r="141">
          <cell r="R141">
            <v>43.7619822024587</v>
          </cell>
        </row>
        <row r="142">
          <cell r="A142">
            <v>40483</v>
          </cell>
          <cell r="B142">
            <v>39.44</v>
          </cell>
          <cell r="C142">
            <v>42.7</v>
          </cell>
          <cell r="D142">
            <v>39.15</v>
          </cell>
          <cell r="E142">
            <v>42.55</v>
          </cell>
          <cell r="F142">
            <v>41.78</v>
          </cell>
          <cell r="G142">
            <v>41.75</v>
          </cell>
        </row>
        <row r="142">
          <cell r="I142">
            <v>37.75</v>
          </cell>
        </row>
        <row r="142">
          <cell r="R142">
            <v>46.3313921733014</v>
          </cell>
        </row>
        <row r="143">
          <cell r="A143">
            <v>40513</v>
          </cell>
          <cell r="B143">
            <v>39.44</v>
          </cell>
          <cell r="C143">
            <v>44.02</v>
          </cell>
          <cell r="D143">
            <v>40.38</v>
          </cell>
          <cell r="E143">
            <v>43.51</v>
          </cell>
          <cell r="F143">
            <v>42.11</v>
          </cell>
          <cell r="G143">
            <v>41.64</v>
          </cell>
        </row>
        <row r="143">
          <cell r="I143">
            <v>40.2</v>
          </cell>
        </row>
        <row r="143">
          <cell r="R143">
            <v>48.4445494894625</v>
          </cell>
        </row>
        <row r="144">
          <cell r="A144">
            <v>40544</v>
          </cell>
          <cell r="B144">
            <v>39.87</v>
          </cell>
          <cell r="C144">
            <v>45.75</v>
          </cell>
          <cell r="D144">
            <v>41.52</v>
          </cell>
          <cell r="E144">
            <v>43.78</v>
          </cell>
          <cell r="F144">
            <v>42.66</v>
          </cell>
          <cell r="G144">
            <v>42.24</v>
          </cell>
        </row>
        <row r="144">
          <cell r="I144">
            <v>30.7</v>
          </cell>
        </row>
        <row r="144">
          <cell r="R144">
            <v>43.5299225907878</v>
          </cell>
        </row>
        <row r="145">
          <cell r="A145">
            <v>40575</v>
          </cell>
          <cell r="B145">
            <v>39.66</v>
          </cell>
          <cell r="C145">
            <v>45.02</v>
          </cell>
          <cell r="D145">
            <v>40.84</v>
          </cell>
          <cell r="E145">
            <v>43.33</v>
          </cell>
          <cell r="F145">
            <v>42.04</v>
          </cell>
          <cell r="G145">
            <v>42.03</v>
          </cell>
        </row>
        <row r="145">
          <cell r="I145">
            <v>32.95</v>
          </cell>
        </row>
        <row r="145">
          <cell r="R145">
            <v>42.2081609554241</v>
          </cell>
        </row>
        <row r="146">
          <cell r="A146">
            <v>40603</v>
          </cell>
          <cell r="B146">
            <v>39.66</v>
          </cell>
          <cell r="C146">
            <v>43.19</v>
          </cell>
          <cell r="D146">
            <v>39.02</v>
          </cell>
          <cell r="E146">
            <v>42.11</v>
          </cell>
          <cell r="F146">
            <v>41.42</v>
          </cell>
          <cell r="G146">
            <v>42.04</v>
          </cell>
        </row>
        <row r="146">
          <cell r="I146">
            <v>29.95</v>
          </cell>
        </row>
        <row r="146">
          <cell r="R146">
            <v>40.5048163674163</v>
          </cell>
        </row>
        <row r="147">
          <cell r="A147">
            <v>40634</v>
          </cell>
          <cell r="B147">
            <v>39.46</v>
          </cell>
          <cell r="C147">
            <v>42.95</v>
          </cell>
          <cell r="D147">
            <v>37.43</v>
          </cell>
          <cell r="E147">
            <v>41.21</v>
          </cell>
          <cell r="F147">
            <v>41.21</v>
          </cell>
          <cell r="G147">
            <v>41.84</v>
          </cell>
        </row>
        <row r="147">
          <cell r="I147">
            <v>37.25</v>
          </cell>
        </row>
        <row r="147">
          <cell r="R147">
            <v>37.5287297985858</v>
          </cell>
        </row>
        <row r="148">
          <cell r="A148">
            <v>40664</v>
          </cell>
          <cell r="B148">
            <v>39.46</v>
          </cell>
          <cell r="C148">
            <v>41.49</v>
          </cell>
          <cell r="D148">
            <v>35.95</v>
          </cell>
          <cell r="E148">
            <v>41.55</v>
          </cell>
          <cell r="F148">
            <v>41.42</v>
          </cell>
          <cell r="G148">
            <v>41.84</v>
          </cell>
        </row>
        <row r="148">
          <cell r="I148">
            <v>37.25</v>
          </cell>
        </row>
        <row r="148">
          <cell r="R148">
            <v>37.4983751020686</v>
          </cell>
        </row>
        <row r="149">
          <cell r="A149">
            <v>40695</v>
          </cell>
          <cell r="B149">
            <v>41.35</v>
          </cell>
          <cell r="C149">
            <v>42.12</v>
          </cell>
          <cell r="D149">
            <v>36.53</v>
          </cell>
          <cell r="E149">
            <v>43.34</v>
          </cell>
          <cell r="F149">
            <v>43.29</v>
          </cell>
          <cell r="G149">
            <v>44.71</v>
          </cell>
        </row>
        <row r="149">
          <cell r="I149">
            <v>43.25</v>
          </cell>
        </row>
        <row r="149">
          <cell r="R149">
            <v>37.9773665703055</v>
          </cell>
        </row>
        <row r="150">
          <cell r="A150">
            <v>40725</v>
          </cell>
          <cell r="B150">
            <v>47.45</v>
          </cell>
          <cell r="C150">
            <v>51.85</v>
          </cell>
          <cell r="D150">
            <v>44.97</v>
          </cell>
          <cell r="E150">
            <v>47.93</v>
          </cell>
          <cell r="F150">
            <v>49.11</v>
          </cell>
          <cell r="G150">
            <v>51.34</v>
          </cell>
        </row>
        <row r="150">
          <cell r="I150">
            <v>50.25</v>
          </cell>
        </row>
        <row r="150">
          <cell r="R150">
            <v>38.53937803611</v>
          </cell>
        </row>
        <row r="151">
          <cell r="A151">
            <v>40756</v>
          </cell>
          <cell r="B151">
            <v>50.18</v>
          </cell>
          <cell r="C151">
            <v>55.55</v>
          </cell>
          <cell r="D151">
            <v>48.85</v>
          </cell>
          <cell r="E151">
            <v>51.85</v>
          </cell>
          <cell r="F151">
            <v>51.71</v>
          </cell>
          <cell r="G151">
            <v>54.85</v>
          </cell>
        </row>
        <row r="151">
          <cell r="I151">
            <v>59.25</v>
          </cell>
        </row>
        <row r="151">
          <cell r="R151">
            <v>39.0210061087658</v>
          </cell>
        </row>
        <row r="152">
          <cell r="A152">
            <v>40787</v>
          </cell>
          <cell r="B152">
            <v>44.93</v>
          </cell>
          <cell r="C152">
            <v>50.27</v>
          </cell>
          <cell r="D152">
            <v>43.95</v>
          </cell>
          <cell r="E152">
            <v>49.62</v>
          </cell>
          <cell r="F152">
            <v>46.31</v>
          </cell>
          <cell r="G152">
            <v>48.83</v>
          </cell>
        </row>
        <row r="152">
          <cell r="I152">
            <v>41.7</v>
          </cell>
        </row>
        <row r="152">
          <cell r="R152">
            <v>38.9829304308457</v>
          </cell>
        </row>
        <row r="153">
          <cell r="A153">
            <v>40817</v>
          </cell>
          <cell r="B153">
            <v>40.52</v>
          </cell>
          <cell r="C153">
            <v>45.48</v>
          </cell>
          <cell r="D153">
            <v>41.22</v>
          </cell>
          <cell r="E153">
            <v>43.47</v>
          </cell>
          <cell r="F153">
            <v>42.06</v>
          </cell>
          <cell r="G153">
            <v>42.98</v>
          </cell>
        </row>
        <row r="153">
          <cell r="I153">
            <v>42.25</v>
          </cell>
        </row>
        <row r="153">
          <cell r="R153">
            <v>38.9916312666629</v>
          </cell>
        </row>
        <row r="154">
          <cell r="A154">
            <v>40848</v>
          </cell>
          <cell r="B154">
            <v>39.89</v>
          </cell>
          <cell r="C154">
            <v>43.9</v>
          </cell>
          <cell r="D154">
            <v>39.74</v>
          </cell>
          <cell r="E154">
            <v>43.02</v>
          </cell>
          <cell r="F154">
            <v>42.16</v>
          </cell>
          <cell r="G154">
            <v>42.16</v>
          </cell>
        </row>
        <row r="154">
          <cell r="I154">
            <v>38.25</v>
          </cell>
        </row>
        <row r="154">
          <cell r="R154">
            <v>41.6590081794956</v>
          </cell>
        </row>
        <row r="155">
          <cell r="A155">
            <v>40878</v>
          </cell>
          <cell r="B155">
            <v>39.9</v>
          </cell>
          <cell r="C155">
            <v>45.14</v>
          </cell>
          <cell r="D155">
            <v>40.89</v>
          </cell>
          <cell r="E155">
            <v>43.92</v>
          </cell>
          <cell r="F155">
            <v>42.48</v>
          </cell>
          <cell r="G155">
            <v>42.06</v>
          </cell>
        </row>
        <row r="155">
          <cell r="I155">
            <v>40.7</v>
          </cell>
        </row>
        <row r="155">
          <cell r="R155">
            <v>43.5586745935319</v>
          </cell>
        </row>
        <row r="156">
          <cell r="A156">
            <v>40909</v>
          </cell>
          <cell r="B156">
            <v>40.31</v>
          </cell>
          <cell r="C156">
            <v>46.86</v>
          </cell>
          <cell r="D156">
            <v>41.97</v>
          </cell>
          <cell r="E156">
            <v>44.19</v>
          </cell>
          <cell r="F156">
            <v>43</v>
          </cell>
          <cell r="G156">
            <v>42.63</v>
          </cell>
        </row>
        <row r="156">
          <cell r="I156">
            <v>30.95</v>
          </cell>
        </row>
        <row r="156">
          <cell r="R156">
            <v>43.5299225907878</v>
          </cell>
        </row>
        <row r="157">
          <cell r="A157">
            <v>40940</v>
          </cell>
          <cell r="B157">
            <v>40.12</v>
          </cell>
          <cell r="C157">
            <v>46.18</v>
          </cell>
          <cell r="D157">
            <v>41.34</v>
          </cell>
          <cell r="E157">
            <v>43.77</v>
          </cell>
          <cell r="F157">
            <v>42.42</v>
          </cell>
          <cell r="G157">
            <v>42.44</v>
          </cell>
        </row>
        <row r="157">
          <cell r="I157">
            <v>33.2</v>
          </cell>
        </row>
        <row r="157">
          <cell r="R157">
            <v>42.2081609554241</v>
          </cell>
        </row>
      </sheetData>
      <sheetData sheetId="15">
        <row r="6">
          <cell r="R6" t="str">
            <v>ALBERTA</v>
          </cell>
        </row>
        <row r="7">
          <cell r="A7">
            <v>37180</v>
          </cell>
          <cell r="B7">
            <v>27</v>
          </cell>
          <cell r="C7">
            <v>24.5</v>
          </cell>
          <cell r="D7">
            <v>23.25</v>
          </cell>
          <cell r="E7">
            <v>26.65</v>
          </cell>
          <cell r="F7">
            <v>27.11</v>
          </cell>
          <cell r="G7">
            <v>28</v>
          </cell>
        </row>
        <row r="7">
          <cell r="I7">
            <v>26.65</v>
          </cell>
        </row>
        <row r="7">
          <cell r="R7">
            <v>47</v>
          </cell>
        </row>
        <row r="8">
          <cell r="A8">
            <v>37181</v>
          </cell>
          <cell r="B8">
            <v>25.5</v>
          </cell>
          <cell r="C8">
            <v>25.5</v>
          </cell>
          <cell r="D8">
            <v>23.5</v>
          </cell>
          <cell r="E8">
            <v>25.95</v>
          </cell>
          <cell r="F8">
            <v>26.25</v>
          </cell>
          <cell r="G8">
            <v>26.5</v>
          </cell>
        </row>
        <row r="8">
          <cell r="I8">
            <v>27.1875</v>
          </cell>
        </row>
        <row r="8">
          <cell r="R8">
            <v>69.25</v>
          </cell>
        </row>
        <row r="9">
          <cell r="A9">
            <v>37182</v>
          </cell>
          <cell r="B9">
            <v>25.5</v>
          </cell>
          <cell r="C9">
            <v>25.5</v>
          </cell>
          <cell r="D9">
            <v>23.5</v>
          </cell>
          <cell r="E9">
            <v>25.95</v>
          </cell>
          <cell r="F9">
            <v>26.25</v>
          </cell>
          <cell r="G9">
            <v>26.5</v>
          </cell>
        </row>
        <row r="9">
          <cell r="I9">
            <v>27.1875</v>
          </cell>
        </row>
        <row r="9">
          <cell r="R9">
            <v>46.75</v>
          </cell>
        </row>
        <row r="10">
          <cell r="A10">
            <v>37183</v>
          </cell>
          <cell r="B10">
            <v>25.5</v>
          </cell>
          <cell r="C10">
            <v>25.5</v>
          </cell>
          <cell r="D10">
            <v>23.5</v>
          </cell>
          <cell r="E10">
            <v>25.95</v>
          </cell>
          <cell r="F10">
            <v>26.25</v>
          </cell>
          <cell r="G10">
            <v>26.5</v>
          </cell>
        </row>
        <row r="10">
          <cell r="I10">
            <v>27.1875</v>
          </cell>
        </row>
        <row r="10">
          <cell r="R10">
            <v>46.75</v>
          </cell>
        </row>
        <row r="11">
          <cell r="A11">
            <v>37186</v>
          </cell>
          <cell r="B11">
            <v>25.5</v>
          </cell>
          <cell r="C11">
            <v>25.5</v>
          </cell>
          <cell r="D11">
            <v>23.5</v>
          </cell>
          <cell r="E11">
            <v>25.95</v>
          </cell>
          <cell r="F11">
            <v>26.25</v>
          </cell>
          <cell r="G11">
            <v>26.5</v>
          </cell>
        </row>
        <row r="11">
          <cell r="I11">
            <v>27.1875</v>
          </cell>
        </row>
        <row r="11">
          <cell r="R11">
            <v>46.75</v>
          </cell>
        </row>
        <row r="12">
          <cell r="A12">
            <v>37187</v>
          </cell>
          <cell r="B12">
            <v>25.5</v>
          </cell>
          <cell r="C12">
            <v>25.5</v>
          </cell>
          <cell r="D12">
            <v>23.5</v>
          </cell>
          <cell r="E12">
            <v>25.95</v>
          </cell>
          <cell r="F12">
            <v>26.25</v>
          </cell>
          <cell r="G12">
            <v>26.5</v>
          </cell>
        </row>
        <row r="12">
          <cell r="I12">
            <v>27.1875</v>
          </cell>
        </row>
        <row r="12">
          <cell r="R12">
            <v>46.75</v>
          </cell>
        </row>
        <row r="13">
          <cell r="A13">
            <v>37188</v>
          </cell>
          <cell r="B13">
            <v>25.5</v>
          </cell>
          <cell r="C13">
            <v>25.5</v>
          </cell>
          <cell r="D13">
            <v>23.5</v>
          </cell>
          <cell r="E13">
            <v>25.95</v>
          </cell>
          <cell r="F13">
            <v>26.25</v>
          </cell>
          <cell r="G13">
            <v>26.5</v>
          </cell>
        </row>
        <row r="13">
          <cell r="I13">
            <v>27.1875</v>
          </cell>
        </row>
        <row r="13">
          <cell r="R13">
            <v>46.75</v>
          </cell>
        </row>
        <row r="14">
          <cell r="A14">
            <v>37189</v>
          </cell>
          <cell r="B14">
            <v>25.5</v>
          </cell>
          <cell r="C14">
            <v>25.5</v>
          </cell>
          <cell r="D14">
            <v>23.5</v>
          </cell>
          <cell r="E14">
            <v>25.95</v>
          </cell>
          <cell r="F14">
            <v>26.25</v>
          </cell>
          <cell r="G14">
            <v>26.5</v>
          </cell>
        </row>
        <row r="14">
          <cell r="I14">
            <v>27.1875</v>
          </cell>
        </row>
        <row r="14">
          <cell r="R14">
            <v>46.75</v>
          </cell>
        </row>
        <row r="15">
          <cell r="A15">
            <v>37190</v>
          </cell>
          <cell r="B15">
            <v>25.5</v>
          </cell>
          <cell r="C15">
            <v>25.5</v>
          </cell>
          <cell r="D15">
            <v>23.5</v>
          </cell>
          <cell r="E15">
            <v>25.95</v>
          </cell>
          <cell r="F15">
            <v>26.25</v>
          </cell>
          <cell r="G15">
            <v>26.5</v>
          </cell>
        </row>
        <row r="15">
          <cell r="I15">
            <v>27.1875</v>
          </cell>
        </row>
        <row r="15">
          <cell r="R15">
            <v>46.75</v>
          </cell>
        </row>
        <row r="16">
          <cell r="A16">
            <v>37193</v>
          </cell>
          <cell r="B16">
            <v>25.5</v>
          </cell>
          <cell r="C16">
            <v>25.5</v>
          </cell>
          <cell r="D16">
            <v>23.5</v>
          </cell>
          <cell r="E16">
            <v>25.95</v>
          </cell>
          <cell r="F16">
            <v>26.25</v>
          </cell>
          <cell r="G16">
            <v>26.5</v>
          </cell>
        </row>
        <row r="16">
          <cell r="I16">
            <v>27.1875</v>
          </cell>
        </row>
        <row r="16">
          <cell r="R16">
            <v>46.75</v>
          </cell>
        </row>
        <row r="17">
          <cell r="A17">
            <v>37194</v>
          </cell>
          <cell r="B17">
            <v>25.5</v>
          </cell>
          <cell r="C17">
            <v>25.5</v>
          </cell>
          <cell r="D17">
            <v>23.5</v>
          </cell>
          <cell r="E17">
            <v>25.95</v>
          </cell>
          <cell r="F17">
            <v>26.25</v>
          </cell>
          <cell r="G17">
            <v>26.5</v>
          </cell>
        </row>
        <row r="17">
          <cell r="I17">
            <v>27.1875</v>
          </cell>
        </row>
        <row r="17">
          <cell r="R17">
            <v>46.75</v>
          </cell>
        </row>
        <row r="18">
          <cell r="A18">
            <v>37195</v>
          </cell>
          <cell r="B18">
            <v>25.5</v>
          </cell>
          <cell r="C18">
            <v>25.5</v>
          </cell>
          <cell r="D18">
            <v>23.5</v>
          </cell>
          <cell r="E18">
            <v>25.95</v>
          </cell>
          <cell r="F18">
            <v>26.25</v>
          </cell>
          <cell r="G18">
            <v>26.5</v>
          </cell>
        </row>
        <row r="18">
          <cell r="I18">
            <v>27.1875</v>
          </cell>
        </row>
        <row r="18">
          <cell r="R18">
            <v>46.75</v>
          </cell>
        </row>
        <row r="19">
          <cell r="A19">
            <v>37196</v>
          </cell>
          <cell r="B19">
            <v>25.5</v>
          </cell>
          <cell r="C19">
            <v>27.75</v>
          </cell>
          <cell r="D19">
            <v>27</v>
          </cell>
          <cell r="E19">
            <v>28</v>
          </cell>
          <cell r="F19">
            <v>27</v>
          </cell>
          <cell r="G19">
            <v>26.5</v>
          </cell>
        </row>
        <row r="19">
          <cell r="I19">
            <v>24.9</v>
          </cell>
        </row>
        <row r="19">
          <cell r="R19">
            <v>42.4999961853027</v>
          </cell>
        </row>
        <row r="20">
          <cell r="A20">
            <v>37197</v>
          </cell>
          <cell r="B20">
            <v>25.5</v>
          </cell>
          <cell r="C20">
            <v>27.75</v>
          </cell>
          <cell r="D20">
            <v>27</v>
          </cell>
          <cell r="E20">
            <v>28</v>
          </cell>
          <cell r="F20">
            <v>27</v>
          </cell>
          <cell r="G20">
            <v>26.5</v>
          </cell>
        </row>
        <row r="20">
          <cell r="I20">
            <v>24.9</v>
          </cell>
        </row>
        <row r="20">
          <cell r="R20">
            <v>42.4999961853027</v>
          </cell>
        </row>
        <row r="21">
          <cell r="A21">
            <v>37200</v>
          </cell>
          <cell r="B21">
            <v>25.5</v>
          </cell>
          <cell r="C21">
            <v>27.75</v>
          </cell>
          <cell r="D21">
            <v>27</v>
          </cell>
          <cell r="E21">
            <v>28</v>
          </cell>
          <cell r="F21">
            <v>27</v>
          </cell>
          <cell r="G21">
            <v>26.5</v>
          </cell>
        </row>
        <row r="21">
          <cell r="I21">
            <v>20.1749992370605</v>
          </cell>
        </row>
        <row r="21">
          <cell r="R21">
            <v>42.4999961853027</v>
          </cell>
        </row>
        <row r="22">
          <cell r="A22">
            <v>37201</v>
          </cell>
          <cell r="B22">
            <v>25.5</v>
          </cell>
          <cell r="C22">
            <v>27.75</v>
          </cell>
          <cell r="D22">
            <v>27</v>
          </cell>
          <cell r="E22">
            <v>28</v>
          </cell>
          <cell r="F22">
            <v>27</v>
          </cell>
          <cell r="G22">
            <v>26.5</v>
          </cell>
        </row>
        <row r="22">
          <cell r="I22">
            <v>20.1749992370605</v>
          </cell>
        </row>
        <row r="22">
          <cell r="R22">
            <v>42.4999961853027</v>
          </cell>
        </row>
        <row r="23">
          <cell r="A23">
            <v>37202</v>
          </cell>
          <cell r="B23">
            <v>25.5</v>
          </cell>
          <cell r="C23">
            <v>27.75</v>
          </cell>
          <cell r="D23">
            <v>27</v>
          </cell>
          <cell r="E23">
            <v>28</v>
          </cell>
          <cell r="F23">
            <v>27</v>
          </cell>
          <cell r="G23">
            <v>26.5</v>
          </cell>
        </row>
        <row r="23">
          <cell r="I23">
            <v>20.1749992370605</v>
          </cell>
        </row>
        <row r="23">
          <cell r="R23">
            <v>42.4999961853027</v>
          </cell>
        </row>
        <row r="24">
          <cell r="A24">
            <v>37203</v>
          </cell>
          <cell r="B24">
            <v>25.5</v>
          </cell>
          <cell r="C24">
            <v>27.75</v>
          </cell>
          <cell r="D24">
            <v>27</v>
          </cell>
          <cell r="E24">
            <v>28</v>
          </cell>
          <cell r="F24">
            <v>27</v>
          </cell>
          <cell r="G24">
            <v>26.5</v>
          </cell>
        </row>
        <row r="24">
          <cell r="I24">
            <v>20.1749992370605</v>
          </cell>
        </row>
        <row r="24">
          <cell r="R24">
            <v>42.4999961853027</v>
          </cell>
        </row>
        <row r="25">
          <cell r="A25">
            <v>37204</v>
          </cell>
          <cell r="B25">
            <v>25.5</v>
          </cell>
          <cell r="C25">
            <v>27.75</v>
          </cell>
          <cell r="D25">
            <v>27</v>
          </cell>
          <cell r="E25">
            <v>28</v>
          </cell>
          <cell r="F25">
            <v>27</v>
          </cell>
          <cell r="G25">
            <v>26.5</v>
          </cell>
        </row>
        <row r="25">
          <cell r="I25">
            <v>20.1749992370605</v>
          </cell>
        </row>
        <row r="25">
          <cell r="R25">
            <v>42.4999961853027</v>
          </cell>
        </row>
        <row r="26">
          <cell r="A26">
            <v>37207</v>
          </cell>
          <cell r="B26">
            <v>25.5</v>
          </cell>
          <cell r="C26">
            <v>27.75</v>
          </cell>
          <cell r="D26">
            <v>27</v>
          </cell>
          <cell r="E26">
            <v>28</v>
          </cell>
          <cell r="F26">
            <v>27</v>
          </cell>
          <cell r="G26">
            <v>26.5</v>
          </cell>
        </row>
        <row r="26">
          <cell r="I26">
            <v>20.1749992370605</v>
          </cell>
        </row>
        <row r="26">
          <cell r="R26">
            <v>42.4999961853027</v>
          </cell>
        </row>
        <row r="27">
          <cell r="A27">
            <v>37208</v>
          </cell>
          <cell r="B27">
            <v>25.5</v>
          </cell>
          <cell r="C27">
            <v>27.75</v>
          </cell>
          <cell r="D27">
            <v>27</v>
          </cell>
          <cell r="E27">
            <v>28</v>
          </cell>
          <cell r="F27">
            <v>27</v>
          </cell>
          <cell r="G27">
            <v>26.5</v>
          </cell>
        </row>
        <row r="27">
          <cell r="I27">
            <v>20.1749992370605</v>
          </cell>
        </row>
        <row r="27">
          <cell r="R27">
            <v>42.4999961853027</v>
          </cell>
        </row>
        <row r="28">
          <cell r="A28">
            <v>37209</v>
          </cell>
          <cell r="B28">
            <v>25.5</v>
          </cell>
          <cell r="C28">
            <v>27.75</v>
          </cell>
          <cell r="D28">
            <v>27</v>
          </cell>
          <cell r="E28">
            <v>28</v>
          </cell>
          <cell r="F28">
            <v>27</v>
          </cell>
          <cell r="G28">
            <v>26.5</v>
          </cell>
        </row>
        <row r="28">
          <cell r="I28">
            <v>20.1749992370605</v>
          </cell>
        </row>
        <row r="28">
          <cell r="R28">
            <v>42.4999961853027</v>
          </cell>
        </row>
        <row r="29">
          <cell r="A29">
            <v>37210</v>
          </cell>
          <cell r="B29">
            <v>25.5</v>
          </cell>
          <cell r="C29">
            <v>27.75</v>
          </cell>
          <cell r="D29">
            <v>27</v>
          </cell>
          <cell r="E29">
            <v>28</v>
          </cell>
          <cell r="F29">
            <v>27</v>
          </cell>
          <cell r="G29">
            <v>26.5</v>
          </cell>
        </row>
        <row r="29">
          <cell r="I29">
            <v>20.1749992370605</v>
          </cell>
        </row>
        <row r="29">
          <cell r="R29">
            <v>42.4999961853027</v>
          </cell>
        </row>
        <row r="30">
          <cell r="A30">
            <v>37225</v>
          </cell>
          <cell r="B30">
            <v>25.5</v>
          </cell>
          <cell r="C30">
            <v>27.75</v>
          </cell>
          <cell r="D30">
            <v>27</v>
          </cell>
          <cell r="E30">
            <v>28</v>
          </cell>
          <cell r="F30">
            <v>27</v>
          </cell>
          <cell r="G30">
            <v>26.5</v>
          </cell>
        </row>
        <row r="30">
          <cell r="I30">
            <v>26</v>
          </cell>
        </row>
        <row r="30">
          <cell r="R30">
            <v>42.4999961853027</v>
          </cell>
        </row>
        <row r="31">
          <cell r="A31">
            <v>37226</v>
          </cell>
          <cell r="B31">
            <v>30.25</v>
          </cell>
          <cell r="C31">
            <v>34.75</v>
          </cell>
          <cell r="D31">
            <v>34.5</v>
          </cell>
          <cell r="E31">
            <v>34.5</v>
          </cell>
          <cell r="F31">
            <v>32.5</v>
          </cell>
          <cell r="G31">
            <v>32.25</v>
          </cell>
        </row>
        <row r="31">
          <cell r="I31">
            <v>32.5</v>
          </cell>
        </row>
        <row r="31">
          <cell r="R31">
            <v>47.0499992370606</v>
          </cell>
        </row>
        <row r="32">
          <cell r="A32">
            <v>37257</v>
          </cell>
          <cell r="B32">
            <v>30.5</v>
          </cell>
          <cell r="C32">
            <v>34.5</v>
          </cell>
          <cell r="D32">
            <v>34.75</v>
          </cell>
          <cell r="E32">
            <v>35.5</v>
          </cell>
          <cell r="F32">
            <v>32.75</v>
          </cell>
          <cell r="G32">
            <v>32</v>
          </cell>
        </row>
        <row r="32">
          <cell r="I32">
            <v>33.25</v>
          </cell>
        </row>
        <row r="32">
          <cell r="R32">
            <v>47.4585113525391</v>
          </cell>
        </row>
        <row r="33">
          <cell r="A33">
            <v>37288</v>
          </cell>
          <cell r="B33">
            <v>30</v>
          </cell>
          <cell r="C33">
            <v>33</v>
          </cell>
          <cell r="D33">
            <v>33.1</v>
          </cell>
          <cell r="E33">
            <v>35</v>
          </cell>
          <cell r="F33">
            <v>32</v>
          </cell>
          <cell r="G33">
            <v>31.25</v>
          </cell>
        </row>
        <row r="33">
          <cell r="I33">
            <v>33.25</v>
          </cell>
        </row>
        <row r="33">
          <cell r="R33">
            <v>47.0547370910645</v>
          </cell>
        </row>
        <row r="34">
          <cell r="A34">
            <v>37316</v>
          </cell>
          <cell r="B34">
            <v>29.5</v>
          </cell>
          <cell r="C34">
            <v>29</v>
          </cell>
          <cell r="D34">
            <v>29</v>
          </cell>
          <cell r="E34">
            <v>33</v>
          </cell>
          <cell r="F34">
            <v>31.25</v>
          </cell>
          <cell r="G34">
            <v>30.75</v>
          </cell>
        </row>
        <row r="34">
          <cell r="I34">
            <v>31</v>
          </cell>
        </row>
        <row r="34">
          <cell r="R34">
            <v>45.9890565490723</v>
          </cell>
        </row>
        <row r="35">
          <cell r="A35">
            <v>37347</v>
          </cell>
          <cell r="B35">
            <v>29.5</v>
          </cell>
          <cell r="C35">
            <v>29.5</v>
          </cell>
          <cell r="D35">
            <v>27.5</v>
          </cell>
          <cell r="E35">
            <v>30.25</v>
          </cell>
          <cell r="F35">
            <v>30</v>
          </cell>
          <cell r="G35">
            <v>31.5</v>
          </cell>
        </row>
        <row r="35">
          <cell r="I35">
            <v>29.75</v>
          </cell>
        </row>
        <row r="35">
          <cell r="R35">
            <v>41.1292733764648</v>
          </cell>
        </row>
        <row r="36">
          <cell r="A36">
            <v>37377</v>
          </cell>
          <cell r="B36">
            <v>34</v>
          </cell>
          <cell r="C36">
            <v>29</v>
          </cell>
          <cell r="D36">
            <v>26.5</v>
          </cell>
          <cell r="E36">
            <v>30.25</v>
          </cell>
          <cell r="F36">
            <v>33</v>
          </cell>
          <cell r="G36">
            <v>37</v>
          </cell>
        </row>
        <row r="36">
          <cell r="I36">
            <v>29.75</v>
          </cell>
        </row>
        <row r="36">
          <cell r="R36">
            <v>41.6992889404297</v>
          </cell>
        </row>
        <row r="37">
          <cell r="A37">
            <v>37408</v>
          </cell>
          <cell r="B37">
            <v>41.5</v>
          </cell>
          <cell r="C37">
            <v>30.5</v>
          </cell>
          <cell r="D37">
            <v>28</v>
          </cell>
          <cell r="E37">
            <v>37</v>
          </cell>
          <cell r="F37">
            <v>37.5</v>
          </cell>
          <cell r="G37">
            <v>46.5</v>
          </cell>
        </row>
        <row r="37">
          <cell r="I37">
            <v>36.5</v>
          </cell>
        </row>
        <row r="37">
          <cell r="R37">
            <v>42.5796571543684</v>
          </cell>
        </row>
        <row r="38">
          <cell r="A38">
            <v>37438</v>
          </cell>
          <cell r="B38">
            <v>49</v>
          </cell>
          <cell r="C38">
            <v>43.5</v>
          </cell>
          <cell r="D38">
            <v>40.5</v>
          </cell>
          <cell r="E38">
            <v>45.25</v>
          </cell>
          <cell r="F38">
            <v>44.75</v>
          </cell>
          <cell r="G38">
            <v>56</v>
          </cell>
        </row>
        <row r="38">
          <cell r="I38">
            <v>45.25</v>
          </cell>
        </row>
        <row r="38">
          <cell r="R38">
            <v>45.1242746706943</v>
          </cell>
        </row>
        <row r="39">
          <cell r="A39">
            <v>37469</v>
          </cell>
          <cell r="B39">
            <v>57</v>
          </cell>
          <cell r="C39">
            <v>51</v>
          </cell>
          <cell r="D39">
            <v>48.5</v>
          </cell>
          <cell r="E39">
            <v>52.25</v>
          </cell>
          <cell r="F39">
            <v>51.5</v>
          </cell>
          <cell r="G39">
            <v>67</v>
          </cell>
        </row>
        <row r="39">
          <cell r="I39">
            <v>52.25</v>
          </cell>
        </row>
        <row r="39">
          <cell r="R39">
            <v>45.9635702808745</v>
          </cell>
        </row>
        <row r="40">
          <cell r="A40">
            <v>37500</v>
          </cell>
          <cell r="B40">
            <v>47</v>
          </cell>
          <cell r="C40">
            <v>45</v>
          </cell>
          <cell r="D40">
            <v>41.5</v>
          </cell>
          <cell r="E40">
            <v>44.25</v>
          </cell>
          <cell r="F40">
            <v>43.75</v>
          </cell>
          <cell r="G40">
            <v>54</v>
          </cell>
        </row>
        <row r="40">
          <cell r="I40">
            <v>40.25</v>
          </cell>
        </row>
        <row r="40">
          <cell r="R40">
            <v>46.0111570504821</v>
          </cell>
        </row>
        <row r="41">
          <cell r="A41">
            <v>37530</v>
          </cell>
          <cell r="B41">
            <v>34.25</v>
          </cell>
          <cell r="C41">
            <v>35.5</v>
          </cell>
          <cell r="D41">
            <v>36</v>
          </cell>
          <cell r="E41">
            <v>38</v>
          </cell>
          <cell r="F41">
            <v>36.25</v>
          </cell>
          <cell r="G41">
            <v>36.75</v>
          </cell>
        </row>
        <row r="41">
          <cell r="I41">
            <v>36.25</v>
          </cell>
        </row>
        <row r="41">
          <cell r="R41">
            <v>42.9768281261048</v>
          </cell>
        </row>
        <row r="42">
          <cell r="A42">
            <v>37561</v>
          </cell>
          <cell r="B42">
            <v>32.75</v>
          </cell>
          <cell r="C42">
            <v>33.5</v>
          </cell>
          <cell r="D42">
            <v>34</v>
          </cell>
          <cell r="E42">
            <v>35.75</v>
          </cell>
          <cell r="F42">
            <v>35.75</v>
          </cell>
          <cell r="G42">
            <v>34.75</v>
          </cell>
        </row>
        <row r="42">
          <cell r="I42">
            <v>35.5</v>
          </cell>
        </row>
        <row r="42">
          <cell r="R42">
            <v>47.964743727284</v>
          </cell>
        </row>
        <row r="43">
          <cell r="A43">
            <v>37591</v>
          </cell>
          <cell r="B43">
            <v>33.25</v>
          </cell>
          <cell r="C43">
            <v>35.75</v>
          </cell>
          <cell r="D43">
            <v>36.25</v>
          </cell>
          <cell r="E43">
            <v>38</v>
          </cell>
          <cell r="F43">
            <v>37.5</v>
          </cell>
          <cell r="G43">
            <v>35.25</v>
          </cell>
        </row>
        <row r="43">
          <cell r="I43">
            <v>37.75</v>
          </cell>
        </row>
        <row r="43">
          <cell r="R43">
            <v>51.7411625065233</v>
          </cell>
        </row>
        <row r="44">
          <cell r="A44">
            <v>37622</v>
          </cell>
          <cell r="B44">
            <v>34.75</v>
          </cell>
          <cell r="C44">
            <v>38.75</v>
          </cell>
          <cell r="D44">
            <v>39</v>
          </cell>
          <cell r="E44">
            <v>40</v>
          </cell>
          <cell r="F44">
            <v>39</v>
          </cell>
          <cell r="G44">
            <v>36.75</v>
          </cell>
        </row>
        <row r="44">
          <cell r="I44">
            <v>28.5</v>
          </cell>
        </row>
        <row r="44">
          <cell r="R44">
            <v>47.1931545786395</v>
          </cell>
        </row>
        <row r="45">
          <cell r="A45">
            <v>37653</v>
          </cell>
          <cell r="B45">
            <v>34.25</v>
          </cell>
          <cell r="C45">
            <v>37.25</v>
          </cell>
          <cell r="D45">
            <v>37.5</v>
          </cell>
          <cell r="E45">
            <v>39</v>
          </cell>
          <cell r="F45">
            <v>37.5</v>
          </cell>
          <cell r="G45">
            <v>36.25</v>
          </cell>
        </row>
        <row r="45">
          <cell r="I45">
            <v>27.5</v>
          </cell>
        </row>
        <row r="45">
          <cell r="R45">
            <v>45.7177679690049</v>
          </cell>
        </row>
        <row r="46">
          <cell r="A46">
            <v>37681</v>
          </cell>
          <cell r="B46">
            <v>34.25</v>
          </cell>
          <cell r="C46">
            <v>33.5</v>
          </cell>
          <cell r="D46">
            <v>33.5</v>
          </cell>
          <cell r="E46">
            <v>36.25</v>
          </cell>
          <cell r="F46">
            <v>36</v>
          </cell>
          <cell r="G46">
            <v>36.25</v>
          </cell>
        </row>
        <row r="46">
          <cell r="I46">
            <v>25</v>
          </cell>
        </row>
        <row r="46">
          <cell r="R46">
            <v>44.1627862712587</v>
          </cell>
        </row>
        <row r="47">
          <cell r="A47">
            <v>37712</v>
          </cell>
          <cell r="B47">
            <v>33.75</v>
          </cell>
          <cell r="C47">
            <v>33</v>
          </cell>
          <cell r="D47">
            <v>30</v>
          </cell>
          <cell r="E47">
            <v>34.25</v>
          </cell>
          <cell r="F47">
            <v>35.5</v>
          </cell>
          <cell r="G47">
            <v>35.75</v>
          </cell>
        </row>
        <row r="47">
          <cell r="I47">
            <v>23.5</v>
          </cell>
        </row>
        <row r="47">
          <cell r="R47">
            <v>41.8279187413186</v>
          </cell>
        </row>
        <row r="48">
          <cell r="A48">
            <v>37742</v>
          </cell>
          <cell r="B48">
            <v>33.75</v>
          </cell>
          <cell r="C48">
            <v>30</v>
          </cell>
          <cell r="D48">
            <v>26.75</v>
          </cell>
          <cell r="E48">
            <v>35</v>
          </cell>
          <cell r="F48">
            <v>36</v>
          </cell>
          <cell r="G48">
            <v>35.75</v>
          </cell>
        </row>
        <row r="48">
          <cell r="I48">
            <v>24.5</v>
          </cell>
        </row>
        <row r="48">
          <cell r="R48">
            <v>41.9849499962394</v>
          </cell>
        </row>
        <row r="49">
          <cell r="A49">
            <v>37773</v>
          </cell>
          <cell r="B49">
            <v>38.25</v>
          </cell>
          <cell r="C49">
            <v>31.25</v>
          </cell>
          <cell r="D49">
            <v>28</v>
          </cell>
          <cell r="E49">
            <v>39</v>
          </cell>
          <cell r="F49">
            <v>40.5</v>
          </cell>
          <cell r="G49">
            <v>42.75</v>
          </cell>
        </row>
        <row r="49">
          <cell r="I49">
            <v>28.5</v>
          </cell>
        </row>
        <row r="49">
          <cell r="R49">
            <v>42.4525595975743</v>
          </cell>
        </row>
        <row r="50">
          <cell r="A50">
            <v>37803</v>
          </cell>
          <cell r="B50">
            <v>52.75</v>
          </cell>
          <cell r="C50">
            <v>51</v>
          </cell>
          <cell r="D50">
            <v>46.5</v>
          </cell>
          <cell r="E50">
            <v>49.25</v>
          </cell>
          <cell r="F50">
            <v>54.5</v>
          </cell>
          <cell r="G50">
            <v>58.75</v>
          </cell>
        </row>
        <row r="50">
          <cell r="I50">
            <v>38.75</v>
          </cell>
        </row>
        <row r="50">
          <cell r="R50">
            <v>42.856747756366</v>
          </cell>
        </row>
        <row r="51">
          <cell r="A51">
            <v>37834</v>
          </cell>
          <cell r="B51">
            <v>59.25</v>
          </cell>
          <cell r="C51">
            <v>58.5</v>
          </cell>
          <cell r="D51">
            <v>55</v>
          </cell>
          <cell r="E51">
            <v>58</v>
          </cell>
          <cell r="F51">
            <v>60.75</v>
          </cell>
          <cell r="G51">
            <v>67.25</v>
          </cell>
        </row>
        <row r="51">
          <cell r="I51">
            <v>47.5</v>
          </cell>
        </row>
        <row r="51">
          <cell r="R51">
            <v>43.3064342036285</v>
          </cell>
        </row>
        <row r="52">
          <cell r="A52">
            <v>37865</v>
          </cell>
          <cell r="B52">
            <v>46.75</v>
          </cell>
          <cell r="C52">
            <v>47.75</v>
          </cell>
          <cell r="D52">
            <v>44.25</v>
          </cell>
          <cell r="E52">
            <v>53</v>
          </cell>
          <cell r="F52">
            <v>47.75</v>
          </cell>
          <cell r="G52">
            <v>52.75</v>
          </cell>
        </row>
        <row r="52">
          <cell r="I52">
            <v>37.5</v>
          </cell>
        </row>
        <row r="52">
          <cell r="R52">
            <v>43.3655356934154</v>
          </cell>
        </row>
        <row r="53">
          <cell r="A53">
            <v>37895</v>
          </cell>
          <cell r="B53">
            <v>36.25</v>
          </cell>
          <cell r="C53">
            <v>38</v>
          </cell>
          <cell r="D53">
            <v>38.25</v>
          </cell>
          <cell r="E53">
            <v>39.25</v>
          </cell>
          <cell r="F53">
            <v>37.5</v>
          </cell>
          <cell r="G53">
            <v>38.5</v>
          </cell>
        </row>
        <row r="53">
          <cell r="I53">
            <v>28</v>
          </cell>
        </row>
        <row r="53">
          <cell r="R53">
            <v>43.6268901951932</v>
          </cell>
        </row>
        <row r="54">
          <cell r="A54">
            <v>37926</v>
          </cell>
          <cell r="B54">
            <v>34.75</v>
          </cell>
          <cell r="C54">
            <v>34.75</v>
          </cell>
          <cell r="D54">
            <v>35</v>
          </cell>
          <cell r="E54">
            <v>38.25</v>
          </cell>
          <cell r="F54">
            <v>37.75</v>
          </cell>
          <cell r="G54">
            <v>36.5</v>
          </cell>
        </row>
        <row r="54">
          <cell r="I54">
            <v>25.5</v>
          </cell>
        </row>
        <row r="54">
          <cell r="R54">
            <v>47.1425585330529</v>
          </cell>
        </row>
        <row r="55">
          <cell r="A55">
            <v>37956</v>
          </cell>
          <cell r="B55">
            <v>34.75</v>
          </cell>
          <cell r="C55">
            <v>37.25</v>
          </cell>
          <cell r="D55">
            <v>37.5</v>
          </cell>
          <cell r="E55">
            <v>40.25</v>
          </cell>
          <cell r="F55">
            <v>38.5</v>
          </cell>
          <cell r="G55">
            <v>36.25</v>
          </cell>
        </row>
        <row r="55">
          <cell r="I55">
            <v>29</v>
          </cell>
        </row>
        <row r="55">
          <cell r="R55">
            <v>49.6595801213762</v>
          </cell>
        </row>
        <row r="56">
          <cell r="A56">
            <v>37987</v>
          </cell>
          <cell r="B56">
            <v>35.73</v>
          </cell>
          <cell r="C56">
            <v>39.32</v>
          </cell>
          <cell r="D56">
            <v>39.15</v>
          </cell>
          <cell r="E56">
            <v>40.61</v>
          </cell>
          <cell r="F56">
            <v>39.65</v>
          </cell>
          <cell r="G56">
            <v>37.93</v>
          </cell>
        </row>
        <row r="56">
          <cell r="I56">
            <v>19.25</v>
          </cell>
        </row>
        <row r="56">
          <cell r="R56">
            <v>48.1783860700821</v>
          </cell>
        </row>
        <row r="57">
          <cell r="A57">
            <v>38018</v>
          </cell>
          <cell r="B57">
            <v>35.3</v>
          </cell>
          <cell r="C57">
            <v>38.03</v>
          </cell>
          <cell r="D57">
            <v>37.86</v>
          </cell>
          <cell r="E57">
            <v>39.75</v>
          </cell>
          <cell r="F57">
            <v>38.37</v>
          </cell>
          <cell r="G57">
            <v>37.5</v>
          </cell>
        </row>
        <row r="57">
          <cell r="I57">
            <v>21.5</v>
          </cell>
        </row>
        <row r="57">
          <cell r="R57">
            <v>46.4668565758656</v>
          </cell>
        </row>
        <row r="58">
          <cell r="A58">
            <v>38047</v>
          </cell>
          <cell r="B58">
            <v>35.3</v>
          </cell>
          <cell r="C58">
            <v>34.8</v>
          </cell>
          <cell r="D58">
            <v>34.43</v>
          </cell>
          <cell r="E58">
            <v>37.39</v>
          </cell>
          <cell r="F58">
            <v>37.08</v>
          </cell>
          <cell r="G58">
            <v>37.5</v>
          </cell>
        </row>
        <row r="58">
          <cell r="I58">
            <v>18.5</v>
          </cell>
        </row>
        <row r="58">
          <cell r="R58">
            <v>44.2809346006864</v>
          </cell>
        </row>
        <row r="59">
          <cell r="A59">
            <v>38078</v>
          </cell>
          <cell r="B59">
            <v>34.87</v>
          </cell>
          <cell r="C59">
            <v>34.37</v>
          </cell>
          <cell r="D59">
            <v>31.43</v>
          </cell>
          <cell r="E59">
            <v>35.68</v>
          </cell>
          <cell r="F59">
            <v>36.66</v>
          </cell>
          <cell r="G59">
            <v>37.07</v>
          </cell>
        </row>
        <row r="59">
          <cell r="I59">
            <v>26.5</v>
          </cell>
        </row>
        <row r="59">
          <cell r="R59">
            <v>41.2381254238244</v>
          </cell>
        </row>
        <row r="60">
          <cell r="A60">
            <v>38108</v>
          </cell>
          <cell r="B60">
            <v>34.87</v>
          </cell>
          <cell r="C60">
            <v>31.79</v>
          </cell>
          <cell r="D60">
            <v>28.64</v>
          </cell>
          <cell r="E60">
            <v>36.32</v>
          </cell>
          <cell r="F60">
            <v>37.09</v>
          </cell>
          <cell r="G60">
            <v>37.07</v>
          </cell>
        </row>
        <row r="60">
          <cell r="I60">
            <v>26.5</v>
          </cell>
        </row>
        <row r="60">
          <cell r="R60">
            <v>41.1634148214579</v>
          </cell>
        </row>
        <row r="61">
          <cell r="A61">
            <v>38139</v>
          </cell>
          <cell r="B61">
            <v>38.73</v>
          </cell>
          <cell r="C61">
            <v>32.87</v>
          </cell>
          <cell r="D61">
            <v>29.72</v>
          </cell>
          <cell r="E61">
            <v>39.75</v>
          </cell>
          <cell r="F61">
            <v>40.94</v>
          </cell>
          <cell r="G61">
            <v>43.06</v>
          </cell>
        </row>
        <row r="61">
          <cell r="I61">
            <v>32.5</v>
          </cell>
        </row>
        <row r="61">
          <cell r="R61">
            <v>41.7256864095594</v>
          </cell>
        </row>
        <row r="62">
          <cell r="A62">
            <v>38169</v>
          </cell>
          <cell r="B62">
            <v>51.15</v>
          </cell>
          <cell r="C62">
            <v>49.87</v>
          </cell>
          <cell r="D62">
            <v>45.59</v>
          </cell>
          <cell r="E62">
            <v>48.54</v>
          </cell>
          <cell r="F62">
            <v>52.91</v>
          </cell>
          <cell r="G62">
            <v>56.75</v>
          </cell>
        </row>
        <row r="62">
          <cell r="I62">
            <v>36.5</v>
          </cell>
        </row>
        <row r="62">
          <cell r="R62">
            <v>42.3935118141273</v>
          </cell>
        </row>
        <row r="63">
          <cell r="A63">
            <v>38200</v>
          </cell>
          <cell r="B63">
            <v>56.71</v>
          </cell>
          <cell r="C63">
            <v>56.33</v>
          </cell>
          <cell r="D63">
            <v>52.88</v>
          </cell>
          <cell r="E63">
            <v>56.04</v>
          </cell>
          <cell r="F63">
            <v>58.26</v>
          </cell>
          <cell r="G63">
            <v>64.01</v>
          </cell>
        </row>
        <row r="63">
          <cell r="I63">
            <v>45.5</v>
          </cell>
        </row>
        <row r="63">
          <cell r="R63">
            <v>42.9598579753899</v>
          </cell>
        </row>
        <row r="64">
          <cell r="A64">
            <v>38231</v>
          </cell>
          <cell r="B64">
            <v>46.01</v>
          </cell>
          <cell r="C64">
            <v>47.07</v>
          </cell>
          <cell r="D64">
            <v>43.66</v>
          </cell>
          <cell r="E64">
            <v>51.75</v>
          </cell>
          <cell r="F64">
            <v>47.14</v>
          </cell>
          <cell r="G64">
            <v>51.61</v>
          </cell>
        </row>
        <row r="64">
          <cell r="I64">
            <v>29.25</v>
          </cell>
        </row>
        <row r="64">
          <cell r="R64">
            <v>42.8738785506362</v>
          </cell>
        </row>
        <row r="65">
          <cell r="A65">
            <v>38261</v>
          </cell>
          <cell r="B65">
            <v>37.02</v>
          </cell>
          <cell r="C65">
            <v>38.68</v>
          </cell>
          <cell r="D65">
            <v>38.51</v>
          </cell>
          <cell r="E65">
            <v>39.97</v>
          </cell>
          <cell r="F65">
            <v>38.38</v>
          </cell>
          <cell r="G65">
            <v>39.43</v>
          </cell>
        </row>
        <row r="65">
          <cell r="I65">
            <v>30.5</v>
          </cell>
        </row>
        <row r="65">
          <cell r="R65">
            <v>42.8492756538732</v>
          </cell>
        </row>
        <row r="66">
          <cell r="A66">
            <v>38292</v>
          </cell>
          <cell r="B66">
            <v>35.73</v>
          </cell>
          <cell r="C66">
            <v>35.88</v>
          </cell>
          <cell r="D66">
            <v>35.73</v>
          </cell>
          <cell r="E66">
            <v>39.11</v>
          </cell>
          <cell r="F66">
            <v>38.59</v>
          </cell>
          <cell r="G66">
            <v>37.71</v>
          </cell>
        </row>
        <row r="66">
          <cell r="I66">
            <v>26</v>
          </cell>
        </row>
        <row r="66">
          <cell r="R66">
            <v>45.8422520160633</v>
          </cell>
        </row>
        <row r="67">
          <cell r="A67">
            <v>38322</v>
          </cell>
          <cell r="B67">
            <v>35.73</v>
          </cell>
          <cell r="C67">
            <v>38.04</v>
          </cell>
          <cell r="D67">
            <v>37.87</v>
          </cell>
          <cell r="E67">
            <v>40.83</v>
          </cell>
          <cell r="F67">
            <v>39.23</v>
          </cell>
          <cell r="G67">
            <v>37.5</v>
          </cell>
        </row>
        <row r="67">
          <cell r="I67">
            <v>28.75</v>
          </cell>
        </row>
        <row r="67">
          <cell r="R67">
            <v>48.1588591087672</v>
          </cell>
        </row>
        <row r="68">
          <cell r="A68">
            <v>38353</v>
          </cell>
          <cell r="B68">
            <v>36.6</v>
          </cell>
          <cell r="C68">
            <v>39.86</v>
          </cell>
          <cell r="D68">
            <v>39.33</v>
          </cell>
          <cell r="E68">
            <v>41.17</v>
          </cell>
          <cell r="F68">
            <v>40.29</v>
          </cell>
          <cell r="G68">
            <v>38.92</v>
          </cell>
        </row>
        <row r="68">
          <cell r="I68">
            <v>19.25</v>
          </cell>
        </row>
        <row r="68">
          <cell r="R68">
            <v>47.0782808663718</v>
          </cell>
        </row>
        <row r="69">
          <cell r="A69">
            <v>38384</v>
          </cell>
          <cell r="B69">
            <v>36.24</v>
          </cell>
          <cell r="C69">
            <v>38.75</v>
          </cell>
          <cell r="D69">
            <v>38.22</v>
          </cell>
          <cell r="E69">
            <v>40.44</v>
          </cell>
          <cell r="F69">
            <v>39.19</v>
          </cell>
          <cell r="G69">
            <v>38.56</v>
          </cell>
        </row>
        <row r="69">
          <cell r="I69">
            <v>21.5</v>
          </cell>
        </row>
        <row r="69">
          <cell r="R69">
            <v>45.4498506079779</v>
          </cell>
        </row>
        <row r="70">
          <cell r="A70">
            <v>38412</v>
          </cell>
          <cell r="B70">
            <v>36.24</v>
          </cell>
          <cell r="C70">
            <v>35.98</v>
          </cell>
          <cell r="D70">
            <v>35.28</v>
          </cell>
          <cell r="E70">
            <v>38.42</v>
          </cell>
          <cell r="F70">
            <v>38.1</v>
          </cell>
          <cell r="G70">
            <v>38.56</v>
          </cell>
        </row>
        <row r="70">
          <cell r="I70">
            <v>18.5</v>
          </cell>
        </row>
        <row r="70">
          <cell r="R70">
            <v>43.3720754153739</v>
          </cell>
        </row>
        <row r="71">
          <cell r="A71">
            <v>38443</v>
          </cell>
          <cell r="B71">
            <v>35.87</v>
          </cell>
          <cell r="C71">
            <v>35.61</v>
          </cell>
          <cell r="D71">
            <v>32.71</v>
          </cell>
          <cell r="E71">
            <v>36.95</v>
          </cell>
          <cell r="F71">
            <v>37.73</v>
          </cell>
          <cell r="G71">
            <v>38.19</v>
          </cell>
        </row>
        <row r="71">
          <cell r="I71">
            <v>25.5</v>
          </cell>
        </row>
        <row r="71">
          <cell r="R71">
            <v>40.3407680348283</v>
          </cell>
        </row>
        <row r="72">
          <cell r="A72">
            <v>38473</v>
          </cell>
          <cell r="B72">
            <v>35.87</v>
          </cell>
          <cell r="C72">
            <v>33.39</v>
          </cell>
          <cell r="D72">
            <v>30.32</v>
          </cell>
          <cell r="E72">
            <v>37.5</v>
          </cell>
          <cell r="F72">
            <v>38.1</v>
          </cell>
          <cell r="G72">
            <v>38.19</v>
          </cell>
        </row>
        <row r="72">
          <cell r="I72">
            <v>25.5</v>
          </cell>
        </row>
        <row r="72">
          <cell r="R72">
            <v>40.2679442567067</v>
          </cell>
        </row>
        <row r="73">
          <cell r="A73">
            <v>38504</v>
          </cell>
          <cell r="B73">
            <v>39.17</v>
          </cell>
          <cell r="C73">
            <v>34.33</v>
          </cell>
          <cell r="D73">
            <v>31.24</v>
          </cell>
          <cell r="E73">
            <v>40.44</v>
          </cell>
          <cell r="F73">
            <v>41.39</v>
          </cell>
          <cell r="G73">
            <v>43.3</v>
          </cell>
        </row>
        <row r="73">
          <cell r="I73">
            <v>30.5</v>
          </cell>
        </row>
        <row r="73">
          <cell r="R73">
            <v>40.7997604838228</v>
          </cell>
        </row>
        <row r="74">
          <cell r="A74">
            <v>38534</v>
          </cell>
          <cell r="B74">
            <v>49.81</v>
          </cell>
          <cell r="C74">
            <v>48.97</v>
          </cell>
          <cell r="D74">
            <v>44.86</v>
          </cell>
          <cell r="E74">
            <v>47.97</v>
          </cell>
          <cell r="F74">
            <v>51.64</v>
          </cell>
          <cell r="G74">
            <v>55.01</v>
          </cell>
        </row>
        <row r="74">
          <cell r="I74">
            <v>27.5</v>
          </cell>
        </row>
        <row r="74">
          <cell r="R74">
            <v>41.4319688574956</v>
          </cell>
        </row>
        <row r="75">
          <cell r="A75">
            <v>38565</v>
          </cell>
          <cell r="B75">
            <v>54.58</v>
          </cell>
          <cell r="C75">
            <v>54.53</v>
          </cell>
          <cell r="D75">
            <v>51.11</v>
          </cell>
          <cell r="E75">
            <v>54.4</v>
          </cell>
          <cell r="F75">
            <v>56.22</v>
          </cell>
          <cell r="G75">
            <v>61.22</v>
          </cell>
        </row>
        <row r="75">
          <cell r="I75">
            <v>36.5</v>
          </cell>
        </row>
        <row r="75">
          <cell r="R75">
            <v>41.9676221294956</v>
          </cell>
        </row>
        <row r="76">
          <cell r="A76">
            <v>38596</v>
          </cell>
          <cell r="B76">
            <v>45.41</v>
          </cell>
          <cell r="C76">
            <v>46.57</v>
          </cell>
          <cell r="D76">
            <v>43.2</v>
          </cell>
          <cell r="E76">
            <v>50.73</v>
          </cell>
          <cell r="F76">
            <v>46.7</v>
          </cell>
          <cell r="G76">
            <v>50.61</v>
          </cell>
        </row>
        <row r="76">
          <cell r="I76">
            <v>23.25</v>
          </cell>
        </row>
        <row r="76">
          <cell r="R76">
            <v>41.8841873158685</v>
          </cell>
        </row>
        <row r="77">
          <cell r="A77">
            <v>38626</v>
          </cell>
          <cell r="B77">
            <v>37.71</v>
          </cell>
          <cell r="C77">
            <v>39.35</v>
          </cell>
          <cell r="D77">
            <v>38.79</v>
          </cell>
          <cell r="E77">
            <v>40.63</v>
          </cell>
          <cell r="F77">
            <v>39.2</v>
          </cell>
          <cell r="G77">
            <v>40.21</v>
          </cell>
        </row>
        <row r="77">
          <cell r="I77">
            <v>27.5</v>
          </cell>
        </row>
        <row r="77">
          <cell r="R77">
            <v>41.8582421560101</v>
          </cell>
        </row>
        <row r="78">
          <cell r="A78">
            <v>38657</v>
          </cell>
          <cell r="B78">
            <v>36.61</v>
          </cell>
          <cell r="C78">
            <v>36.94</v>
          </cell>
          <cell r="D78">
            <v>36.4</v>
          </cell>
          <cell r="E78">
            <v>39.9</v>
          </cell>
          <cell r="F78">
            <v>39.38</v>
          </cell>
          <cell r="G78">
            <v>38.75</v>
          </cell>
        </row>
        <row r="78">
          <cell r="I78">
            <v>23.5</v>
          </cell>
        </row>
        <row r="78">
          <cell r="R78">
            <v>44.7763940762921</v>
          </cell>
        </row>
        <row r="79">
          <cell r="A79">
            <v>38687</v>
          </cell>
          <cell r="B79">
            <v>36.61</v>
          </cell>
          <cell r="C79">
            <v>38.8</v>
          </cell>
          <cell r="D79">
            <v>38.24</v>
          </cell>
          <cell r="E79">
            <v>41.37</v>
          </cell>
          <cell r="F79">
            <v>39.93</v>
          </cell>
          <cell r="G79">
            <v>38.57</v>
          </cell>
        </row>
        <row r="79">
          <cell r="I79">
            <v>26.25</v>
          </cell>
        </row>
        <row r="79">
          <cell r="R79">
            <v>46.9915397282105</v>
          </cell>
        </row>
        <row r="80">
          <cell r="A80">
            <v>38718</v>
          </cell>
          <cell r="B80">
            <v>37.39</v>
          </cell>
          <cell r="C80">
            <v>40.62</v>
          </cell>
          <cell r="D80">
            <v>39.59</v>
          </cell>
          <cell r="E80">
            <v>41.64</v>
          </cell>
          <cell r="F80">
            <v>40.83</v>
          </cell>
          <cell r="G80">
            <v>39.81</v>
          </cell>
        </row>
        <row r="80">
          <cell r="I80">
            <v>19.5</v>
          </cell>
        </row>
        <row r="80">
          <cell r="R80">
            <v>43.9428990904147</v>
          </cell>
        </row>
        <row r="81">
          <cell r="A81">
            <v>38749</v>
          </cell>
          <cell r="B81">
            <v>37.08</v>
          </cell>
          <cell r="C81">
            <v>39.61</v>
          </cell>
          <cell r="D81">
            <v>38.59</v>
          </cell>
          <cell r="E81">
            <v>40.98</v>
          </cell>
          <cell r="F81">
            <v>39.89</v>
          </cell>
          <cell r="G81">
            <v>39.5</v>
          </cell>
        </row>
        <row r="81">
          <cell r="I81">
            <v>21.75</v>
          </cell>
        </row>
        <row r="81">
          <cell r="R81">
            <v>42.485068232426</v>
          </cell>
        </row>
        <row r="82">
          <cell r="A82">
            <v>38777</v>
          </cell>
          <cell r="B82">
            <v>37.08</v>
          </cell>
          <cell r="C82">
            <v>37.07</v>
          </cell>
          <cell r="D82">
            <v>35.91</v>
          </cell>
          <cell r="E82">
            <v>39.14</v>
          </cell>
          <cell r="F82">
            <v>38.96</v>
          </cell>
          <cell r="G82">
            <v>39.5</v>
          </cell>
        </row>
        <row r="82">
          <cell r="I82">
            <v>18.75</v>
          </cell>
        </row>
        <row r="82">
          <cell r="R82">
            <v>40.6160773480905</v>
          </cell>
        </row>
        <row r="83">
          <cell r="A83">
            <v>38808</v>
          </cell>
          <cell r="B83">
            <v>36.77</v>
          </cell>
          <cell r="C83">
            <v>36.74</v>
          </cell>
          <cell r="D83">
            <v>33.57</v>
          </cell>
          <cell r="E83">
            <v>37.81</v>
          </cell>
          <cell r="F83">
            <v>38.64</v>
          </cell>
          <cell r="G83">
            <v>39.19</v>
          </cell>
        </row>
        <row r="83">
          <cell r="I83">
            <v>25.75</v>
          </cell>
        </row>
        <row r="83">
          <cell r="R83">
            <v>37.8132440379283</v>
          </cell>
        </row>
        <row r="84">
          <cell r="A84">
            <v>38838</v>
          </cell>
          <cell r="B84">
            <v>36.77</v>
          </cell>
          <cell r="C84">
            <v>34.71</v>
          </cell>
          <cell r="D84">
            <v>31.4</v>
          </cell>
          <cell r="E84">
            <v>38.31</v>
          </cell>
          <cell r="F84">
            <v>38.96</v>
          </cell>
          <cell r="G84">
            <v>39.19</v>
          </cell>
        </row>
        <row r="84">
          <cell r="I84">
            <v>25.75</v>
          </cell>
        </row>
        <row r="84">
          <cell r="R84">
            <v>37.7611321959549</v>
          </cell>
        </row>
        <row r="85">
          <cell r="A85">
            <v>38869</v>
          </cell>
          <cell r="B85">
            <v>39.6</v>
          </cell>
          <cell r="C85">
            <v>35.57</v>
          </cell>
          <cell r="D85">
            <v>32.24</v>
          </cell>
          <cell r="E85">
            <v>40.98</v>
          </cell>
          <cell r="F85">
            <v>41.78</v>
          </cell>
          <cell r="G85">
            <v>43.56</v>
          </cell>
        </row>
        <row r="85">
          <cell r="I85">
            <v>30.75</v>
          </cell>
        </row>
        <row r="85">
          <cell r="R85">
            <v>38.2604135543668</v>
          </cell>
        </row>
        <row r="86">
          <cell r="A86">
            <v>38899</v>
          </cell>
          <cell r="B86">
            <v>48.71</v>
          </cell>
          <cell r="C86">
            <v>48.99</v>
          </cell>
          <cell r="D86">
            <v>44.6</v>
          </cell>
          <cell r="E86">
            <v>47.82</v>
          </cell>
          <cell r="F86">
            <v>50.54</v>
          </cell>
          <cell r="G86">
            <v>53.57</v>
          </cell>
        </row>
        <row r="86">
          <cell r="I86">
            <v>27.75</v>
          </cell>
        </row>
        <row r="86">
          <cell r="R86">
            <v>38.849622662284</v>
          </cell>
        </row>
        <row r="87">
          <cell r="A87">
            <v>38930</v>
          </cell>
          <cell r="B87">
            <v>52.8</v>
          </cell>
          <cell r="C87">
            <v>54.1</v>
          </cell>
          <cell r="D87">
            <v>50.28</v>
          </cell>
          <cell r="E87">
            <v>53.65</v>
          </cell>
          <cell r="F87">
            <v>54.45</v>
          </cell>
          <cell r="G87">
            <v>58.88</v>
          </cell>
        </row>
        <row r="87">
          <cell r="I87">
            <v>36.75</v>
          </cell>
        </row>
        <row r="87">
          <cell r="R87">
            <v>39.3503021697491</v>
          </cell>
        </row>
        <row r="88">
          <cell r="A88">
            <v>38961</v>
          </cell>
          <cell r="B88">
            <v>44.95</v>
          </cell>
          <cell r="C88">
            <v>46.81</v>
          </cell>
          <cell r="D88">
            <v>43.1</v>
          </cell>
          <cell r="E88">
            <v>50.32</v>
          </cell>
          <cell r="F88">
            <v>46.32</v>
          </cell>
          <cell r="G88">
            <v>49.81</v>
          </cell>
        </row>
        <row r="88">
          <cell r="I88">
            <v>23.5</v>
          </cell>
        </row>
        <row r="88">
          <cell r="R88">
            <v>39.2876045203857</v>
          </cell>
        </row>
        <row r="89">
          <cell r="A89">
            <v>38991</v>
          </cell>
          <cell r="B89">
            <v>38.35</v>
          </cell>
          <cell r="C89">
            <v>40.19</v>
          </cell>
          <cell r="D89">
            <v>39.09</v>
          </cell>
          <cell r="E89">
            <v>41.16</v>
          </cell>
          <cell r="F89">
            <v>39.9</v>
          </cell>
          <cell r="G89">
            <v>40.92</v>
          </cell>
        </row>
        <row r="89">
          <cell r="I89">
            <v>27.75</v>
          </cell>
        </row>
        <row r="89">
          <cell r="R89">
            <v>39.2760404901713</v>
          </cell>
        </row>
        <row r="90">
          <cell r="A90">
            <v>39022</v>
          </cell>
          <cell r="B90">
            <v>37.41</v>
          </cell>
          <cell r="C90">
            <v>37.99</v>
          </cell>
          <cell r="D90">
            <v>36.92</v>
          </cell>
          <cell r="E90">
            <v>40.49</v>
          </cell>
          <cell r="F90">
            <v>40.06</v>
          </cell>
          <cell r="G90">
            <v>39.67</v>
          </cell>
        </row>
        <row r="90">
          <cell r="I90">
            <v>23.75</v>
          </cell>
        </row>
        <row r="90">
          <cell r="R90">
            <v>42.0049739743218</v>
          </cell>
        </row>
        <row r="91">
          <cell r="A91">
            <v>39052</v>
          </cell>
          <cell r="B91">
            <v>37.41</v>
          </cell>
          <cell r="C91">
            <v>39.69</v>
          </cell>
          <cell r="D91">
            <v>38.59</v>
          </cell>
          <cell r="E91">
            <v>41.83</v>
          </cell>
          <cell r="F91">
            <v>40.53</v>
          </cell>
          <cell r="G91">
            <v>39.52</v>
          </cell>
        </row>
        <row r="91">
          <cell r="I91">
            <v>26.5</v>
          </cell>
        </row>
        <row r="91">
          <cell r="R91">
            <v>44.0247793516258</v>
          </cell>
        </row>
        <row r="92">
          <cell r="A92">
            <v>39083</v>
          </cell>
          <cell r="B92">
            <v>37.97</v>
          </cell>
          <cell r="C92">
            <v>41.6</v>
          </cell>
          <cell r="D92">
            <v>39.73</v>
          </cell>
          <cell r="E92">
            <v>42.1</v>
          </cell>
          <cell r="F92">
            <v>41.24</v>
          </cell>
          <cell r="G92">
            <v>40.42</v>
          </cell>
        </row>
        <row r="92">
          <cell r="I92">
            <v>28.85</v>
          </cell>
        </row>
        <row r="92">
          <cell r="R92">
            <v>45.3139774822716</v>
          </cell>
        </row>
        <row r="93">
          <cell r="A93">
            <v>39114</v>
          </cell>
          <cell r="B93">
            <v>37.69</v>
          </cell>
          <cell r="C93">
            <v>40.67</v>
          </cell>
          <cell r="D93">
            <v>38.83</v>
          </cell>
          <cell r="E93">
            <v>41.5</v>
          </cell>
          <cell r="F93">
            <v>40.4</v>
          </cell>
          <cell r="G93">
            <v>40.14</v>
          </cell>
        </row>
        <row r="93">
          <cell r="I93">
            <v>31.1</v>
          </cell>
        </row>
        <row r="93">
          <cell r="R93">
            <v>43.8444482389867</v>
          </cell>
        </row>
        <row r="94">
          <cell r="A94">
            <v>39142</v>
          </cell>
          <cell r="B94">
            <v>37.69</v>
          </cell>
          <cell r="C94">
            <v>38.33</v>
          </cell>
          <cell r="D94">
            <v>36.41</v>
          </cell>
          <cell r="E94">
            <v>39.84</v>
          </cell>
          <cell r="F94">
            <v>39.55</v>
          </cell>
          <cell r="G94">
            <v>40.14</v>
          </cell>
        </row>
        <row r="94">
          <cell r="I94">
            <v>28.1</v>
          </cell>
        </row>
        <row r="94">
          <cell r="R94">
            <v>41.9632649118806</v>
          </cell>
        </row>
        <row r="95">
          <cell r="A95">
            <v>39173</v>
          </cell>
          <cell r="B95">
            <v>37.41</v>
          </cell>
          <cell r="C95">
            <v>38.03</v>
          </cell>
          <cell r="D95">
            <v>34.29</v>
          </cell>
          <cell r="E95">
            <v>38.63</v>
          </cell>
          <cell r="F95">
            <v>39.27</v>
          </cell>
          <cell r="G95">
            <v>39.87</v>
          </cell>
        </row>
        <row r="95">
          <cell r="I95">
            <v>35.1</v>
          </cell>
        </row>
        <row r="95">
          <cell r="R95">
            <v>39.1451153891356</v>
          </cell>
        </row>
        <row r="96">
          <cell r="A96">
            <v>39203</v>
          </cell>
          <cell r="B96">
            <v>37.41</v>
          </cell>
          <cell r="C96">
            <v>36.16</v>
          </cell>
          <cell r="D96">
            <v>32.33</v>
          </cell>
          <cell r="E96">
            <v>39.08</v>
          </cell>
          <cell r="F96">
            <v>39.55</v>
          </cell>
          <cell r="G96">
            <v>39.86</v>
          </cell>
        </row>
        <row r="96">
          <cell r="I96">
            <v>35.1</v>
          </cell>
        </row>
        <row r="96">
          <cell r="R96">
            <v>39.0862820431869</v>
          </cell>
        </row>
        <row r="97">
          <cell r="A97">
            <v>39234</v>
          </cell>
          <cell r="B97">
            <v>39.97</v>
          </cell>
          <cell r="C97">
            <v>36.95</v>
          </cell>
          <cell r="D97">
            <v>33.09</v>
          </cell>
          <cell r="E97">
            <v>41.51</v>
          </cell>
          <cell r="F97">
            <v>42.1</v>
          </cell>
          <cell r="G97">
            <v>43.81</v>
          </cell>
        </row>
        <row r="97">
          <cell r="I97">
            <v>41.1</v>
          </cell>
        </row>
        <row r="97">
          <cell r="R97">
            <v>39.5797737022226</v>
          </cell>
        </row>
        <row r="98">
          <cell r="A98">
            <v>39264</v>
          </cell>
          <cell r="B98">
            <v>48.23</v>
          </cell>
          <cell r="C98">
            <v>49.31</v>
          </cell>
          <cell r="D98">
            <v>44.3</v>
          </cell>
          <cell r="E98">
            <v>47.71</v>
          </cell>
          <cell r="F98">
            <v>50.04</v>
          </cell>
          <cell r="G98">
            <v>52.87</v>
          </cell>
        </row>
        <row r="98">
          <cell r="I98">
            <v>48.1</v>
          </cell>
        </row>
        <row r="98">
          <cell r="R98">
            <v>40.163151525464</v>
          </cell>
        </row>
        <row r="99">
          <cell r="A99">
            <v>39295</v>
          </cell>
          <cell r="B99">
            <v>51.94</v>
          </cell>
          <cell r="C99">
            <v>54.02</v>
          </cell>
          <cell r="D99">
            <v>49.45</v>
          </cell>
          <cell r="E99">
            <v>53</v>
          </cell>
          <cell r="F99">
            <v>53.58</v>
          </cell>
          <cell r="G99">
            <v>57.68</v>
          </cell>
        </row>
        <row r="99">
          <cell r="I99">
            <v>57.1</v>
          </cell>
        </row>
        <row r="99">
          <cell r="R99">
            <v>40.657011131196</v>
          </cell>
        </row>
        <row r="100">
          <cell r="A100">
            <v>39326</v>
          </cell>
          <cell r="B100">
            <v>44.82</v>
          </cell>
          <cell r="C100">
            <v>47.3</v>
          </cell>
          <cell r="D100">
            <v>42.94</v>
          </cell>
          <cell r="E100">
            <v>49.98</v>
          </cell>
          <cell r="F100">
            <v>46.21</v>
          </cell>
          <cell r="G100">
            <v>49.46</v>
          </cell>
        </row>
        <row r="100">
          <cell r="I100">
            <v>39.85</v>
          </cell>
        </row>
        <row r="100">
          <cell r="R100">
            <v>40.5858434687935</v>
          </cell>
        </row>
        <row r="101">
          <cell r="A101">
            <v>39356</v>
          </cell>
          <cell r="B101">
            <v>38.84</v>
          </cell>
          <cell r="C101">
            <v>41.21</v>
          </cell>
          <cell r="D101">
            <v>39.31</v>
          </cell>
          <cell r="E101">
            <v>41.66</v>
          </cell>
          <cell r="F101">
            <v>40.41</v>
          </cell>
          <cell r="G101">
            <v>41.42</v>
          </cell>
        </row>
        <row r="101">
          <cell r="I101">
            <v>40.1</v>
          </cell>
        </row>
        <row r="101">
          <cell r="R101">
            <v>40.5658916210421</v>
          </cell>
        </row>
        <row r="102">
          <cell r="A102">
            <v>39387</v>
          </cell>
          <cell r="B102">
            <v>37.99</v>
          </cell>
          <cell r="C102">
            <v>39.18</v>
          </cell>
          <cell r="D102">
            <v>37.35</v>
          </cell>
          <cell r="E102">
            <v>41.06</v>
          </cell>
          <cell r="F102">
            <v>40.55</v>
          </cell>
          <cell r="G102">
            <v>40.3</v>
          </cell>
        </row>
        <row r="102">
          <cell r="I102">
            <v>36.1</v>
          </cell>
        </row>
        <row r="102">
          <cell r="R102">
            <v>43.2316798647106</v>
          </cell>
        </row>
        <row r="103">
          <cell r="A103">
            <v>39417</v>
          </cell>
          <cell r="B103">
            <v>37.99</v>
          </cell>
          <cell r="C103">
            <v>40.75</v>
          </cell>
          <cell r="D103">
            <v>38.87</v>
          </cell>
          <cell r="E103">
            <v>42.27</v>
          </cell>
          <cell r="F103">
            <v>40.98</v>
          </cell>
          <cell r="G103">
            <v>40.16</v>
          </cell>
        </row>
        <row r="103">
          <cell r="I103">
            <v>38.85</v>
          </cell>
        </row>
        <row r="103">
          <cell r="R103">
            <v>45.2555160337413</v>
          </cell>
        </row>
        <row r="104">
          <cell r="A104">
            <v>39448</v>
          </cell>
          <cell r="B104">
            <v>38.46</v>
          </cell>
          <cell r="C104">
            <v>42.56</v>
          </cell>
          <cell r="D104">
            <v>40.17</v>
          </cell>
          <cell r="E104">
            <v>42.53</v>
          </cell>
          <cell r="F104">
            <v>41.61</v>
          </cell>
          <cell r="G104">
            <v>40.92</v>
          </cell>
        </row>
        <row r="104">
          <cell r="I104">
            <v>29.2</v>
          </cell>
        </row>
        <row r="104">
          <cell r="R104">
            <v>46.5797073333429</v>
          </cell>
        </row>
        <row r="105">
          <cell r="A105">
            <v>39479</v>
          </cell>
          <cell r="B105">
            <v>38.2</v>
          </cell>
          <cell r="C105">
            <v>41.68</v>
          </cell>
          <cell r="D105">
            <v>39.33</v>
          </cell>
          <cell r="E105">
            <v>41.97</v>
          </cell>
          <cell r="F105">
            <v>40.83</v>
          </cell>
          <cell r="G105">
            <v>40.66</v>
          </cell>
        </row>
        <row r="105">
          <cell r="I105">
            <v>31.45</v>
          </cell>
        </row>
        <row r="105">
          <cell r="R105">
            <v>45.1083656371556</v>
          </cell>
        </row>
        <row r="106">
          <cell r="A106">
            <v>39508</v>
          </cell>
          <cell r="B106">
            <v>38.2</v>
          </cell>
          <cell r="C106">
            <v>39.49</v>
          </cell>
          <cell r="D106">
            <v>37.08</v>
          </cell>
          <cell r="E106">
            <v>40.43</v>
          </cell>
          <cell r="F106">
            <v>40.04</v>
          </cell>
          <cell r="G106">
            <v>40.66</v>
          </cell>
        </row>
        <row r="106">
          <cell r="I106">
            <v>28.45</v>
          </cell>
        </row>
        <row r="106">
          <cell r="R106">
            <v>43.2247774917573</v>
          </cell>
        </row>
        <row r="107">
          <cell r="A107">
            <v>39539</v>
          </cell>
          <cell r="B107">
            <v>37.94</v>
          </cell>
          <cell r="C107">
            <v>39.2</v>
          </cell>
          <cell r="D107">
            <v>35.11</v>
          </cell>
          <cell r="E107">
            <v>39.31</v>
          </cell>
          <cell r="F107">
            <v>39.78</v>
          </cell>
          <cell r="G107">
            <v>40.41</v>
          </cell>
        </row>
        <row r="107">
          <cell r="I107">
            <v>35.45</v>
          </cell>
        </row>
        <row r="107">
          <cell r="R107">
            <v>40.4024039989892</v>
          </cell>
        </row>
        <row r="108">
          <cell r="A108">
            <v>39569</v>
          </cell>
          <cell r="B108">
            <v>37.94</v>
          </cell>
          <cell r="C108">
            <v>37.45</v>
          </cell>
          <cell r="D108">
            <v>33.28</v>
          </cell>
          <cell r="E108">
            <v>39.73</v>
          </cell>
          <cell r="F108">
            <v>40.04</v>
          </cell>
          <cell r="G108">
            <v>40.41</v>
          </cell>
        </row>
        <row r="108">
          <cell r="I108">
            <v>35.45</v>
          </cell>
        </row>
        <row r="108">
          <cell r="R108">
            <v>40.3440771051193</v>
          </cell>
        </row>
        <row r="109">
          <cell r="A109">
            <v>39600</v>
          </cell>
          <cell r="B109">
            <v>40.32</v>
          </cell>
          <cell r="C109">
            <v>38.19</v>
          </cell>
          <cell r="D109">
            <v>33.99</v>
          </cell>
          <cell r="E109">
            <v>41.98</v>
          </cell>
          <cell r="F109">
            <v>42.41</v>
          </cell>
          <cell r="G109">
            <v>44.06</v>
          </cell>
        </row>
        <row r="109">
          <cell r="I109">
            <v>41.45</v>
          </cell>
        </row>
        <row r="109">
          <cell r="R109">
            <v>40.8390649508411</v>
          </cell>
        </row>
        <row r="110">
          <cell r="A110">
            <v>39630</v>
          </cell>
          <cell r="B110">
            <v>47.98</v>
          </cell>
          <cell r="C110">
            <v>49.83</v>
          </cell>
          <cell r="D110">
            <v>44.43</v>
          </cell>
          <cell r="E110">
            <v>47.73</v>
          </cell>
          <cell r="F110">
            <v>49.75</v>
          </cell>
          <cell r="G110">
            <v>52.45</v>
          </cell>
        </row>
        <row r="110">
          <cell r="I110">
            <v>48.45</v>
          </cell>
        </row>
        <row r="110">
          <cell r="R110">
            <v>41.4240893776408</v>
          </cell>
        </row>
        <row r="111">
          <cell r="A111">
            <v>39661</v>
          </cell>
          <cell r="B111">
            <v>51.41</v>
          </cell>
          <cell r="C111">
            <v>54.26</v>
          </cell>
          <cell r="D111">
            <v>49.23</v>
          </cell>
          <cell r="E111">
            <v>52.64</v>
          </cell>
          <cell r="F111">
            <v>53.03</v>
          </cell>
          <cell r="G111">
            <v>56.89</v>
          </cell>
        </row>
        <row r="111">
          <cell r="I111">
            <v>57.45</v>
          </cell>
        </row>
        <row r="111">
          <cell r="R111">
            <v>41.9194713010678</v>
          </cell>
        </row>
        <row r="112">
          <cell r="A112">
            <v>39692</v>
          </cell>
          <cell r="B112">
            <v>44.81</v>
          </cell>
          <cell r="C112">
            <v>47.94</v>
          </cell>
          <cell r="D112">
            <v>43.17</v>
          </cell>
          <cell r="E112">
            <v>49.84</v>
          </cell>
          <cell r="F112">
            <v>46.21</v>
          </cell>
          <cell r="G112">
            <v>49.28</v>
          </cell>
        </row>
        <row r="112">
          <cell r="I112">
            <v>40.2</v>
          </cell>
        </row>
        <row r="112">
          <cell r="R112">
            <v>41.8488270942503</v>
          </cell>
        </row>
        <row r="113">
          <cell r="A113">
            <v>39722</v>
          </cell>
          <cell r="B113">
            <v>39.27</v>
          </cell>
          <cell r="C113">
            <v>42.21</v>
          </cell>
          <cell r="D113">
            <v>39.79</v>
          </cell>
          <cell r="E113">
            <v>42.13</v>
          </cell>
          <cell r="F113">
            <v>40.84</v>
          </cell>
          <cell r="G113">
            <v>41.85</v>
          </cell>
        </row>
        <row r="113">
          <cell r="I113">
            <v>40.45</v>
          </cell>
        </row>
        <row r="113">
          <cell r="R113">
            <v>41.829469361052</v>
          </cell>
        </row>
        <row r="114">
          <cell r="A114">
            <v>39753</v>
          </cell>
          <cell r="B114">
            <v>38.48</v>
          </cell>
          <cell r="C114">
            <v>40.3</v>
          </cell>
          <cell r="D114">
            <v>37.96</v>
          </cell>
          <cell r="E114">
            <v>41.57</v>
          </cell>
          <cell r="F114">
            <v>40.97</v>
          </cell>
          <cell r="G114">
            <v>40.81</v>
          </cell>
        </row>
        <row r="114">
          <cell r="I114">
            <v>36.45</v>
          </cell>
        </row>
        <row r="114">
          <cell r="R114">
            <v>44.2550821491863</v>
          </cell>
        </row>
        <row r="115">
          <cell r="A115">
            <v>39783</v>
          </cell>
          <cell r="B115">
            <v>38.49</v>
          </cell>
          <cell r="C115">
            <v>41.79</v>
          </cell>
          <cell r="D115">
            <v>39.37</v>
          </cell>
          <cell r="E115">
            <v>42.69</v>
          </cell>
          <cell r="F115">
            <v>41.37</v>
          </cell>
          <cell r="G115">
            <v>40.69</v>
          </cell>
        </row>
        <row r="115">
          <cell r="I115">
            <v>39.2</v>
          </cell>
        </row>
        <row r="115">
          <cell r="R115">
            <v>46.3088803995569</v>
          </cell>
        </row>
        <row r="116">
          <cell r="A116">
            <v>39814</v>
          </cell>
          <cell r="B116">
            <v>38.95</v>
          </cell>
          <cell r="C116">
            <v>43.62</v>
          </cell>
          <cell r="D116">
            <v>40.62</v>
          </cell>
          <cell r="E116">
            <v>42.95</v>
          </cell>
          <cell r="F116">
            <v>41.97</v>
          </cell>
          <cell r="G116">
            <v>41.42</v>
          </cell>
        </row>
        <row r="116">
          <cell r="I116">
            <v>29.7</v>
          </cell>
        </row>
        <row r="116">
          <cell r="R116">
            <v>47.6968020323793</v>
          </cell>
        </row>
        <row r="117">
          <cell r="A117">
            <v>39845</v>
          </cell>
          <cell r="B117">
            <v>38.7</v>
          </cell>
          <cell r="C117">
            <v>42.8</v>
          </cell>
          <cell r="D117">
            <v>39.83</v>
          </cell>
          <cell r="E117">
            <v>42.43</v>
          </cell>
          <cell r="F117">
            <v>41.24</v>
          </cell>
          <cell r="G117">
            <v>41.17</v>
          </cell>
        </row>
        <row r="117">
          <cell r="I117">
            <v>31.95</v>
          </cell>
        </row>
        <row r="117">
          <cell r="R117">
            <v>46.2485154445857</v>
          </cell>
        </row>
        <row r="118">
          <cell r="A118">
            <v>39873</v>
          </cell>
          <cell r="B118">
            <v>38.71</v>
          </cell>
          <cell r="C118">
            <v>40.73</v>
          </cell>
          <cell r="D118">
            <v>37.74</v>
          </cell>
          <cell r="E118">
            <v>41</v>
          </cell>
          <cell r="F118">
            <v>40.52</v>
          </cell>
          <cell r="G118">
            <v>41.18</v>
          </cell>
        </row>
        <row r="118">
          <cell r="I118">
            <v>28.95</v>
          </cell>
        </row>
        <row r="118">
          <cell r="R118">
            <v>44.3821190723503</v>
          </cell>
        </row>
        <row r="119">
          <cell r="A119">
            <v>39904</v>
          </cell>
          <cell r="B119">
            <v>38.46</v>
          </cell>
          <cell r="C119">
            <v>40.47</v>
          </cell>
          <cell r="D119">
            <v>35.9</v>
          </cell>
          <cell r="E119">
            <v>39.97</v>
          </cell>
          <cell r="F119">
            <v>40.28</v>
          </cell>
          <cell r="G119">
            <v>40.93</v>
          </cell>
        </row>
        <row r="119">
          <cell r="I119">
            <v>36</v>
          </cell>
        </row>
        <row r="119">
          <cell r="R119">
            <v>41.1211481480699</v>
          </cell>
        </row>
        <row r="120">
          <cell r="A120">
            <v>39934</v>
          </cell>
          <cell r="B120">
            <v>38.47</v>
          </cell>
          <cell r="C120">
            <v>38.81</v>
          </cell>
          <cell r="D120">
            <v>34.2</v>
          </cell>
          <cell r="E120">
            <v>40.36</v>
          </cell>
          <cell r="F120">
            <v>40.52</v>
          </cell>
          <cell r="G120">
            <v>40.94</v>
          </cell>
        </row>
        <row r="120">
          <cell r="I120">
            <v>36</v>
          </cell>
        </row>
        <row r="120">
          <cell r="R120">
            <v>41.0878877638477</v>
          </cell>
        </row>
        <row r="121">
          <cell r="A121">
            <v>39965</v>
          </cell>
          <cell r="B121">
            <v>40.67</v>
          </cell>
          <cell r="C121">
            <v>39.51</v>
          </cell>
          <cell r="D121">
            <v>34.86</v>
          </cell>
          <cell r="E121">
            <v>42.44</v>
          </cell>
          <cell r="F121">
            <v>42.71</v>
          </cell>
          <cell r="G121">
            <v>44.32</v>
          </cell>
        </row>
        <row r="121">
          <cell r="I121">
            <v>42</v>
          </cell>
        </row>
        <row r="121">
          <cell r="R121">
            <v>41.6127304439156</v>
          </cell>
        </row>
        <row r="122">
          <cell r="A122">
            <v>39995</v>
          </cell>
          <cell r="B122">
            <v>47.76</v>
          </cell>
          <cell r="C122">
            <v>50.48</v>
          </cell>
          <cell r="D122">
            <v>44.59</v>
          </cell>
          <cell r="E122">
            <v>47.78</v>
          </cell>
          <cell r="F122">
            <v>49.5</v>
          </cell>
          <cell r="G122">
            <v>52.06</v>
          </cell>
        </row>
        <row r="122">
          <cell r="I122">
            <v>49</v>
          </cell>
        </row>
        <row r="122">
          <cell r="R122">
            <v>42.2285401681001</v>
          </cell>
        </row>
        <row r="123">
          <cell r="A123">
            <v>40026</v>
          </cell>
          <cell r="B123">
            <v>50.95</v>
          </cell>
          <cell r="C123">
            <v>54.66</v>
          </cell>
          <cell r="D123">
            <v>49.06</v>
          </cell>
          <cell r="E123">
            <v>52.33</v>
          </cell>
          <cell r="F123">
            <v>52.53</v>
          </cell>
          <cell r="G123">
            <v>56.18</v>
          </cell>
        </row>
        <row r="123">
          <cell r="I123">
            <v>58</v>
          </cell>
        </row>
        <row r="123">
          <cell r="R123">
            <v>42.7562718401881</v>
          </cell>
        </row>
        <row r="124">
          <cell r="A124">
            <v>40057</v>
          </cell>
          <cell r="B124">
            <v>44.83</v>
          </cell>
          <cell r="C124">
            <v>48.7</v>
          </cell>
          <cell r="D124">
            <v>43.41</v>
          </cell>
          <cell r="E124">
            <v>49.73</v>
          </cell>
          <cell r="F124">
            <v>46.23</v>
          </cell>
          <cell r="G124">
            <v>49.14</v>
          </cell>
        </row>
        <row r="124">
          <cell r="I124">
            <v>40.7</v>
          </cell>
        </row>
        <row r="124">
          <cell r="R124">
            <v>42.714551387591</v>
          </cell>
        </row>
        <row r="125">
          <cell r="A125">
            <v>40087</v>
          </cell>
          <cell r="B125">
            <v>39.7</v>
          </cell>
          <cell r="C125">
            <v>43.3</v>
          </cell>
          <cell r="D125">
            <v>40.26</v>
          </cell>
          <cell r="E125">
            <v>42.58</v>
          </cell>
          <cell r="F125">
            <v>41.26</v>
          </cell>
          <cell r="G125">
            <v>42.27</v>
          </cell>
        </row>
        <row r="125">
          <cell r="I125">
            <v>41</v>
          </cell>
        </row>
        <row r="125">
          <cell r="R125">
            <v>42.7240851064398</v>
          </cell>
        </row>
        <row r="126">
          <cell r="A126">
            <v>40118</v>
          </cell>
          <cell r="B126">
            <v>38.97</v>
          </cell>
          <cell r="C126">
            <v>41.51</v>
          </cell>
          <cell r="D126">
            <v>38.56</v>
          </cell>
          <cell r="E126">
            <v>42.06</v>
          </cell>
          <cell r="F126">
            <v>41.38</v>
          </cell>
          <cell r="G126">
            <v>41.31</v>
          </cell>
        </row>
        <row r="126">
          <cell r="I126">
            <v>37</v>
          </cell>
        </row>
        <row r="126">
          <cell r="R126">
            <v>45.6467953017491</v>
          </cell>
        </row>
        <row r="127">
          <cell r="A127">
            <v>40148</v>
          </cell>
          <cell r="B127">
            <v>38.97</v>
          </cell>
          <cell r="C127">
            <v>42.91</v>
          </cell>
          <cell r="D127">
            <v>39.88</v>
          </cell>
          <cell r="E127">
            <v>43.11</v>
          </cell>
          <cell r="F127">
            <v>41.75</v>
          </cell>
          <cell r="G127">
            <v>41.19</v>
          </cell>
        </row>
        <row r="127">
          <cell r="I127">
            <v>39.7</v>
          </cell>
        </row>
        <row r="127">
          <cell r="R127">
            <v>47.7283063057917</v>
          </cell>
        </row>
        <row r="128">
          <cell r="A128">
            <v>40179</v>
          </cell>
          <cell r="B128">
            <v>39.41</v>
          </cell>
          <cell r="C128">
            <v>44.69</v>
          </cell>
          <cell r="D128">
            <v>41.07</v>
          </cell>
          <cell r="E128">
            <v>43.37</v>
          </cell>
          <cell r="F128">
            <v>42.32</v>
          </cell>
          <cell r="G128">
            <v>41.83</v>
          </cell>
        </row>
        <row r="128">
          <cell r="I128">
            <v>30.2</v>
          </cell>
        </row>
        <row r="128">
          <cell r="R128">
            <v>49.1709698412189</v>
          </cell>
        </row>
        <row r="129">
          <cell r="A129">
            <v>40210</v>
          </cell>
          <cell r="B129">
            <v>39.19</v>
          </cell>
          <cell r="C129">
            <v>43.91</v>
          </cell>
          <cell r="D129">
            <v>40.34</v>
          </cell>
          <cell r="E129">
            <v>42.89</v>
          </cell>
          <cell r="F129">
            <v>41.65</v>
          </cell>
          <cell r="G129">
            <v>41.61</v>
          </cell>
        </row>
        <row r="129">
          <cell r="I129">
            <v>32.45</v>
          </cell>
        </row>
        <row r="129">
          <cell r="R129">
            <v>47.7172520508858</v>
          </cell>
        </row>
        <row r="130">
          <cell r="A130">
            <v>40238</v>
          </cell>
          <cell r="B130">
            <v>39.19</v>
          </cell>
          <cell r="C130">
            <v>41.97</v>
          </cell>
          <cell r="D130">
            <v>38.38</v>
          </cell>
          <cell r="E130">
            <v>41.56</v>
          </cell>
          <cell r="F130">
            <v>40.98</v>
          </cell>
          <cell r="G130">
            <v>41.62</v>
          </cell>
        </row>
        <row r="130">
          <cell r="I130">
            <v>29.45</v>
          </cell>
        </row>
        <row r="130">
          <cell r="R130">
            <v>45.839922329121</v>
          </cell>
        </row>
        <row r="131">
          <cell r="A131">
            <v>40269</v>
          </cell>
          <cell r="B131">
            <v>38.97</v>
          </cell>
          <cell r="C131">
            <v>41.72</v>
          </cell>
          <cell r="D131">
            <v>36.67</v>
          </cell>
          <cell r="E131">
            <v>40.6</v>
          </cell>
          <cell r="F131">
            <v>40.75</v>
          </cell>
          <cell r="G131">
            <v>41.4</v>
          </cell>
        </row>
        <row r="131">
          <cell r="I131">
            <v>36.75</v>
          </cell>
        </row>
        <row r="131">
          <cell r="R131">
            <v>42.0970310196486</v>
          </cell>
        </row>
        <row r="132">
          <cell r="A132">
            <v>40299</v>
          </cell>
          <cell r="B132">
            <v>38.97</v>
          </cell>
          <cell r="C132">
            <v>40.16</v>
          </cell>
          <cell r="D132">
            <v>35.09</v>
          </cell>
          <cell r="E132">
            <v>40.96</v>
          </cell>
          <cell r="F132">
            <v>40.98</v>
          </cell>
          <cell r="G132">
            <v>41.4</v>
          </cell>
        </row>
        <row r="132">
          <cell r="I132">
            <v>36.75</v>
          </cell>
        </row>
        <row r="132">
          <cell r="R132">
            <v>42.0706208630435</v>
          </cell>
        </row>
        <row r="133">
          <cell r="A133">
            <v>40330</v>
          </cell>
          <cell r="B133">
            <v>41.01</v>
          </cell>
          <cell r="C133">
            <v>40.82</v>
          </cell>
          <cell r="D133">
            <v>35.7</v>
          </cell>
          <cell r="E133">
            <v>42.9</v>
          </cell>
          <cell r="F133">
            <v>43</v>
          </cell>
          <cell r="G133">
            <v>44.51</v>
          </cell>
        </row>
        <row r="133">
          <cell r="I133">
            <v>42.75</v>
          </cell>
        </row>
        <row r="133">
          <cell r="R133">
            <v>42.6084490272691</v>
          </cell>
        </row>
        <row r="134">
          <cell r="A134">
            <v>40360</v>
          </cell>
          <cell r="B134">
            <v>47.59</v>
          </cell>
          <cell r="C134">
            <v>51.15</v>
          </cell>
          <cell r="D134">
            <v>44.77</v>
          </cell>
          <cell r="E134">
            <v>47.84</v>
          </cell>
          <cell r="F134">
            <v>49.29</v>
          </cell>
          <cell r="G134">
            <v>51.68</v>
          </cell>
        </row>
        <row r="134">
          <cell r="I134">
            <v>49.75</v>
          </cell>
        </row>
        <row r="134">
          <cell r="R134">
            <v>43.2381587116089</v>
          </cell>
        </row>
        <row r="135">
          <cell r="A135">
            <v>40391</v>
          </cell>
          <cell r="B135">
            <v>50.54</v>
          </cell>
          <cell r="C135">
            <v>55.09</v>
          </cell>
          <cell r="D135">
            <v>48.93</v>
          </cell>
          <cell r="E135">
            <v>52.07</v>
          </cell>
          <cell r="F135">
            <v>52.1</v>
          </cell>
          <cell r="G135">
            <v>55.48</v>
          </cell>
        </row>
        <row r="135">
          <cell r="I135">
            <v>58.75</v>
          </cell>
        </row>
        <row r="135">
          <cell r="R135">
            <v>43.7792880512371</v>
          </cell>
        </row>
        <row r="136">
          <cell r="A136">
            <v>40422</v>
          </cell>
          <cell r="B136">
            <v>44.87</v>
          </cell>
          <cell r="C136">
            <v>49.48</v>
          </cell>
          <cell r="D136">
            <v>43.67</v>
          </cell>
          <cell r="E136">
            <v>49.66</v>
          </cell>
          <cell r="F136">
            <v>46.26</v>
          </cell>
          <cell r="G136">
            <v>48.97</v>
          </cell>
        </row>
        <row r="136">
          <cell r="I136">
            <v>41.2</v>
          </cell>
        </row>
        <row r="136">
          <cell r="R136">
            <v>43.7448480730031</v>
          </cell>
        </row>
        <row r="137">
          <cell r="A137">
            <v>40452</v>
          </cell>
          <cell r="B137">
            <v>40.11</v>
          </cell>
          <cell r="C137">
            <v>44.39</v>
          </cell>
          <cell r="D137">
            <v>40.74</v>
          </cell>
          <cell r="E137">
            <v>43.03</v>
          </cell>
          <cell r="F137">
            <v>41.66</v>
          </cell>
          <cell r="G137">
            <v>42.63</v>
          </cell>
        </row>
        <row r="137">
          <cell r="I137">
            <v>41.75</v>
          </cell>
        </row>
        <row r="137">
          <cell r="R137">
            <v>43.7619822024587</v>
          </cell>
        </row>
        <row r="138">
          <cell r="A138">
            <v>40483</v>
          </cell>
          <cell r="B138">
            <v>39.44</v>
          </cell>
          <cell r="C138">
            <v>42.7</v>
          </cell>
          <cell r="D138">
            <v>39.15</v>
          </cell>
          <cell r="E138">
            <v>42.55</v>
          </cell>
          <cell r="F138">
            <v>41.78</v>
          </cell>
          <cell r="G138">
            <v>41.75</v>
          </cell>
        </row>
        <row r="138">
          <cell r="I138">
            <v>37.75</v>
          </cell>
        </row>
        <row r="138">
          <cell r="R138">
            <v>46.3313921733014</v>
          </cell>
        </row>
        <row r="139">
          <cell r="A139">
            <v>40513</v>
          </cell>
          <cell r="B139">
            <v>39.44</v>
          </cell>
          <cell r="C139">
            <v>44.02</v>
          </cell>
          <cell r="D139">
            <v>40.38</v>
          </cell>
          <cell r="E139">
            <v>43.51</v>
          </cell>
          <cell r="F139">
            <v>42.11</v>
          </cell>
          <cell r="G139">
            <v>41.64</v>
          </cell>
        </row>
        <row r="139">
          <cell r="I139">
            <v>40.2</v>
          </cell>
        </row>
        <row r="139">
          <cell r="R139">
            <v>48.4445494894625</v>
          </cell>
        </row>
        <row r="140">
          <cell r="A140">
            <v>40544</v>
          </cell>
          <cell r="B140">
            <v>39.87</v>
          </cell>
          <cell r="C140">
            <v>45.75</v>
          </cell>
          <cell r="D140">
            <v>41.52</v>
          </cell>
          <cell r="E140">
            <v>43.78</v>
          </cell>
          <cell r="F140">
            <v>42.66</v>
          </cell>
          <cell r="G140">
            <v>42.24</v>
          </cell>
        </row>
        <row r="140">
          <cell r="I140">
            <v>30.7</v>
          </cell>
        </row>
        <row r="140">
          <cell r="R140">
            <v>43.5299225907878</v>
          </cell>
        </row>
        <row r="141">
          <cell r="A141">
            <v>40575</v>
          </cell>
          <cell r="B141">
            <v>39.66</v>
          </cell>
          <cell r="C141">
            <v>45.02</v>
          </cell>
          <cell r="D141">
            <v>40.84</v>
          </cell>
          <cell r="E141">
            <v>43.33</v>
          </cell>
          <cell r="F141">
            <v>42.04</v>
          </cell>
          <cell r="G141">
            <v>42.03</v>
          </cell>
        </row>
        <row r="141">
          <cell r="I141">
            <v>32.95</v>
          </cell>
        </row>
        <row r="141">
          <cell r="R141">
            <v>42.2081609554241</v>
          </cell>
        </row>
        <row r="142">
          <cell r="A142">
            <v>40603</v>
          </cell>
          <cell r="B142">
            <v>39.66</v>
          </cell>
          <cell r="C142">
            <v>43.19</v>
          </cell>
          <cell r="D142">
            <v>39.02</v>
          </cell>
          <cell r="E142">
            <v>42.11</v>
          </cell>
          <cell r="F142">
            <v>41.42</v>
          </cell>
          <cell r="G142">
            <v>42.04</v>
          </cell>
        </row>
        <row r="142">
          <cell r="I142">
            <v>29.95</v>
          </cell>
        </row>
        <row r="142">
          <cell r="R142">
            <v>40.5048163674163</v>
          </cell>
        </row>
        <row r="143">
          <cell r="A143">
            <v>40634</v>
          </cell>
          <cell r="B143">
            <v>39.46</v>
          </cell>
          <cell r="C143">
            <v>42.95</v>
          </cell>
          <cell r="D143">
            <v>37.43</v>
          </cell>
          <cell r="E143">
            <v>41.21</v>
          </cell>
          <cell r="F143">
            <v>41.21</v>
          </cell>
          <cell r="G143">
            <v>41.84</v>
          </cell>
        </row>
        <row r="143">
          <cell r="I143">
            <v>37.25</v>
          </cell>
        </row>
        <row r="143">
          <cell r="R143">
            <v>37.5287297985858</v>
          </cell>
        </row>
        <row r="144">
          <cell r="A144">
            <v>40664</v>
          </cell>
          <cell r="B144">
            <v>39.46</v>
          </cell>
          <cell r="C144">
            <v>41.49</v>
          </cell>
          <cell r="D144">
            <v>35.95</v>
          </cell>
          <cell r="E144">
            <v>41.55</v>
          </cell>
          <cell r="F144">
            <v>41.42</v>
          </cell>
          <cell r="G144">
            <v>41.84</v>
          </cell>
        </row>
        <row r="144">
          <cell r="I144">
            <v>37.25</v>
          </cell>
        </row>
        <row r="144">
          <cell r="R144">
            <v>37.4983751020686</v>
          </cell>
        </row>
        <row r="145">
          <cell r="A145">
            <v>40695</v>
          </cell>
          <cell r="B145">
            <v>41.35</v>
          </cell>
          <cell r="C145">
            <v>42.12</v>
          </cell>
          <cell r="D145">
            <v>36.53</v>
          </cell>
          <cell r="E145">
            <v>43.34</v>
          </cell>
          <cell r="F145">
            <v>43.29</v>
          </cell>
          <cell r="G145">
            <v>44.71</v>
          </cell>
        </row>
        <row r="145">
          <cell r="I145">
            <v>43.25</v>
          </cell>
        </row>
        <row r="145">
          <cell r="R145">
            <v>37.9773665703055</v>
          </cell>
        </row>
        <row r="146">
          <cell r="A146">
            <v>40725</v>
          </cell>
          <cell r="B146">
            <v>47.45</v>
          </cell>
          <cell r="C146">
            <v>51.85</v>
          </cell>
          <cell r="D146">
            <v>44.97</v>
          </cell>
          <cell r="E146">
            <v>47.93</v>
          </cell>
          <cell r="F146">
            <v>49.11</v>
          </cell>
          <cell r="G146">
            <v>51.34</v>
          </cell>
        </row>
        <row r="146">
          <cell r="I146">
            <v>50.25</v>
          </cell>
        </row>
        <row r="146">
          <cell r="R146">
            <v>38.53937803611</v>
          </cell>
        </row>
        <row r="147">
          <cell r="A147">
            <v>40756</v>
          </cell>
          <cell r="B147">
            <v>50.18</v>
          </cell>
          <cell r="C147">
            <v>55.55</v>
          </cell>
          <cell r="D147">
            <v>48.85</v>
          </cell>
          <cell r="E147">
            <v>51.85</v>
          </cell>
          <cell r="F147">
            <v>51.71</v>
          </cell>
          <cell r="G147">
            <v>54.85</v>
          </cell>
        </row>
        <row r="147">
          <cell r="I147">
            <v>59.25</v>
          </cell>
        </row>
        <row r="147">
          <cell r="R147">
            <v>39.0210061087658</v>
          </cell>
        </row>
        <row r="148">
          <cell r="A148">
            <v>40787</v>
          </cell>
          <cell r="B148">
            <v>44.93</v>
          </cell>
          <cell r="C148">
            <v>50.27</v>
          </cell>
          <cell r="D148">
            <v>43.95</v>
          </cell>
          <cell r="E148">
            <v>49.62</v>
          </cell>
          <cell r="F148">
            <v>46.31</v>
          </cell>
          <cell r="G148">
            <v>48.83</v>
          </cell>
        </row>
        <row r="148">
          <cell r="I148">
            <v>41.7</v>
          </cell>
        </row>
        <row r="148">
          <cell r="R148">
            <v>38.9829304308457</v>
          </cell>
        </row>
        <row r="149">
          <cell r="A149">
            <v>40817</v>
          </cell>
          <cell r="B149">
            <v>40.52</v>
          </cell>
          <cell r="C149">
            <v>45.48</v>
          </cell>
          <cell r="D149">
            <v>41.22</v>
          </cell>
          <cell r="E149">
            <v>43.47</v>
          </cell>
          <cell r="F149">
            <v>42.06</v>
          </cell>
          <cell r="G149">
            <v>42.98</v>
          </cell>
        </row>
        <row r="149">
          <cell r="I149">
            <v>42.25</v>
          </cell>
        </row>
        <row r="149">
          <cell r="R149">
            <v>38.9916312666629</v>
          </cell>
        </row>
        <row r="150">
          <cell r="A150">
            <v>40848</v>
          </cell>
          <cell r="B150">
            <v>39.89</v>
          </cell>
          <cell r="C150">
            <v>43.9</v>
          </cell>
          <cell r="D150">
            <v>39.74</v>
          </cell>
          <cell r="E150">
            <v>43.02</v>
          </cell>
          <cell r="F150">
            <v>42.16</v>
          </cell>
          <cell r="G150">
            <v>42.16</v>
          </cell>
        </row>
        <row r="150">
          <cell r="I150">
            <v>38.25</v>
          </cell>
        </row>
        <row r="150">
          <cell r="R150">
            <v>41.6590081794956</v>
          </cell>
        </row>
        <row r="151">
          <cell r="A151">
            <v>40878</v>
          </cell>
          <cell r="B151">
            <v>39.9</v>
          </cell>
          <cell r="C151">
            <v>45.14</v>
          </cell>
          <cell r="D151">
            <v>40.89</v>
          </cell>
          <cell r="E151">
            <v>43.92</v>
          </cell>
          <cell r="F151">
            <v>42.48</v>
          </cell>
          <cell r="G151">
            <v>42.06</v>
          </cell>
        </row>
        <row r="151">
          <cell r="I151">
            <v>40.7</v>
          </cell>
        </row>
        <row r="151">
          <cell r="R151">
            <v>43.5586745935319</v>
          </cell>
        </row>
        <row r="152">
          <cell r="A152">
            <v>40909</v>
          </cell>
          <cell r="B152">
            <v>40.31</v>
          </cell>
          <cell r="C152">
            <v>46.86</v>
          </cell>
          <cell r="D152">
            <v>41.97</v>
          </cell>
          <cell r="E152">
            <v>44.19</v>
          </cell>
          <cell r="F152">
            <v>43</v>
          </cell>
          <cell r="G152">
            <v>42.63</v>
          </cell>
        </row>
        <row r="152">
          <cell r="I152">
            <v>30.95</v>
          </cell>
        </row>
        <row r="152">
          <cell r="R152">
            <v>43.5299225907878</v>
          </cell>
        </row>
        <row r="153">
          <cell r="A153">
            <v>40940</v>
          </cell>
          <cell r="B153">
            <v>40.12</v>
          </cell>
          <cell r="C153">
            <v>46.18</v>
          </cell>
          <cell r="D153">
            <v>41.34</v>
          </cell>
          <cell r="E153">
            <v>43.77</v>
          </cell>
          <cell r="F153">
            <v>42.42</v>
          </cell>
          <cell r="G153">
            <v>42.44</v>
          </cell>
        </row>
        <row r="153">
          <cell r="I153">
            <v>33.2</v>
          </cell>
        </row>
        <row r="153">
          <cell r="R153">
            <v>42.2081609554241</v>
          </cell>
        </row>
      </sheetData>
      <sheetData sheetId="16"/>
      <sheetData sheetId="17"/>
      <sheetData sheetId="18">
        <row r="38">
          <cell r="B38">
            <v>25.5</v>
          </cell>
          <cell r="C38">
            <v>27.75</v>
          </cell>
          <cell r="D38">
            <v>27</v>
          </cell>
          <cell r="E38">
            <v>28</v>
          </cell>
          <cell r="F38">
            <v>27</v>
          </cell>
          <cell r="G38">
            <v>26.5</v>
          </cell>
        </row>
        <row r="38">
          <cell r="I38">
            <v>26</v>
          </cell>
        </row>
        <row r="38">
          <cell r="R38">
            <v>42.4999961853027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37180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2.235</v>
      </c>
      <c r="L28" s="70" t="n">
        <f aca="false">LOOKUP($K$15+1,CurveFetch!D$8:D$1000,CurveFetch!F$8:F$1000)</f>
        <v>2.495</v>
      </c>
      <c r="M28" s="70" t="n">
        <f aca="false">L28-$L$49</f>
        <v>-0.00499999999999989</v>
      </c>
      <c r="N28" s="71" t="n">
        <f aca="false">M28-'[4]Gas Average Basis'!M28</f>
        <v>0.02</v>
      </c>
      <c r="O28" s="70" t="n">
        <f aca="false">LOOKUP($K$15+2,CurveFetch!$D$8:$D$1000,CurveFetch!$F$8:$F$1000)</f>
        <v>2.51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2.12</v>
      </c>
      <c r="L29" s="70" t="n">
        <f aca="false">LOOKUP($K$15+1,CurveFetch!D$8:D$1000,CurveFetch!Q$8:Q$1000)</f>
        <v>2.37</v>
      </c>
      <c r="M29" s="70" t="n">
        <f aca="false">L29-$L$49</f>
        <v>-0.13</v>
      </c>
      <c r="N29" s="71" t="n">
        <f aca="false">M29-'[4]Gas Average Basis'!M29</f>
        <v>-0.00499999999999989</v>
      </c>
      <c r="O29" s="70" t="n">
        <f aca="false">LOOKUP($K$15+2,CurveFetch!$D$8:$D$1000,CurveFetch!$Q$8:$Q$1000)</f>
        <v>2.44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2.005</v>
      </c>
      <c r="L30" s="70" t="n">
        <f aca="false">LOOKUP($K$15+1,CurveFetch!D$8:D$1000,CurveFetch!G$8:G$1000)</f>
        <v>2.29</v>
      </c>
      <c r="M30" s="70" t="n">
        <f aca="false">L30-$L$49</f>
        <v>-0.21</v>
      </c>
      <c r="N30" s="71" t="n">
        <f aca="false">M30-'[4]Gas Average Basis'!M30</f>
        <v>0.0350000000000001</v>
      </c>
      <c r="O30" s="70" t="n">
        <f aca="false">LOOKUP($K$15+2,CurveFetch!$D$8:$D$1000,CurveFetch!$G$8:$G$1000)</f>
        <v>2.32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2.24</v>
      </c>
      <c r="L31" s="70" t="n">
        <f aca="false">LOOKUP($K$15+1,CurveFetch!D$8:D$1000,CurveFetch!H$8:H$1000)</f>
        <v>2.4</v>
      </c>
      <c r="M31" s="70" t="n">
        <f aca="false">L31-$L$49</f>
        <v>-0.1</v>
      </c>
      <c r="N31" s="71" t="n">
        <f aca="false">M31-'[4]Gas Average Basis'!M31</f>
        <v>-0.0950000000000002</v>
      </c>
      <c r="O31" s="70" t="n">
        <f aca="false">LOOKUP($K$15+2,CurveFetch!$D$8:$D$1000,CurveFetch!$H$8:$H$1000)</f>
        <v>2.44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1.975</v>
      </c>
      <c r="L33" s="70" t="n">
        <f aca="false">LOOKUP($K$15+1,CurveFetch!D$8:D$1000,CurveFetch!K$8:K$1000)</f>
        <v>2.135</v>
      </c>
      <c r="M33" s="70" t="n">
        <f aca="false">L33-$L$49</f>
        <v>-0.365</v>
      </c>
      <c r="N33" s="71" t="n">
        <f aca="false">M33-'[4]Gas Average Basis'!M33</f>
        <v>-0.0700000000000003</v>
      </c>
      <c r="O33" s="70" t="n">
        <f aca="false">LOOKUP($K$15+2,CurveFetch!$D$8:$D$1000,CurveFetch!$K$8:$K$1000)</f>
        <v>2.205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2.04</v>
      </c>
      <c r="L34" s="70" t="n">
        <f aca="false">LOOKUP($K$15+1,CurveFetch!D$8:D$1000,CurveFetch!R$8:R$1000)</f>
        <v>2.245</v>
      </c>
      <c r="M34" s="70" t="n">
        <f aca="false">L34-$L$49</f>
        <v>-0.255</v>
      </c>
      <c r="N34" s="71" t="n">
        <f aca="false">M34-'[4]Gas Average Basis'!M34</f>
        <v>-0.04</v>
      </c>
      <c r="O34" s="70" t="n">
        <f aca="false">LOOKUP($K$15+2,CurveFetch!$D$8:$D$1000,CurveFetch!$R$8:$R$1000)</f>
        <v>2.28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2.055</v>
      </c>
      <c r="L35" s="70" t="n">
        <f aca="false">LOOKUP($K$15+1,CurveFetch!D$8:D$1000,CurveFetch!L$8:L$1000)</f>
        <v>2.285</v>
      </c>
      <c r="M35" s="70" t="n">
        <f aca="false">L35-$L$49</f>
        <v>-0.215</v>
      </c>
      <c r="N35" s="71" t="n">
        <f aca="false">M35-'[4]Gas Average Basis'!M35</f>
        <v>-0.0150000000000001</v>
      </c>
      <c r="O35" s="70" t="n">
        <f aca="false">LOOKUP($K$15+2,CurveFetch!$D$8:$D$1000,CurveFetch!$L$8:$L$1000)</f>
        <v>2.32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2.095</v>
      </c>
      <c r="L36" s="70" t="n">
        <f aca="false">LOOKUP($K$15+1,CurveFetch!D$8:D$1000,CurveFetch!P$8:P$1000)</f>
        <v>2.31</v>
      </c>
      <c r="M36" s="70" t="n">
        <f aca="false">L36-$L$49</f>
        <v>-0.19</v>
      </c>
      <c r="N36" s="71" t="n">
        <f aca="false">M36-'[4]Gas Average Basis'!M36</f>
        <v>-0.065</v>
      </c>
      <c r="O36" s="70" t="n">
        <f aca="false">LOOKUP($K$15+2,CurveFetch!$D$8:$D$1000,CurveFetch!$P$8:$P$1000)</f>
        <v>2.31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1.785</v>
      </c>
      <c r="L39" s="70" t="n">
        <f aca="false">LOOKUP($K$15+1,CurveFetch!D$8:D$1000,CurveFetch!I$8:I$1000)</f>
        <v>1.88</v>
      </c>
      <c r="M39" s="70" t="n">
        <f aca="false">L39-$L$49</f>
        <v>-0.62</v>
      </c>
      <c r="N39" s="71" t="n">
        <f aca="false">M39-'[4]Gas Average Basis'!M39</f>
        <v>-0.165</v>
      </c>
      <c r="O39" s="70" t="n">
        <f aca="false">LOOKUP($K$15+2,CurveFetch!$D$8:$D$1000,CurveFetch!$I$8:$I$1000)</f>
        <v>2.08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1.885</v>
      </c>
      <c r="L40" s="70" t="n">
        <f aca="false">LOOKUP($K$15+1,CurveFetch!D$8:D$1000,CurveFetch!M$8:M$1000)</f>
        <v>2.16</v>
      </c>
      <c r="M40" s="70" t="n">
        <f aca="false">L40-$L$49</f>
        <v>-0.34</v>
      </c>
      <c r="N40" s="71" t="n">
        <f aca="false">M40-'[4]Gas Average Basis'!M40</f>
        <v>0.095</v>
      </c>
      <c r="O40" s="70" t="n">
        <f aca="false">LOOKUP($K$15+2,CurveFetch!$D$8:$D$1000,CurveFetch!$M$8:$M$1000)</f>
        <v>2.2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1.885</v>
      </c>
      <c r="L41" s="70" t="n">
        <f aca="false">LOOKUP($K$15+1,CurveFetch!D$8:D$1000,CurveFetch!M$8:M$1000)</f>
        <v>2.16</v>
      </c>
      <c r="M41" s="70" t="n">
        <f aca="false">L41-$L$49</f>
        <v>-0.34</v>
      </c>
      <c r="N41" s="71" t="n">
        <f aca="false">M41-'[4]Gas Average Basis'!M41</f>
        <v>0.095</v>
      </c>
      <c r="O41" s="70" t="n">
        <f aca="false">LOOKUP($K$15+2,CurveFetch!$D$8:$D$1000,CurveFetch!$M$8:$M$1000)</f>
        <v>2.2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1.9129</v>
      </c>
      <c r="L42" s="70" t="n">
        <f aca="false">LOOKUP($K$15+1,CurveFetch!D$8:D$1000,CurveFetch!N$8:N$1000)</f>
        <v>2.141</v>
      </c>
      <c r="M42" s="70" t="n">
        <f aca="false">L42-$L$49</f>
        <v>-0.359</v>
      </c>
      <c r="N42" s="71" t="n">
        <f aca="false">M42-'[4]Gas Average Basis'!M42</f>
        <v>-0.0110000000000001</v>
      </c>
      <c r="O42" s="70" t="n">
        <f aca="false">LOOKUP($K$15+2,CurveFetch!$D$8:$D$1000,CurveFetch!$N$8:$N$1000)</f>
        <v>2.153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1.785</v>
      </c>
      <c r="L43" s="70" t="n">
        <f aca="false">LOOKUP($K$15+1,CurveFetch!D$8:D$1000,CurveFetch!O$8:O$1000)</f>
        <v>1.845</v>
      </c>
      <c r="M43" s="70" t="n">
        <f aca="false">L43-$L$49</f>
        <v>-0.655</v>
      </c>
      <c r="N43" s="71" t="n">
        <f aca="false">M43-'[4]Gas Average Basis'!M43</f>
        <v>-0.205</v>
      </c>
      <c r="O43" s="70" t="n">
        <f aca="false">LOOKUP($K$15+2,CurveFetch!$D$8:$D$1000,CurveFetch!$O$8:$O$1000)</f>
        <v>2.02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2.5</v>
      </c>
      <c r="K49" s="69" t="n">
        <f aca="false">LOOKUP($K$15,CurveFetch!$D$8:$D$1000,CurveFetch!$E$8:$E$1000)</f>
        <v>2.26</v>
      </c>
      <c r="L49" s="70" t="n">
        <f aca="false">LOOKUP($K$15+1,CurveFetch!D$8:D$1000,CurveFetch!E$8:E$1000)</f>
        <v>2.5</v>
      </c>
      <c r="M49" s="70"/>
      <c r="N49" s="71" t="n">
        <f aca="false">L49-'[4]Gas Average Basis'!L49</f>
        <v>0.245</v>
      </c>
      <c r="O49" s="70" t="n">
        <f aca="false">LOOKUP($K$15+2,CurveFetch!$D$8:$D$1000,CurveFetch!$E$8:$E$1000)</f>
        <v>2.5</v>
      </c>
      <c r="P49" s="70"/>
      <c r="Q49" s="71" t="n">
        <f aca="false">O49-'[4]Gas Average Basis'!O49</f>
        <v>0.22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37174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2.235</v>
      </c>
      <c r="L60" s="70"/>
      <c r="M60" s="70"/>
      <c r="N60" s="71"/>
      <c r="O60" s="70" t="n">
        <f aca="false">(PowerPrices!C9-2)/O30</f>
        <v>9.25954433497537</v>
      </c>
      <c r="P60" s="70"/>
      <c r="Q60" s="71" t="n">
        <f aca="false">O60-'[4]Gas Average Basis'!O60</f>
        <v>-1.43948479123822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2.12</v>
      </c>
      <c r="L61" s="70"/>
      <c r="M61" s="70"/>
      <c r="N61" s="71"/>
      <c r="O61" s="70" t="n">
        <f aca="false">(PowerPrices!C11-2)/(O28+0.2)</f>
        <v>8.85608856088561</v>
      </c>
      <c r="P61" s="70"/>
      <c r="Q61" s="71" t="n">
        <f aca="false">O61-'[4]Gas Average Basis'!O61</f>
        <v>-1.25036305201762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2.005</v>
      </c>
      <c r="L62" s="70"/>
      <c r="M62" s="70"/>
      <c r="N62" s="71"/>
      <c r="O62" s="70" t="n">
        <f aca="false">(PowerPrices!C13-2)/(O31+0.33)</f>
        <v>8.77668901495616</v>
      </c>
      <c r="P62" s="70"/>
      <c r="Q62" s="71" t="n">
        <f aca="false">O62-'[4]Gas Average Basis'!O62</f>
        <v>-0.915265008032343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2.24</v>
      </c>
      <c r="L63" s="70"/>
      <c r="M63" s="70"/>
      <c r="N63" s="71"/>
      <c r="O63" s="70" t="n">
        <f aca="false">(PowerPrices!C14-2)/(O34+0.12)</f>
        <v>9.83630952380952</v>
      </c>
      <c r="P63" s="70"/>
      <c r="Q63" s="71" t="n">
        <f aca="false">O63-'[4]Gas Average Basis'!O63</f>
        <v>-1.70132488479263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37180</v>
      </c>
      <c r="F2" s="96" t="n">
        <f aca="false">E2</f>
        <v>37180</v>
      </c>
      <c r="G2" s="96" t="n">
        <f aca="false">F2</f>
        <v>37180</v>
      </c>
      <c r="H2" s="96" t="n">
        <f aca="false">G2</f>
        <v>37180</v>
      </c>
      <c r="I2" s="96" t="n">
        <f aca="false">H2</f>
        <v>37180</v>
      </c>
      <c r="J2" s="96" t="n">
        <f aca="false">I2</f>
        <v>37180</v>
      </c>
      <c r="K2" s="96" t="n">
        <f aca="false">J2</f>
        <v>37180</v>
      </c>
      <c r="L2" s="96" t="n">
        <f aca="false">K2</f>
        <v>37180</v>
      </c>
      <c r="M2" s="96" t="n">
        <f aca="false">L2</f>
        <v>37180</v>
      </c>
      <c r="N2" s="96" t="n">
        <f aca="false">M2</f>
        <v>37180</v>
      </c>
      <c r="O2" s="96" t="n">
        <f aca="false">N2</f>
        <v>37180</v>
      </c>
      <c r="P2" s="96" t="n">
        <f aca="false">O2</f>
        <v>37180</v>
      </c>
      <c r="Q2" s="96" t="n">
        <f aca="false">P2</f>
        <v>37180</v>
      </c>
      <c r="R2" s="96" t="n">
        <f aca="false">Q2</f>
        <v>37180</v>
      </c>
      <c r="S2" s="96" t="n">
        <f aca="false">R2</f>
        <v>37180</v>
      </c>
      <c r="T2" s="96" t="n">
        <f aca="false">S2</f>
        <v>37180</v>
      </c>
      <c r="U2" s="96" t="n">
        <f aca="false">T2</f>
        <v>37180</v>
      </c>
      <c r="V2" s="96" t="n">
        <f aca="false">U2</f>
        <v>37180</v>
      </c>
      <c r="W2" s="96" t="n">
        <f aca="false">V2</f>
        <v>37180</v>
      </c>
      <c r="X2" s="96" t="n">
        <f aca="false">W2</f>
        <v>37180</v>
      </c>
      <c r="Y2" s="96" t="n">
        <f aca="false">X2</f>
        <v>37180</v>
      </c>
      <c r="Z2" s="96" t="n">
        <f aca="false">Y2</f>
        <v>37180</v>
      </c>
      <c r="AA2" s="96" t="n">
        <f aca="false">Z2</f>
        <v>37180</v>
      </c>
      <c r="AB2" s="97" t="n">
        <f aca="false">AA2</f>
        <v>37180</v>
      </c>
      <c r="AC2" s="97" t="n">
        <f aca="false">AB2</f>
        <v>37180</v>
      </c>
      <c r="AD2" s="97" t="n">
        <f aca="false">AC2</f>
        <v>37180</v>
      </c>
      <c r="AE2" s="97" t="n">
        <f aca="false">AD2</f>
        <v>37180</v>
      </c>
      <c r="AF2" s="97" t="n">
        <f aca="false">AE2</f>
        <v>37180</v>
      </c>
      <c r="AG2" s="97" t="n">
        <f aca="false">AE2</f>
        <v>37180</v>
      </c>
      <c r="AH2" s="97" t="n">
        <f aca="false">AF2</f>
        <v>37180</v>
      </c>
      <c r="AI2" s="97" t="n">
        <f aca="false">AH2</f>
        <v>37180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</v>
      </c>
      <c r="F24" s="107" t="n">
        <v>2.495</v>
      </c>
      <c r="G24" s="107" t="n">
        <v>2.29</v>
      </c>
      <c r="H24" s="107" t="n">
        <v>2.4</v>
      </c>
      <c r="I24" s="107" t="n">
        <v>1.88</v>
      </c>
      <c r="J24" s="107" t="n">
        <v>2.25</v>
      </c>
      <c r="K24" s="107" t="n">
        <v>2.135</v>
      </c>
      <c r="L24" s="107" t="n">
        <v>2.285</v>
      </c>
      <c r="M24" s="107" t="n">
        <v>2.16</v>
      </c>
      <c r="N24" s="107" t="n">
        <v>2.141</v>
      </c>
      <c r="O24" s="107" t="n">
        <v>1.845</v>
      </c>
      <c r="P24" s="107" t="n">
        <v>2.31</v>
      </c>
      <c r="Q24" s="107" t="n">
        <v>2.37</v>
      </c>
      <c r="R24" s="107" t="n">
        <v>2.245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2.5</v>
      </c>
      <c r="F25" s="107" t="n">
        <v>2.51</v>
      </c>
      <c r="G25" s="107" t="n">
        <v>2.32</v>
      </c>
      <c r="H25" s="107" t="n">
        <v>2.44</v>
      </c>
      <c r="I25" s="107" t="n">
        <v>2.08</v>
      </c>
      <c r="J25" s="107" t="n">
        <v>2.2</v>
      </c>
      <c r="K25" s="107" t="n">
        <v>2.205</v>
      </c>
      <c r="L25" s="107" t="n">
        <v>2.32</v>
      </c>
      <c r="M25" s="107" t="n">
        <v>2.2</v>
      </c>
      <c r="N25" s="107" t="n">
        <v>2.153</v>
      </c>
      <c r="O25" s="107" t="n">
        <v>2.02</v>
      </c>
      <c r="P25" s="107" t="n">
        <v>2.31</v>
      </c>
      <c r="Q25" s="107" t="n">
        <v>2.44</v>
      </c>
      <c r="R25" s="107" t="n">
        <v>2.28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2.5</v>
      </c>
      <c r="F26" s="107" t="n">
        <v>2.51</v>
      </c>
      <c r="G26" s="107" t="n">
        <v>2.32</v>
      </c>
      <c r="H26" s="107" t="n">
        <v>2.44</v>
      </c>
      <c r="I26" s="107" t="n">
        <v>2.08</v>
      </c>
      <c r="J26" s="107" t="n">
        <v>2.2</v>
      </c>
      <c r="K26" s="107" t="n">
        <v>2.205</v>
      </c>
      <c r="L26" s="107" t="n">
        <v>2.32</v>
      </c>
      <c r="M26" s="107" t="n">
        <v>2.2</v>
      </c>
      <c r="N26" s="107" t="n">
        <v>2.153</v>
      </c>
      <c r="O26" s="107" t="n">
        <v>2.02</v>
      </c>
      <c r="P26" s="107" t="n">
        <v>2.31</v>
      </c>
      <c r="Q26" s="107" t="n">
        <v>2.44</v>
      </c>
      <c r="R26" s="107" t="n">
        <v>2.28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2.5</v>
      </c>
      <c r="F27" s="107" t="n">
        <v>2.51</v>
      </c>
      <c r="G27" s="107" t="n">
        <v>2.32</v>
      </c>
      <c r="H27" s="107" t="n">
        <v>2.44</v>
      </c>
      <c r="I27" s="107" t="n">
        <v>2.08</v>
      </c>
      <c r="J27" s="107" t="n">
        <v>2.2</v>
      </c>
      <c r="K27" s="107" t="n">
        <v>2.205</v>
      </c>
      <c r="L27" s="107" t="n">
        <v>2.32</v>
      </c>
      <c r="M27" s="107" t="n">
        <v>2.2</v>
      </c>
      <c r="N27" s="107" t="n">
        <v>2.153</v>
      </c>
      <c r="O27" s="107" t="n">
        <v>2.02</v>
      </c>
      <c r="P27" s="107" t="n">
        <v>2.31</v>
      </c>
      <c r="Q27" s="107" t="n">
        <v>2.44</v>
      </c>
      <c r="R27" s="107" t="n">
        <v>2.28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2.5</v>
      </c>
      <c r="F28" s="107" t="n">
        <v>2.51</v>
      </c>
      <c r="G28" s="107" t="n">
        <v>2.32</v>
      </c>
      <c r="H28" s="107" t="n">
        <v>2.44</v>
      </c>
      <c r="I28" s="107" t="n">
        <v>2.08</v>
      </c>
      <c r="J28" s="107" t="n">
        <v>2.2</v>
      </c>
      <c r="K28" s="107" t="n">
        <v>2.205</v>
      </c>
      <c r="L28" s="107" t="n">
        <v>2.32</v>
      </c>
      <c r="M28" s="107" t="n">
        <v>2.2</v>
      </c>
      <c r="N28" s="107" t="n">
        <v>2.153</v>
      </c>
      <c r="O28" s="107" t="n">
        <v>2.02</v>
      </c>
      <c r="P28" s="107" t="n">
        <v>2.31</v>
      </c>
      <c r="Q28" s="107" t="n">
        <v>2.44</v>
      </c>
      <c r="R28" s="107" t="n">
        <v>2.28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2.5</v>
      </c>
      <c r="F29" s="107" t="n">
        <v>2.51</v>
      </c>
      <c r="G29" s="107" t="n">
        <v>2.32</v>
      </c>
      <c r="H29" s="107" t="n">
        <v>2.44</v>
      </c>
      <c r="I29" s="107" t="n">
        <v>2.08</v>
      </c>
      <c r="J29" s="107" t="n">
        <v>2.2</v>
      </c>
      <c r="K29" s="107" t="n">
        <v>2.205</v>
      </c>
      <c r="L29" s="107" t="n">
        <v>2.32</v>
      </c>
      <c r="M29" s="107" t="n">
        <v>2.2</v>
      </c>
      <c r="N29" s="107" t="n">
        <v>2.153</v>
      </c>
      <c r="O29" s="107" t="n">
        <v>2.02</v>
      </c>
      <c r="P29" s="107" t="n">
        <v>2.31</v>
      </c>
      <c r="Q29" s="107" t="n">
        <v>2.44</v>
      </c>
      <c r="R29" s="107" t="n">
        <v>2.28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2.5</v>
      </c>
      <c r="F30" s="107" t="n">
        <v>2.51</v>
      </c>
      <c r="G30" s="107" t="n">
        <v>2.32</v>
      </c>
      <c r="H30" s="107" t="n">
        <v>2.44</v>
      </c>
      <c r="I30" s="107" t="n">
        <v>2.08</v>
      </c>
      <c r="J30" s="107" t="n">
        <v>2.2</v>
      </c>
      <c r="K30" s="107" t="n">
        <v>2.205</v>
      </c>
      <c r="L30" s="107" t="n">
        <v>2.32</v>
      </c>
      <c r="M30" s="107" t="n">
        <v>2.2</v>
      </c>
      <c r="N30" s="107" t="n">
        <v>2.153</v>
      </c>
      <c r="O30" s="107" t="n">
        <v>2.02</v>
      </c>
      <c r="P30" s="107" t="n">
        <v>2.31</v>
      </c>
      <c r="Q30" s="107" t="n">
        <v>2.44</v>
      </c>
      <c r="R30" s="107" t="n">
        <v>2.28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2.5</v>
      </c>
      <c r="F31" s="107" t="n">
        <v>2.51</v>
      </c>
      <c r="G31" s="107" t="n">
        <v>2.32</v>
      </c>
      <c r="H31" s="107" t="n">
        <v>2.44</v>
      </c>
      <c r="I31" s="107" t="n">
        <v>2.08</v>
      </c>
      <c r="J31" s="107" t="n">
        <v>2.2</v>
      </c>
      <c r="K31" s="107" t="n">
        <v>2.205</v>
      </c>
      <c r="L31" s="107" t="n">
        <v>2.32</v>
      </c>
      <c r="M31" s="107" t="n">
        <v>2.2</v>
      </c>
      <c r="N31" s="107" t="n">
        <v>2.153</v>
      </c>
      <c r="O31" s="107" t="n">
        <v>2.02</v>
      </c>
      <c r="P31" s="107" t="n">
        <v>2.31</v>
      </c>
      <c r="Q31" s="107" t="n">
        <v>2.44</v>
      </c>
      <c r="R31" s="107" t="n">
        <v>2.28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2.5</v>
      </c>
      <c r="F32" s="107" t="n">
        <v>2.51</v>
      </c>
      <c r="G32" s="107" t="n">
        <v>2.32</v>
      </c>
      <c r="H32" s="107" t="n">
        <v>2.44</v>
      </c>
      <c r="I32" s="107" t="n">
        <v>2.08</v>
      </c>
      <c r="J32" s="107" t="n">
        <v>2.2</v>
      </c>
      <c r="K32" s="107" t="n">
        <v>2.205</v>
      </c>
      <c r="L32" s="107" t="n">
        <v>2.32</v>
      </c>
      <c r="M32" s="107" t="n">
        <v>2.2</v>
      </c>
      <c r="N32" s="107" t="n">
        <v>2.153</v>
      </c>
      <c r="O32" s="107" t="n">
        <v>2.02</v>
      </c>
      <c r="P32" s="107" t="n">
        <v>2.31</v>
      </c>
      <c r="Q32" s="107" t="n">
        <v>2.44</v>
      </c>
      <c r="R32" s="107" t="n">
        <v>2.28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2.5</v>
      </c>
      <c r="F33" s="107" t="n">
        <v>2.51</v>
      </c>
      <c r="G33" s="107" t="n">
        <v>2.32</v>
      </c>
      <c r="H33" s="107" t="n">
        <v>2.44</v>
      </c>
      <c r="I33" s="107" t="n">
        <v>2.08</v>
      </c>
      <c r="J33" s="107" t="n">
        <v>2.2</v>
      </c>
      <c r="K33" s="107" t="n">
        <v>2.205</v>
      </c>
      <c r="L33" s="107" t="n">
        <v>2.32</v>
      </c>
      <c r="M33" s="107" t="n">
        <v>2.2</v>
      </c>
      <c r="N33" s="107" t="n">
        <v>2.153</v>
      </c>
      <c r="O33" s="107" t="n">
        <v>2.02</v>
      </c>
      <c r="P33" s="107" t="n">
        <v>2.31</v>
      </c>
      <c r="Q33" s="107" t="n">
        <v>2.44</v>
      </c>
      <c r="R33" s="107" t="n">
        <v>2.28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2.5</v>
      </c>
      <c r="F34" s="107" t="n">
        <v>2.51</v>
      </c>
      <c r="G34" s="107" t="n">
        <v>2.32</v>
      </c>
      <c r="H34" s="107" t="n">
        <v>2.44</v>
      </c>
      <c r="I34" s="107" t="n">
        <v>2.08</v>
      </c>
      <c r="J34" s="107" t="n">
        <v>2.2</v>
      </c>
      <c r="K34" s="107" t="n">
        <v>2.205</v>
      </c>
      <c r="L34" s="107" t="n">
        <v>2.32</v>
      </c>
      <c r="M34" s="107" t="n">
        <v>2.2</v>
      </c>
      <c r="N34" s="107" t="n">
        <v>2.153</v>
      </c>
      <c r="O34" s="107" t="n">
        <v>2.02</v>
      </c>
      <c r="P34" s="107" t="n">
        <v>2.31</v>
      </c>
      <c r="Q34" s="107" t="n">
        <v>2.44</v>
      </c>
      <c r="R34" s="107" t="n">
        <v>2.28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2.5</v>
      </c>
      <c r="F35" s="107" t="n">
        <v>2.51</v>
      </c>
      <c r="G35" s="107" t="n">
        <v>2.32</v>
      </c>
      <c r="H35" s="107" t="n">
        <v>2.44</v>
      </c>
      <c r="I35" s="107" t="n">
        <v>2.08</v>
      </c>
      <c r="J35" s="107" t="n">
        <v>2.2</v>
      </c>
      <c r="K35" s="107" t="n">
        <v>2.205</v>
      </c>
      <c r="L35" s="107" t="n">
        <v>2.32</v>
      </c>
      <c r="M35" s="107" t="n">
        <v>2.2</v>
      </c>
      <c r="N35" s="107" t="n">
        <v>2.153</v>
      </c>
      <c r="O35" s="107" t="n">
        <v>2.02</v>
      </c>
      <c r="P35" s="107" t="n">
        <v>2.31</v>
      </c>
      <c r="Q35" s="107" t="n">
        <v>2.44</v>
      </c>
      <c r="R35" s="107" t="n">
        <v>2.28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2.5</v>
      </c>
      <c r="F36" s="107" t="n">
        <v>2.51</v>
      </c>
      <c r="G36" s="107" t="n">
        <v>2.32</v>
      </c>
      <c r="H36" s="107" t="n">
        <v>2.44</v>
      </c>
      <c r="I36" s="107" t="n">
        <v>2.08</v>
      </c>
      <c r="J36" s="107" t="n">
        <v>2.2</v>
      </c>
      <c r="K36" s="107" t="n">
        <v>2.205</v>
      </c>
      <c r="L36" s="107" t="n">
        <v>2.32</v>
      </c>
      <c r="M36" s="107" t="n">
        <v>2.2</v>
      </c>
      <c r="N36" s="107" t="n">
        <v>2.153</v>
      </c>
      <c r="O36" s="107" t="n">
        <v>2.02</v>
      </c>
      <c r="P36" s="107" t="n">
        <v>2.31</v>
      </c>
      <c r="Q36" s="107" t="n">
        <v>2.44</v>
      </c>
      <c r="R36" s="107" t="n">
        <v>2.28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2.5</v>
      </c>
      <c r="F37" s="107" t="n">
        <v>2.51</v>
      </c>
      <c r="G37" s="107" t="n">
        <v>2.32</v>
      </c>
      <c r="H37" s="107" t="n">
        <v>2.44</v>
      </c>
      <c r="I37" s="107" t="n">
        <v>2.08</v>
      </c>
      <c r="J37" s="107" t="n">
        <v>2.2</v>
      </c>
      <c r="K37" s="107" t="n">
        <v>2.205</v>
      </c>
      <c r="L37" s="107" t="n">
        <v>2.32</v>
      </c>
      <c r="M37" s="107" t="n">
        <v>2.2</v>
      </c>
      <c r="N37" s="107" t="n">
        <v>2.153</v>
      </c>
      <c r="O37" s="107" t="n">
        <v>2.02</v>
      </c>
      <c r="P37" s="107" t="n">
        <v>2.31</v>
      </c>
      <c r="Q37" s="107" t="n">
        <v>2.44</v>
      </c>
      <c r="R37" s="107" t="n">
        <v>2.28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2.5</v>
      </c>
      <c r="F38" s="107" t="n">
        <v>2.51</v>
      </c>
      <c r="G38" s="107" t="n">
        <v>2.32</v>
      </c>
      <c r="H38" s="107" t="n">
        <v>2.44</v>
      </c>
      <c r="I38" s="107" t="n">
        <v>2.08</v>
      </c>
      <c r="J38" s="107" t="n">
        <v>2.2</v>
      </c>
      <c r="K38" s="107" t="n">
        <v>2.205</v>
      </c>
      <c r="L38" s="107" t="n">
        <v>2.32</v>
      </c>
      <c r="M38" s="107" t="n">
        <v>2.2</v>
      </c>
      <c r="N38" s="107" t="n">
        <v>2.153</v>
      </c>
      <c r="O38" s="107" t="n">
        <v>2.02</v>
      </c>
      <c r="P38" s="107" t="n">
        <v>2.31</v>
      </c>
      <c r="Q38" s="107" t="n">
        <v>2.44</v>
      </c>
      <c r="R38" s="107" t="n">
        <v>2.28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2.5</v>
      </c>
      <c r="F39" s="107" t="n">
        <v>2.51</v>
      </c>
      <c r="G39" s="107" t="n">
        <v>2.32</v>
      </c>
      <c r="H39" s="107" t="n">
        <v>2.44</v>
      </c>
      <c r="I39" s="107" t="n">
        <v>2.08</v>
      </c>
      <c r="J39" s="107" t="n">
        <v>2.2</v>
      </c>
      <c r="K39" s="107" t="n">
        <v>2.205</v>
      </c>
      <c r="L39" s="107"/>
      <c r="M39" s="107" t="n">
        <v>2.2</v>
      </c>
      <c r="N39" s="107" t="n">
        <v>2.153</v>
      </c>
      <c r="O39" s="107" t="n">
        <v>2.02</v>
      </c>
      <c r="P39" s="107" t="n">
        <v>2.31</v>
      </c>
      <c r="Q39" s="107" t="n">
        <v>2.44</v>
      </c>
      <c r="R39" s="107" t="n">
        <v>2.28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2.5</v>
      </c>
      <c r="F40" s="107" t="n">
        <v>2.51</v>
      </c>
      <c r="G40" s="107" t="n">
        <v>2.32</v>
      </c>
      <c r="H40" s="107" t="n">
        <v>2.44</v>
      </c>
      <c r="I40" s="107" t="n">
        <v>2.08</v>
      </c>
      <c r="J40" s="107" t="n">
        <v>2.2</v>
      </c>
      <c r="K40" s="107" t="n">
        <v>2.205</v>
      </c>
      <c r="L40" s="107"/>
      <c r="M40" s="107" t="n">
        <v>2.2</v>
      </c>
      <c r="N40" s="107" t="n">
        <v>2.153</v>
      </c>
      <c r="O40" s="107" t="n">
        <v>2.02</v>
      </c>
      <c r="P40" s="107" t="n">
        <v>2.31</v>
      </c>
      <c r="Q40" s="107" t="n">
        <v>2.44</v>
      </c>
      <c r="R40" s="107" t="n">
        <v>2.28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2.5</v>
      </c>
      <c r="F41" s="107" t="n">
        <v>2.51</v>
      </c>
      <c r="G41" s="107" t="n">
        <v>2.32</v>
      </c>
      <c r="H41" s="107" t="n">
        <v>2.44</v>
      </c>
      <c r="I41" s="107" t="n">
        <v>2.08</v>
      </c>
      <c r="J41" s="107" t="n">
        <v>2.2</v>
      </c>
      <c r="K41" s="107" t="n">
        <v>2.205</v>
      </c>
      <c r="L41" s="107"/>
      <c r="M41" s="107" t="n">
        <v>2.2</v>
      </c>
      <c r="N41" s="107" t="n">
        <v>2.153</v>
      </c>
      <c r="O41" s="107" t="n">
        <v>2.02</v>
      </c>
      <c r="P41" s="107" t="n">
        <v>2.31</v>
      </c>
      <c r="Q41" s="107" t="n">
        <v>2.44</v>
      </c>
      <c r="R41" s="107" t="n">
        <v>2.28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2.5</v>
      </c>
      <c r="F42" s="107" t="n">
        <v>2.51</v>
      </c>
      <c r="G42" s="107" t="n">
        <v>2.32</v>
      </c>
      <c r="H42" s="107" t="n">
        <v>2.44</v>
      </c>
      <c r="I42" s="107" t="n">
        <v>2.08</v>
      </c>
      <c r="J42" s="107" t="n">
        <v>2.2</v>
      </c>
      <c r="K42" s="107" t="n">
        <v>2.205</v>
      </c>
      <c r="L42" s="107"/>
      <c r="M42" s="107" t="n">
        <v>2.2</v>
      </c>
      <c r="N42" s="107" t="n">
        <v>2.153</v>
      </c>
      <c r="O42" s="107" t="n">
        <v>2.02</v>
      </c>
      <c r="P42" s="107" t="n">
        <v>2.31</v>
      </c>
      <c r="Q42" s="107" t="n">
        <v>2.44</v>
      </c>
      <c r="R42" s="107" t="n">
        <v>2.28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2.5</v>
      </c>
      <c r="F43" s="107" t="n">
        <v>2.51</v>
      </c>
      <c r="G43" s="107" t="n">
        <v>2.32</v>
      </c>
      <c r="H43" s="107" t="n">
        <v>2.44</v>
      </c>
      <c r="I43" s="107" t="n">
        <v>2.08</v>
      </c>
      <c r="J43" s="107" t="n">
        <v>2.2</v>
      </c>
      <c r="K43" s="107" t="n">
        <v>2.205</v>
      </c>
      <c r="L43" s="107"/>
      <c r="M43" s="107" t="n">
        <v>2.2</v>
      </c>
      <c r="N43" s="107" t="n">
        <v>2.153</v>
      </c>
      <c r="O43" s="107" t="n">
        <v>2.02</v>
      </c>
      <c r="P43" s="107" t="n">
        <v>2.31</v>
      </c>
      <c r="Q43" s="107" t="n">
        <v>2.44</v>
      </c>
      <c r="R43" s="107" t="n">
        <v>2.28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2.5</v>
      </c>
      <c r="F44" s="107" t="n">
        <v>2.51</v>
      </c>
      <c r="G44" s="107" t="n">
        <v>2.32</v>
      </c>
      <c r="H44" s="107" t="n">
        <v>2.44</v>
      </c>
      <c r="I44" s="107" t="n">
        <v>2.08</v>
      </c>
      <c r="J44" s="107" t="n">
        <v>2.2</v>
      </c>
      <c r="K44" s="107" t="n">
        <v>2.205</v>
      </c>
      <c r="L44" s="107"/>
      <c r="M44" s="107" t="n">
        <v>2.2</v>
      </c>
      <c r="N44" s="107" t="n">
        <v>2.153</v>
      </c>
      <c r="O44" s="107" t="n">
        <v>2.02</v>
      </c>
      <c r="P44" s="107" t="n">
        <v>2.31</v>
      </c>
      <c r="Q44" s="107" t="n">
        <v>2.44</v>
      </c>
      <c r="R44" s="107" t="n">
        <v>2.28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2.5</v>
      </c>
      <c r="F45" s="107" t="n">
        <v>2.51</v>
      </c>
      <c r="G45" s="107" t="n">
        <v>2.32</v>
      </c>
      <c r="H45" s="107" t="n">
        <v>2.44</v>
      </c>
      <c r="I45" s="107" t="n">
        <v>2.08</v>
      </c>
      <c r="J45" s="107" t="n">
        <v>2.2</v>
      </c>
      <c r="K45" s="107" t="n">
        <v>2.205</v>
      </c>
      <c r="L45" s="107"/>
      <c r="M45" s="107" t="n">
        <v>2.2</v>
      </c>
      <c r="N45" s="107" t="n">
        <v>2.153</v>
      </c>
      <c r="O45" s="107" t="n">
        <v>2.02</v>
      </c>
      <c r="P45" s="107" t="n">
        <v>2.31</v>
      </c>
      <c r="Q45" s="107" t="n">
        <v>2.44</v>
      </c>
      <c r="R45" s="107" t="n">
        <v>2.28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2.5</v>
      </c>
      <c r="F46" s="107" t="n">
        <v>2.51</v>
      </c>
      <c r="G46" s="107" t="n">
        <v>2.32</v>
      </c>
      <c r="H46" s="107" t="n">
        <v>2.44</v>
      </c>
      <c r="I46" s="107" t="n">
        <v>2.08</v>
      </c>
      <c r="J46" s="107" t="n">
        <v>2.2</v>
      </c>
      <c r="K46" s="107" t="n">
        <v>2.205</v>
      </c>
      <c r="L46" s="107"/>
      <c r="M46" s="107" t="n">
        <v>2.2</v>
      </c>
      <c r="N46" s="107" t="n">
        <v>2.153</v>
      </c>
      <c r="O46" s="107" t="n">
        <v>2.02</v>
      </c>
      <c r="P46" s="107" t="n">
        <v>2.31</v>
      </c>
      <c r="Q46" s="107" t="n">
        <v>2.44</v>
      </c>
      <c r="R46" s="107" t="n">
        <v>2.28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2.5</v>
      </c>
      <c r="F47" s="107" t="n">
        <v>2.51</v>
      </c>
      <c r="G47" s="107" t="n">
        <v>2.32</v>
      </c>
      <c r="H47" s="107" t="n">
        <v>2.44</v>
      </c>
      <c r="I47" s="107" t="n">
        <v>2.08</v>
      </c>
      <c r="J47" s="107" t="n">
        <v>2.2</v>
      </c>
      <c r="K47" s="107" t="n">
        <v>2.205</v>
      </c>
      <c r="L47" s="107"/>
      <c r="M47" s="107" t="n">
        <v>2.2</v>
      </c>
      <c r="N47" s="107" t="n">
        <v>2.153</v>
      </c>
      <c r="O47" s="107" t="n">
        <v>2.02</v>
      </c>
      <c r="P47" s="107" t="n">
        <v>2.31</v>
      </c>
      <c r="Q47" s="107" t="n">
        <v>2.44</v>
      </c>
      <c r="R47" s="107" t="n">
        <v>2.28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2.5</v>
      </c>
      <c r="F48" s="107" t="n">
        <v>2.51</v>
      </c>
      <c r="G48" s="107" t="n">
        <v>2.32</v>
      </c>
      <c r="H48" s="107" t="n">
        <v>2.44</v>
      </c>
      <c r="I48" s="107" t="n">
        <v>2.08</v>
      </c>
      <c r="J48" s="107" t="n">
        <v>2.2</v>
      </c>
      <c r="K48" s="107" t="n">
        <v>2.205</v>
      </c>
      <c r="L48" s="107"/>
      <c r="M48" s="107" t="n">
        <v>2.2</v>
      </c>
      <c r="N48" s="107" t="n">
        <v>2.153</v>
      </c>
      <c r="O48" s="107" t="n">
        <v>2.02</v>
      </c>
      <c r="P48" s="107" t="n">
        <v>2.31</v>
      </c>
      <c r="Q48" s="107" t="n">
        <v>2.44</v>
      </c>
      <c r="R48" s="107" t="n">
        <v>2.28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2.5</v>
      </c>
      <c r="F49" s="107" t="n">
        <v>2.51</v>
      </c>
      <c r="G49" s="107" t="n">
        <v>2.32</v>
      </c>
      <c r="H49" s="107" t="n">
        <v>2.44</v>
      </c>
      <c r="I49" s="107" t="n">
        <v>2.08</v>
      </c>
      <c r="J49" s="107" t="n">
        <v>2.2</v>
      </c>
      <c r="K49" s="107" t="n">
        <v>2.205</v>
      </c>
      <c r="L49" s="107"/>
      <c r="M49" s="107" t="n">
        <v>2.2</v>
      </c>
      <c r="N49" s="107" t="n">
        <v>2.153</v>
      </c>
      <c r="O49" s="107" t="n">
        <v>2.02</v>
      </c>
      <c r="P49" s="107" t="n">
        <v>2.31</v>
      </c>
      <c r="Q49" s="107" t="n">
        <v>2.44</v>
      </c>
      <c r="R49" s="107" t="n">
        <v>2.28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2.5</v>
      </c>
      <c r="F50" s="107" t="n">
        <v>2.51</v>
      </c>
      <c r="G50" s="107" t="n">
        <v>2.32</v>
      </c>
      <c r="H50" s="107" t="n">
        <v>2.44</v>
      </c>
      <c r="I50" s="107" t="n">
        <v>2.08</v>
      </c>
      <c r="J50" s="107" t="n">
        <v>2.2</v>
      </c>
      <c r="K50" s="107" t="n">
        <v>2.205</v>
      </c>
      <c r="L50" s="107"/>
      <c r="M50" s="107" t="n">
        <v>2.2</v>
      </c>
      <c r="N50" s="107" t="n">
        <v>2.153</v>
      </c>
      <c r="O50" s="107" t="n">
        <v>2.02</v>
      </c>
      <c r="P50" s="107" t="n">
        <v>2.31</v>
      </c>
      <c r="Q50" s="107" t="n">
        <v>2.44</v>
      </c>
      <c r="R50" s="107" t="n">
        <v>2.28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2.5</v>
      </c>
      <c r="F51" s="107" t="n">
        <v>2.51</v>
      </c>
      <c r="G51" s="107" t="n">
        <v>2.32</v>
      </c>
      <c r="H51" s="107" t="n">
        <v>2.44</v>
      </c>
      <c r="I51" s="107" t="n">
        <v>2.08</v>
      </c>
      <c r="J51" s="107" t="n">
        <v>2.2</v>
      </c>
      <c r="K51" s="107" t="n">
        <v>2.205</v>
      </c>
      <c r="L51" s="107"/>
      <c r="M51" s="107" t="n">
        <v>2.2</v>
      </c>
      <c r="N51" s="107" t="n">
        <v>2.153</v>
      </c>
      <c r="O51" s="107" t="n">
        <v>2.02</v>
      </c>
      <c r="P51" s="107" t="n">
        <v>2.31</v>
      </c>
      <c r="Q51" s="107" t="n">
        <v>2.44</v>
      </c>
      <c r="R51" s="107" t="n">
        <v>2.28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2.5</v>
      </c>
      <c r="F52" s="107" t="n">
        <v>2.51</v>
      </c>
      <c r="G52" s="107" t="n">
        <v>2.32</v>
      </c>
      <c r="H52" s="107" t="n">
        <v>2.44</v>
      </c>
      <c r="I52" s="107" t="n">
        <v>2.08</v>
      </c>
      <c r="J52" s="107" t="n">
        <v>2.2</v>
      </c>
      <c r="K52" s="107" t="n">
        <v>2.205</v>
      </c>
      <c r="L52" s="107"/>
      <c r="M52" s="107" t="n">
        <v>2.2</v>
      </c>
      <c r="N52" s="107" t="n">
        <v>2.153</v>
      </c>
      <c r="O52" s="107" t="n">
        <v>2.02</v>
      </c>
      <c r="P52" s="107" t="n">
        <v>2.31</v>
      </c>
      <c r="Q52" s="107" t="n">
        <v>2.44</v>
      </c>
      <c r="R52" s="107" t="n">
        <v>2.28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2.5</v>
      </c>
      <c r="F53" s="107" t="n">
        <v>2.51</v>
      </c>
      <c r="G53" s="107" t="n">
        <v>2.32</v>
      </c>
      <c r="H53" s="107" t="n">
        <v>2.44</v>
      </c>
      <c r="I53" s="107" t="n">
        <v>2.08</v>
      </c>
      <c r="J53" s="107" t="n">
        <v>2.2</v>
      </c>
      <c r="K53" s="107" t="n">
        <v>2.205</v>
      </c>
      <c r="L53" s="107"/>
      <c r="M53" s="107" t="n">
        <v>2.2</v>
      </c>
      <c r="N53" s="107" t="n">
        <v>2.153</v>
      </c>
      <c r="O53" s="107" t="n">
        <v>2.02</v>
      </c>
      <c r="P53" s="107" t="n">
        <v>2.31</v>
      </c>
      <c r="Q53" s="107" t="n">
        <v>2.44</v>
      </c>
      <c r="R53" s="107" t="n">
        <v>2.28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2.5</v>
      </c>
      <c r="F54" s="107" t="n">
        <v>2.51</v>
      </c>
      <c r="G54" s="107" t="n">
        <v>2.32</v>
      </c>
      <c r="H54" s="107" t="n">
        <v>2.44</v>
      </c>
      <c r="I54" s="107" t="n">
        <v>2.08</v>
      </c>
      <c r="J54" s="107" t="n">
        <v>2.2</v>
      </c>
      <c r="K54" s="107" t="n">
        <v>2.205</v>
      </c>
      <c r="L54" s="107"/>
      <c r="M54" s="107" t="n">
        <v>2.2</v>
      </c>
      <c r="N54" s="107" t="n">
        <v>2.153</v>
      </c>
      <c r="O54" s="107" t="n">
        <v>2.02</v>
      </c>
      <c r="P54" s="107" t="n">
        <v>2.31</v>
      </c>
      <c r="Q54" s="107" t="n">
        <v>2.44</v>
      </c>
      <c r="R54" s="107" t="n">
        <v>2.28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2.5</v>
      </c>
      <c r="F55" s="107" t="n">
        <v>2.51</v>
      </c>
      <c r="G55" s="107" t="n">
        <v>2.32</v>
      </c>
      <c r="H55" s="107" t="n">
        <v>2.44</v>
      </c>
      <c r="I55" s="107" t="n">
        <v>2.08</v>
      </c>
      <c r="J55" s="107" t="n">
        <v>2.2</v>
      </c>
      <c r="K55" s="107" t="n">
        <v>2.205</v>
      </c>
      <c r="L55" s="107"/>
      <c r="M55" s="107" t="n">
        <v>2.2</v>
      </c>
      <c r="N55" s="107" t="n">
        <v>2.153</v>
      </c>
      <c r="O55" s="107" t="n">
        <v>2.02</v>
      </c>
      <c r="P55" s="107" t="n">
        <v>2.31</v>
      </c>
      <c r="Q55" s="107" t="n">
        <v>2.44</v>
      </c>
      <c r="R55" s="107" t="n">
        <v>2.28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2.5</v>
      </c>
      <c r="F56" s="107" t="n">
        <v>2.51</v>
      </c>
      <c r="G56" s="107" t="n">
        <v>2.32</v>
      </c>
      <c r="H56" s="107" t="n">
        <v>2.44</v>
      </c>
      <c r="I56" s="107" t="n">
        <v>2.08</v>
      </c>
      <c r="J56" s="107" t="n">
        <v>2.2</v>
      </c>
      <c r="K56" s="107" t="n">
        <v>2.205</v>
      </c>
      <c r="L56" s="107"/>
      <c r="M56" s="107" t="n">
        <v>2.2</v>
      </c>
      <c r="N56" s="107" t="n">
        <v>2.153</v>
      </c>
      <c r="O56" s="107" t="n">
        <v>2.02</v>
      </c>
      <c r="P56" s="107" t="n">
        <v>2.31</v>
      </c>
      <c r="Q56" s="107" t="n">
        <v>2.44</v>
      </c>
      <c r="R56" s="107" t="n">
        <v>2.28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2.5</v>
      </c>
      <c r="F57" s="107" t="n">
        <v>2.51</v>
      </c>
      <c r="G57" s="107" t="n">
        <v>2.32</v>
      </c>
      <c r="H57" s="107" t="n">
        <v>2.44</v>
      </c>
      <c r="I57" s="107" t="n">
        <v>2.08</v>
      </c>
      <c r="J57" s="107" t="n">
        <v>2.2</v>
      </c>
      <c r="K57" s="107" t="n">
        <v>2.205</v>
      </c>
      <c r="L57" s="107"/>
      <c r="M57" s="107" t="n">
        <v>2.2</v>
      </c>
      <c r="N57" s="107" t="n">
        <v>2.153</v>
      </c>
      <c r="O57" s="107" t="n">
        <v>2.02</v>
      </c>
      <c r="P57" s="107" t="n">
        <v>2.31</v>
      </c>
      <c r="Q57" s="107" t="n">
        <v>2.44</v>
      </c>
      <c r="R57" s="107" t="n">
        <v>2.28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2.5</v>
      </c>
      <c r="F58" s="107" t="n">
        <v>2.51</v>
      </c>
      <c r="G58" s="107" t="n">
        <v>2.32</v>
      </c>
      <c r="H58" s="107" t="n">
        <v>2.44</v>
      </c>
      <c r="I58" s="107" t="n">
        <v>2.08</v>
      </c>
      <c r="J58" s="107" t="n">
        <v>2.2</v>
      </c>
      <c r="K58" s="107" t="n">
        <v>2.205</v>
      </c>
      <c r="L58" s="107"/>
      <c r="M58" s="107" t="n">
        <v>2.2</v>
      </c>
      <c r="N58" s="107" t="n">
        <v>2.153</v>
      </c>
      <c r="O58" s="107" t="n">
        <v>2.02</v>
      </c>
      <c r="P58" s="107" t="n">
        <v>2.31</v>
      </c>
      <c r="Q58" s="107" t="n">
        <v>2.44</v>
      </c>
      <c r="R58" s="107" t="n">
        <v>2.28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2.5</v>
      </c>
      <c r="F59" s="107" t="n">
        <v>2.51</v>
      </c>
      <c r="G59" s="107" t="n">
        <v>2.32</v>
      </c>
      <c r="H59" s="107" t="n">
        <v>2.44</v>
      </c>
      <c r="I59" s="107" t="n">
        <v>2.08</v>
      </c>
      <c r="J59" s="107" t="n">
        <v>2.2</v>
      </c>
      <c r="K59" s="107" t="n">
        <v>2.205</v>
      </c>
      <c r="L59" s="107"/>
      <c r="M59" s="107" t="n">
        <v>2.2</v>
      </c>
      <c r="N59" s="107" t="n">
        <v>2.153</v>
      </c>
      <c r="O59" s="107" t="n">
        <v>2.02</v>
      </c>
      <c r="P59" s="107" t="n">
        <v>2.31</v>
      </c>
      <c r="Q59" s="107" t="n">
        <v>2.44</v>
      </c>
      <c r="R59" s="107" t="n">
        <v>2.28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2.5</v>
      </c>
      <c r="F60" s="107" t="n">
        <v>2.51</v>
      </c>
      <c r="G60" s="107" t="n">
        <v>2.32</v>
      </c>
      <c r="H60" s="107" t="n">
        <v>2.44</v>
      </c>
      <c r="I60" s="107" t="n">
        <v>2.08</v>
      </c>
      <c r="J60" s="107" t="n">
        <v>2.2</v>
      </c>
      <c r="K60" s="107" t="n">
        <v>2.205</v>
      </c>
      <c r="L60" s="107"/>
      <c r="M60" s="107" t="n">
        <v>2.2</v>
      </c>
      <c r="N60" s="107" t="n">
        <v>2.153</v>
      </c>
      <c r="O60" s="107" t="n">
        <v>2.02</v>
      </c>
      <c r="P60" s="107" t="n">
        <v>2.31</v>
      </c>
      <c r="Q60" s="107" t="n">
        <v>2.44</v>
      </c>
      <c r="R60" s="107" t="n">
        <v>2.28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2.5</v>
      </c>
      <c r="F61" s="107" t="n">
        <v>2.51</v>
      </c>
      <c r="G61" s="107" t="n">
        <v>2.32</v>
      </c>
      <c r="H61" s="107" t="n">
        <v>2.44</v>
      </c>
      <c r="I61" s="107" t="n">
        <v>2.08</v>
      </c>
      <c r="J61" s="107" t="n">
        <v>2.2</v>
      </c>
      <c r="K61" s="107" t="n">
        <v>2.205</v>
      </c>
      <c r="L61" s="107"/>
      <c r="M61" s="107" t="n">
        <v>2.2</v>
      </c>
      <c r="N61" s="107" t="n">
        <v>2.153</v>
      </c>
      <c r="O61" s="107" t="n">
        <v>2.02</v>
      </c>
      <c r="P61" s="107" t="n">
        <v>2.31</v>
      </c>
      <c r="Q61" s="107" t="n">
        <v>2.44</v>
      </c>
      <c r="R61" s="107" t="n">
        <v>2.28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2.5</v>
      </c>
      <c r="F62" s="107" t="n">
        <v>2.51</v>
      </c>
      <c r="G62" s="107" t="n">
        <v>2.32</v>
      </c>
      <c r="H62" s="107" t="n">
        <v>2.44</v>
      </c>
      <c r="I62" s="107" t="n">
        <v>2.08</v>
      </c>
      <c r="J62" s="107" t="n">
        <v>2.2</v>
      </c>
      <c r="K62" s="107" t="n">
        <v>2.205</v>
      </c>
      <c r="L62" s="107"/>
      <c r="M62" s="107" t="n">
        <v>2.2</v>
      </c>
      <c r="N62" s="107" t="n">
        <v>2.153</v>
      </c>
      <c r="O62" s="107" t="n">
        <v>2.02</v>
      </c>
      <c r="P62" s="107" t="n">
        <v>2.31</v>
      </c>
      <c r="Q62" s="107" t="n">
        <v>2.44</v>
      </c>
      <c r="R62" s="107" t="n">
        <v>2.28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2.5</v>
      </c>
      <c r="F63" s="107" t="n">
        <v>2.51</v>
      </c>
      <c r="G63" s="107" t="n">
        <v>2.32</v>
      </c>
      <c r="H63" s="107" t="n">
        <v>2.44</v>
      </c>
      <c r="I63" s="107" t="n">
        <v>2.08</v>
      </c>
      <c r="J63" s="107" t="n">
        <v>2.2</v>
      </c>
      <c r="K63" s="107" t="n">
        <v>2.205</v>
      </c>
      <c r="L63" s="107"/>
      <c r="M63" s="107" t="n">
        <v>2.2</v>
      </c>
      <c r="N63" s="107" t="n">
        <v>2.153</v>
      </c>
      <c r="O63" s="107" t="n">
        <v>2.02</v>
      </c>
      <c r="P63" s="107" t="n">
        <v>2.31</v>
      </c>
      <c r="Q63" s="107" t="n">
        <v>2.44</v>
      </c>
      <c r="R63" s="107" t="n">
        <v>2.28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2.5</v>
      </c>
      <c r="F64" s="107" t="n">
        <v>2.51</v>
      </c>
      <c r="G64" s="107" t="n">
        <v>2.32</v>
      </c>
      <c r="H64" s="107" t="n">
        <v>2.44</v>
      </c>
      <c r="I64" s="107" t="n">
        <v>2.08</v>
      </c>
      <c r="J64" s="107" t="n">
        <v>2.2</v>
      </c>
      <c r="K64" s="107" t="n">
        <v>2.205</v>
      </c>
      <c r="L64" s="107"/>
      <c r="M64" s="107" t="n">
        <v>2.2</v>
      </c>
      <c r="N64" s="107" t="n">
        <v>2.153</v>
      </c>
      <c r="O64" s="107" t="n">
        <v>2.02</v>
      </c>
      <c r="P64" s="107" t="n">
        <v>2.31</v>
      </c>
      <c r="Q64" s="107" t="n">
        <v>2.44</v>
      </c>
      <c r="R64" s="107" t="n">
        <v>2.28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2.5</v>
      </c>
      <c r="F65" s="107" t="n">
        <v>2.51</v>
      </c>
      <c r="G65" s="107" t="n">
        <v>2.32</v>
      </c>
      <c r="H65" s="107" t="n">
        <v>2.44</v>
      </c>
      <c r="I65" s="107" t="n">
        <v>2.08</v>
      </c>
      <c r="J65" s="107" t="n">
        <v>2.2</v>
      </c>
      <c r="K65" s="107" t="n">
        <v>2.205</v>
      </c>
      <c r="L65" s="107"/>
      <c r="M65" s="107" t="n">
        <v>2.2</v>
      </c>
      <c r="N65" s="107" t="n">
        <v>2.153</v>
      </c>
      <c r="O65" s="107" t="n">
        <v>2.02</v>
      </c>
      <c r="P65" s="107" t="n">
        <v>2.31</v>
      </c>
      <c r="Q65" s="107" t="n">
        <v>2.44</v>
      </c>
      <c r="R65" s="107" t="n">
        <v>2.28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2.5</v>
      </c>
      <c r="F66" s="107" t="n">
        <v>2.51</v>
      </c>
      <c r="G66" s="107" t="n">
        <v>2.32</v>
      </c>
      <c r="H66" s="107" t="n">
        <v>2.44</v>
      </c>
      <c r="I66" s="107" t="n">
        <v>2.08</v>
      </c>
      <c r="J66" s="107" t="n">
        <v>2.2</v>
      </c>
      <c r="K66" s="107" t="n">
        <v>2.205</v>
      </c>
      <c r="L66" s="107"/>
      <c r="M66" s="107" t="n">
        <v>2.2</v>
      </c>
      <c r="N66" s="107" t="n">
        <v>2.153</v>
      </c>
      <c r="O66" s="107" t="n">
        <v>2.02</v>
      </c>
      <c r="P66" s="107" t="n">
        <v>2.31</v>
      </c>
      <c r="Q66" s="107" t="n">
        <v>2.44</v>
      </c>
      <c r="R66" s="107" t="n">
        <v>2.28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2.5</v>
      </c>
      <c r="F67" s="107" t="n">
        <v>2.51</v>
      </c>
      <c r="G67" s="107" t="n">
        <v>2.32</v>
      </c>
      <c r="H67" s="107" t="n">
        <v>2.44</v>
      </c>
      <c r="I67" s="107" t="n">
        <v>2.08</v>
      </c>
      <c r="J67" s="107" t="n">
        <v>2.2</v>
      </c>
      <c r="K67" s="107" t="n">
        <v>2.205</v>
      </c>
      <c r="L67" s="107"/>
      <c r="M67" s="107" t="n">
        <v>2.2</v>
      </c>
      <c r="N67" s="107" t="n">
        <v>2.153</v>
      </c>
      <c r="O67" s="107" t="n">
        <v>2.02</v>
      </c>
      <c r="P67" s="107" t="n">
        <v>2.31</v>
      </c>
      <c r="Q67" s="107" t="n">
        <v>2.44</v>
      </c>
      <c r="R67" s="107" t="n">
        <v>2.28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2.5</v>
      </c>
      <c r="F68" s="107" t="n">
        <v>2.51</v>
      </c>
      <c r="G68" s="107" t="n">
        <v>2.32</v>
      </c>
      <c r="H68" s="107" t="n">
        <v>2.44</v>
      </c>
      <c r="I68" s="107" t="n">
        <v>2.08</v>
      </c>
      <c r="J68" s="107" t="n">
        <v>2.2</v>
      </c>
      <c r="K68" s="107" t="n">
        <v>2.205</v>
      </c>
      <c r="L68" s="107"/>
      <c r="M68" s="107" t="n">
        <v>2.2</v>
      </c>
      <c r="N68" s="107" t="n">
        <v>2.153</v>
      </c>
      <c r="O68" s="107" t="n">
        <v>2.02</v>
      </c>
      <c r="P68" s="107" t="n">
        <v>2.31</v>
      </c>
      <c r="Q68" s="107" t="n">
        <v>2.44</v>
      </c>
      <c r="R68" s="107" t="n">
        <v>2.28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37180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37180</v>
      </c>
      <c r="D11" s="117" t="n">
        <f aca="false">EffDt</f>
        <v>37180</v>
      </c>
      <c r="E11" s="117" t="n">
        <f aca="false">EffDt</f>
        <v>37180</v>
      </c>
      <c r="F11" s="117" t="n">
        <f aca="false">EffDt</f>
        <v>37180</v>
      </c>
      <c r="G11" s="117" t="n">
        <f aca="false">EffDt</f>
        <v>37180</v>
      </c>
      <c r="H11" s="117" t="n">
        <f aca="false">EffDt</f>
        <v>37180</v>
      </c>
      <c r="I11" s="117" t="n">
        <f aca="false">EffDt</f>
        <v>37180</v>
      </c>
      <c r="J11" s="117" t="n">
        <f aca="false">EffDt</f>
        <v>37180</v>
      </c>
      <c r="K11" s="118" t="n">
        <f aca="false">EffDt</f>
        <v>37180</v>
      </c>
      <c r="L11" s="117" t="n">
        <f aca="false">EffDt</f>
        <v>37180</v>
      </c>
      <c r="M11" s="117" t="n">
        <f aca="false">EffDt</f>
        <v>37180</v>
      </c>
      <c r="N11" s="117" t="n">
        <f aca="false">EffDt</f>
        <v>37180</v>
      </c>
      <c r="O11" s="117" t="n">
        <f aca="false">EffDt</f>
        <v>37180</v>
      </c>
      <c r="P11" s="117" t="n">
        <f aca="false">EffDt</f>
        <v>37180</v>
      </c>
      <c r="Q11" s="117" t="n">
        <f aca="false">EffDt</f>
        <v>37180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0.029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0.01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2.592</v>
      </c>
      <c r="D18" s="110" t="n">
        <v>0.005</v>
      </c>
      <c r="E18" s="110" t="n">
        <v>0.085</v>
      </c>
      <c r="F18" s="110" t="n">
        <v>-0.085</v>
      </c>
      <c r="G18" s="110" t="n">
        <v>0.025</v>
      </c>
      <c r="H18" s="110" t="n">
        <v>-0.34</v>
      </c>
      <c r="I18" s="110" t="n">
        <v>-0.14</v>
      </c>
      <c r="J18" s="110" t="n">
        <v>-0.26</v>
      </c>
      <c r="K18" s="112" t="n">
        <v>-0.155</v>
      </c>
      <c r="L18" s="110" t="n">
        <v>-0.06</v>
      </c>
      <c r="M18" s="110" t="n">
        <v>-0.3886179922917</v>
      </c>
      <c r="N18" s="110" t="n">
        <v>-0.38</v>
      </c>
      <c r="O18" s="110" t="n">
        <v>-0.14</v>
      </c>
      <c r="P18" s="110" t="n">
        <v>-0.025</v>
      </c>
      <c r="Q18" s="110" t="n">
        <v>-0.175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2.852</v>
      </c>
      <c r="D19" s="110" t="n">
        <v>0.005</v>
      </c>
      <c r="E19" s="110" t="n">
        <v>0.23</v>
      </c>
      <c r="F19" s="110" t="n">
        <v>0.065</v>
      </c>
      <c r="G19" s="110" t="n">
        <v>0.07</v>
      </c>
      <c r="H19" s="110" t="n">
        <v>-0.295</v>
      </c>
      <c r="I19" s="110" t="n">
        <v>-0.14</v>
      </c>
      <c r="J19" s="110" t="n">
        <v>-0.24</v>
      </c>
      <c r="K19" s="112" t="n">
        <v>-0.145</v>
      </c>
      <c r="L19" s="110" t="n">
        <v>0.31</v>
      </c>
      <c r="M19" s="110" t="n">
        <v>-0.395</v>
      </c>
      <c r="N19" s="110" t="n">
        <v>-0.355</v>
      </c>
      <c r="O19" s="110" t="n">
        <v>-0.1425</v>
      </c>
      <c r="P19" s="110" t="n">
        <v>0.1</v>
      </c>
      <c r="Q19" s="110" t="n">
        <v>-0.165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3.037</v>
      </c>
      <c r="D20" s="110" t="n">
        <v>0.005</v>
      </c>
      <c r="E20" s="110" t="n">
        <v>0.285</v>
      </c>
      <c r="F20" s="110" t="n">
        <v>0.125</v>
      </c>
      <c r="G20" s="110" t="n">
        <v>0.115</v>
      </c>
      <c r="H20" s="110" t="n">
        <v>-0.285</v>
      </c>
      <c r="I20" s="110" t="n">
        <v>-0.135</v>
      </c>
      <c r="J20" s="110" t="n">
        <v>-0.225</v>
      </c>
      <c r="K20" s="112" t="n">
        <v>-0.145</v>
      </c>
      <c r="L20" s="110" t="n">
        <v>0.325</v>
      </c>
      <c r="M20" s="110" t="n">
        <v>-0.43</v>
      </c>
      <c r="N20" s="110" t="n">
        <v>-0.345</v>
      </c>
      <c r="O20" s="110" t="n">
        <v>-0.145</v>
      </c>
      <c r="P20" s="110" t="n">
        <v>0.155</v>
      </c>
      <c r="Q20" s="110" t="n">
        <v>-0.165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3.032</v>
      </c>
      <c r="D21" s="110" t="n">
        <v>0.005</v>
      </c>
      <c r="E21" s="110" t="n">
        <v>0.18</v>
      </c>
      <c r="F21" s="110" t="n">
        <v>0.005</v>
      </c>
      <c r="G21" s="110" t="n">
        <v>0.04</v>
      </c>
      <c r="H21" s="110" t="n">
        <v>-0.295</v>
      </c>
      <c r="I21" s="110" t="n">
        <v>-0.12</v>
      </c>
      <c r="J21" s="110" t="n">
        <v>-0.235</v>
      </c>
      <c r="K21" s="112" t="n">
        <v>-0.13</v>
      </c>
      <c r="L21" s="110" t="n">
        <v>-0.02</v>
      </c>
      <c r="M21" s="110" t="n">
        <v>-0.46</v>
      </c>
      <c r="N21" s="110" t="n">
        <v>-0.355</v>
      </c>
      <c r="O21" s="110" t="n">
        <v>-0.1375</v>
      </c>
      <c r="P21" s="110" t="n">
        <v>0.05</v>
      </c>
      <c r="Q21" s="110" t="n">
        <v>-0.155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2.982</v>
      </c>
      <c r="D22" s="110" t="n">
        <v>0.0025</v>
      </c>
      <c r="E22" s="110" t="n">
        <v>0.095</v>
      </c>
      <c r="F22" s="110" t="n">
        <v>-0.02</v>
      </c>
      <c r="G22" s="110" t="n">
        <v>0.02</v>
      </c>
      <c r="H22" s="110" t="n">
        <v>-0.36</v>
      </c>
      <c r="I22" s="110" t="n">
        <v>-0.11</v>
      </c>
      <c r="J22" s="110" t="n">
        <v>-0.27</v>
      </c>
      <c r="K22" s="112" t="n">
        <v>-0.125</v>
      </c>
      <c r="L22" s="110" t="n">
        <v>-0.34</v>
      </c>
      <c r="M22" s="110" t="n">
        <v>-0.475</v>
      </c>
      <c r="N22" s="110" t="n">
        <v>-0.42</v>
      </c>
      <c r="O22" s="110" t="n">
        <v>-0.135</v>
      </c>
      <c r="P22" s="110" t="n">
        <v>-0.035</v>
      </c>
      <c r="Q22" s="110" t="n">
        <v>-0.14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2.889</v>
      </c>
      <c r="D23" s="110" t="n">
        <v>0.0025</v>
      </c>
      <c r="E23" s="110" t="n">
        <v>0.105</v>
      </c>
      <c r="F23" s="110" t="n">
        <v>-0.145</v>
      </c>
      <c r="G23" s="110" t="n">
        <v>0.005</v>
      </c>
      <c r="H23" s="110" t="n">
        <v>-0.525</v>
      </c>
      <c r="I23" s="110" t="n">
        <v>-0.115</v>
      </c>
      <c r="J23" s="110" t="n">
        <v>-0.35</v>
      </c>
      <c r="K23" s="112" t="n">
        <v>-0.12</v>
      </c>
      <c r="L23" s="110" t="n">
        <v>-0.32</v>
      </c>
      <c r="M23" s="110" t="n">
        <v>-0.5</v>
      </c>
      <c r="N23" s="110" t="n">
        <v>-0.635</v>
      </c>
      <c r="O23" s="110" t="n">
        <v>-0.14</v>
      </c>
      <c r="P23" s="110" t="n">
        <v>-0.095</v>
      </c>
      <c r="Q23" s="110" t="n">
        <v>-0.1525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2.911</v>
      </c>
      <c r="D24" s="110" t="n">
        <v>0.0025</v>
      </c>
      <c r="E24" s="110" t="n">
        <v>0.105</v>
      </c>
      <c r="F24" s="110" t="n">
        <v>-0.145</v>
      </c>
      <c r="G24" s="110" t="n">
        <v>0.065</v>
      </c>
      <c r="H24" s="110" t="n">
        <v>-0.525</v>
      </c>
      <c r="I24" s="110" t="n">
        <v>-0.115</v>
      </c>
      <c r="J24" s="110" t="n">
        <v>-0.35</v>
      </c>
      <c r="K24" s="112" t="n">
        <v>-0.1125</v>
      </c>
      <c r="L24" s="110" t="n">
        <v>-0.32</v>
      </c>
      <c r="M24" s="110" t="n">
        <v>-0.5</v>
      </c>
      <c r="N24" s="110" t="n">
        <v>-0.635</v>
      </c>
      <c r="O24" s="110" t="n">
        <v>-0.14</v>
      </c>
      <c r="P24" s="110" t="n">
        <v>-0.095</v>
      </c>
      <c r="Q24" s="110" t="n">
        <v>-0.1475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2.956</v>
      </c>
      <c r="D25" s="110" t="n">
        <v>0.0025</v>
      </c>
      <c r="E25" s="110" t="n">
        <v>0.115</v>
      </c>
      <c r="F25" s="110" t="n">
        <v>-0.145</v>
      </c>
      <c r="G25" s="110" t="n">
        <v>0.115</v>
      </c>
      <c r="H25" s="110" t="n">
        <v>-0.525</v>
      </c>
      <c r="I25" s="110" t="n">
        <v>-0.115</v>
      </c>
      <c r="J25" s="110" t="n">
        <v>-0.35</v>
      </c>
      <c r="K25" s="112" t="n">
        <v>-0.0975</v>
      </c>
      <c r="L25" s="110" t="n">
        <v>-0.32</v>
      </c>
      <c r="M25" s="110" t="n">
        <v>-0.5</v>
      </c>
      <c r="N25" s="110" t="n">
        <v>-0.635</v>
      </c>
      <c r="O25" s="110" t="n">
        <v>-0.14</v>
      </c>
      <c r="P25" s="110" t="n">
        <v>-0.085</v>
      </c>
      <c r="Q25" s="110" t="n">
        <v>-0.1375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2.999</v>
      </c>
      <c r="D26" s="110" t="n">
        <v>0.0025</v>
      </c>
      <c r="E26" s="110" t="n">
        <v>0.27</v>
      </c>
      <c r="F26" s="110" t="n">
        <v>-0.025</v>
      </c>
      <c r="G26" s="110" t="n">
        <v>0.18</v>
      </c>
      <c r="H26" s="110" t="n">
        <v>-0.525</v>
      </c>
      <c r="I26" s="110" t="n">
        <v>-0.115</v>
      </c>
      <c r="J26" s="110" t="n">
        <v>-0.3</v>
      </c>
      <c r="K26" s="112" t="n">
        <v>-0.0725</v>
      </c>
      <c r="L26" s="110" t="n">
        <v>-0.32</v>
      </c>
      <c r="M26" s="110" t="n">
        <v>-0.5</v>
      </c>
      <c r="N26" s="110" t="n">
        <v>-0.635</v>
      </c>
      <c r="O26" s="110" t="n">
        <v>-0.14</v>
      </c>
      <c r="P26" s="110" t="n">
        <v>0.07</v>
      </c>
      <c r="Q26" s="110" t="n">
        <v>-0.1125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3.042</v>
      </c>
      <c r="D27" s="110" t="n">
        <v>0.0025</v>
      </c>
      <c r="E27" s="110" t="n">
        <v>0.28</v>
      </c>
      <c r="F27" s="110" t="n">
        <v>-0.025</v>
      </c>
      <c r="G27" s="110" t="n">
        <v>0.18</v>
      </c>
      <c r="H27" s="110" t="n">
        <v>-0.525</v>
      </c>
      <c r="I27" s="110" t="n">
        <v>-0.115</v>
      </c>
      <c r="J27" s="110" t="n">
        <v>-0.3</v>
      </c>
      <c r="K27" s="112" t="n">
        <v>-0.065</v>
      </c>
      <c r="L27" s="110" t="n">
        <v>-0.32</v>
      </c>
      <c r="M27" s="110" t="n">
        <v>-0.5</v>
      </c>
      <c r="N27" s="110" t="n">
        <v>-0.635</v>
      </c>
      <c r="O27" s="110" t="n">
        <v>-0.14</v>
      </c>
      <c r="P27" s="110" t="n">
        <v>0.08</v>
      </c>
      <c r="Q27" s="110" t="n">
        <v>-0.105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3.039</v>
      </c>
      <c r="D28" s="110" t="n">
        <v>0.0025</v>
      </c>
      <c r="E28" s="110" t="n">
        <v>0.155</v>
      </c>
      <c r="F28" s="110" t="n">
        <v>-0.025</v>
      </c>
      <c r="G28" s="110" t="n">
        <v>0.18</v>
      </c>
      <c r="H28" s="110" t="n">
        <v>-0.525</v>
      </c>
      <c r="I28" s="110" t="n">
        <v>-0.115</v>
      </c>
      <c r="J28" s="110" t="n">
        <v>-0.3</v>
      </c>
      <c r="K28" s="112" t="n">
        <v>-0.075</v>
      </c>
      <c r="L28" s="110" t="n">
        <v>-0.32</v>
      </c>
      <c r="M28" s="110" t="n">
        <v>-0.5</v>
      </c>
      <c r="N28" s="110" t="n">
        <v>-0.635</v>
      </c>
      <c r="O28" s="110" t="n">
        <v>-0.14</v>
      </c>
      <c r="P28" s="110" t="n">
        <v>-0.045</v>
      </c>
      <c r="Q28" s="110" t="n">
        <v>-0.115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3.059</v>
      </c>
      <c r="D29" s="110" t="n">
        <v>0.0025</v>
      </c>
      <c r="E29" s="110" t="n">
        <v>0.13</v>
      </c>
      <c r="F29" s="110" t="n">
        <v>-0.08</v>
      </c>
      <c r="G29" s="110" t="n">
        <v>0.055</v>
      </c>
      <c r="H29" s="110" t="n">
        <v>-0.525</v>
      </c>
      <c r="I29" s="110" t="n">
        <v>-0.115</v>
      </c>
      <c r="J29" s="110" t="n">
        <v>-0.33</v>
      </c>
      <c r="K29" s="112" t="n">
        <v>-0.1225</v>
      </c>
      <c r="L29" s="110" t="n">
        <v>-0.32</v>
      </c>
      <c r="M29" s="110" t="n">
        <v>-0.5</v>
      </c>
      <c r="N29" s="110" t="n">
        <v>-0.635</v>
      </c>
      <c r="O29" s="110" t="n">
        <v>-0.14</v>
      </c>
      <c r="P29" s="110" t="n">
        <v>-0.07</v>
      </c>
      <c r="Q29" s="110" t="n">
        <v>-0.1575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3.241</v>
      </c>
      <c r="D30" s="110" t="n">
        <v>0.0025</v>
      </c>
      <c r="E30" s="110" t="n">
        <v>0.335</v>
      </c>
      <c r="F30" s="110" t="n">
        <v>0.085</v>
      </c>
      <c r="G30" s="110" t="n">
        <v>0.13</v>
      </c>
      <c r="H30" s="110" t="n">
        <v>-0.265</v>
      </c>
      <c r="I30" s="110" t="n">
        <v>-0.11</v>
      </c>
      <c r="J30" s="110" t="n">
        <v>-0.2</v>
      </c>
      <c r="K30" s="112" t="n">
        <v>-0.12</v>
      </c>
      <c r="L30" s="110" t="n">
        <v>0</v>
      </c>
      <c r="M30" s="110" t="n">
        <v>-0.415</v>
      </c>
      <c r="N30" s="110" t="n">
        <v>-0.305</v>
      </c>
      <c r="O30" s="110" t="n">
        <v>-0.14</v>
      </c>
      <c r="P30" s="110" t="n">
        <v>0.135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3.449</v>
      </c>
      <c r="D31" s="110" t="n">
        <v>0.0025</v>
      </c>
      <c r="E31" s="110" t="n">
        <v>0.335</v>
      </c>
      <c r="F31" s="110" t="n">
        <v>0.085</v>
      </c>
      <c r="G31" s="110" t="n">
        <v>0.13</v>
      </c>
      <c r="H31" s="110" t="n">
        <v>-0.265</v>
      </c>
      <c r="I31" s="110" t="n">
        <v>-0.11</v>
      </c>
      <c r="J31" s="110" t="n">
        <v>-0.2</v>
      </c>
      <c r="K31" s="112" t="n">
        <v>-0.12</v>
      </c>
      <c r="L31" s="110" t="n">
        <v>0.37</v>
      </c>
      <c r="M31" s="110" t="n">
        <v>-0.415</v>
      </c>
      <c r="N31" s="110" t="n">
        <v>-0.305</v>
      </c>
      <c r="O31" s="110" t="n">
        <v>-0.1425</v>
      </c>
      <c r="P31" s="110" t="n">
        <v>0.135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3.572</v>
      </c>
      <c r="D32" s="110" t="n">
        <v>0.0025</v>
      </c>
      <c r="E32" s="110" t="n">
        <v>0.335</v>
      </c>
      <c r="F32" s="110" t="n">
        <v>0.085</v>
      </c>
      <c r="G32" s="110" t="n">
        <v>0.115</v>
      </c>
      <c r="H32" s="110" t="n">
        <v>-0.265</v>
      </c>
      <c r="I32" s="110" t="n">
        <v>-0.11</v>
      </c>
      <c r="J32" s="110" t="n">
        <v>-0.2</v>
      </c>
      <c r="K32" s="112" t="n">
        <v>-0.1175</v>
      </c>
      <c r="L32" s="110" t="n">
        <v>0.385</v>
      </c>
      <c r="M32" s="110" t="n">
        <v>-0.415</v>
      </c>
      <c r="N32" s="110" t="n">
        <v>-0.305</v>
      </c>
      <c r="O32" s="110" t="n">
        <v>-0.145</v>
      </c>
      <c r="P32" s="110" t="n">
        <v>0.135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3.477</v>
      </c>
      <c r="D33" s="110" t="n">
        <v>0.0025</v>
      </c>
      <c r="E33" s="110" t="n">
        <v>0.335</v>
      </c>
      <c r="F33" s="110" t="n">
        <v>0.085</v>
      </c>
      <c r="G33" s="110" t="n">
        <v>0.115</v>
      </c>
      <c r="H33" s="110" t="n">
        <v>-0.265</v>
      </c>
      <c r="I33" s="110" t="n">
        <v>-0.11</v>
      </c>
      <c r="J33" s="110" t="n">
        <v>-0.2</v>
      </c>
      <c r="K33" s="112" t="n">
        <v>-0.1175</v>
      </c>
      <c r="L33" s="110" t="n">
        <v>0.055</v>
      </c>
      <c r="M33" s="110" t="n">
        <v>-0.415</v>
      </c>
      <c r="N33" s="110" t="n">
        <v>-0.305</v>
      </c>
      <c r="O33" s="110" t="n">
        <v>-0.1375</v>
      </c>
      <c r="P33" s="110" t="n">
        <v>0.135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3.377</v>
      </c>
      <c r="D34" s="110" t="n">
        <v>0.0025</v>
      </c>
      <c r="E34" s="110" t="n">
        <v>0.335</v>
      </c>
      <c r="F34" s="110" t="n">
        <v>0.085</v>
      </c>
      <c r="G34" s="110" t="n">
        <v>0.115</v>
      </c>
      <c r="H34" s="110" t="n">
        <v>-0.265</v>
      </c>
      <c r="I34" s="110" t="n">
        <v>-0.11</v>
      </c>
      <c r="J34" s="110" t="n">
        <v>-0.2</v>
      </c>
      <c r="K34" s="112" t="n">
        <v>-0.1175</v>
      </c>
      <c r="L34" s="110" t="n">
        <v>-0.27</v>
      </c>
      <c r="M34" s="110" t="n">
        <v>-0.415</v>
      </c>
      <c r="N34" s="110" t="n">
        <v>-0.305</v>
      </c>
      <c r="O34" s="110" t="n">
        <v>-0.135</v>
      </c>
      <c r="P34" s="110" t="n">
        <v>0.135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3.253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-0.44</v>
      </c>
      <c r="I35" s="110" t="n">
        <v>-0.105</v>
      </c>
      <c r="J35" s="110" t="n">
        <v>-0.295</v>
      </c>
      <c r="K35" s="112" t="n">
        <v>-0.085</v>
      </c>
      <c r="L35" s="110" t="n">
        <v>-0.27</v>
      </c>
      <c r="M35" s="110" t="n">
        <v>-0.44</v>
      </c>
      <c r="N35" s="110" t="n">
        <v>-0.525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3.263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-0.44</v>
      </c>
      <c r="I36" s="110" t="n">
        <v>-0.105</v>
      </c>
      <c r="J36" s="110" t="n">
        <v>-0.295</v>
      </c>
      <c r="K36" s="112" t="n">
        <v>-0.085</v>
      </c>
      <c r="L36" s="110" t="n">
        <v>-0.27</v>
      </c>
      <c r="M36" s="110" t="n">
        <v>-0.44</v>
      </c>
      <c r="N36" s="110" t="n">
        <v>-0.525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3.293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-0.44</v>
      </c>
      <c r="I37" s="110" t="n">
        <v>-0.105</v>
      </c>
      <c r="J37" s="110" t="n">
        <v>-0.295</v>
      </c>
      <c r="K37" s="112" t="n">
        <v>-0.085</v>
      </c>
      <c r="L37" s="110" t="n">
        <v>-0.27</v>
      </c>
      <c r="M37" s="110" t="n">
        <v>-0.44</v>
      </c>
      <c r="N37" s="110" t="n">
        <v>-0.525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3.319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-0.44</v>
      </c>
      <c r="I38" s="110" t="n">
        <v>-0.105</v>
      </c>
      <c r="J38" s="110" t="n">
        <v>-0.295</v>
      </c>
      <c r="K38" s="112" t="n">
        <v>-0.085</v>
      </c>
      <c r="L38" s="110" t="n">
        <v>-0.27</v>
      </c>
      <c r="M38" s="110" t="n">
        <v>-0.44</v>
      </c>
      <c r="N38" s="110" t="n">
        <v>-0.525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3.348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-0.44</v>
      </c>
      <c r="I39" s="110" t="n">
        <v>-0.105</v>
      </c>
      <c r="J39" s="110" t="n">
        <v>-0.295</v>
      </c>
      <c r="K39" s="112" t="n">
        <v>-0.085</v>
      </c>
      <c r="L39" s="110" t="n">
        <v>-0.27</v>
      </c>
      <c r="M39" s="110" t="n">
        <v>-0.44</v>
      </c>
      <c r="N39" s="110" t="n">
        <v>-0.525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3.352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-0.44</v>
      </c>
      <c r="I40" s="110" t="n">
        <v>-0.105</v>
      </c>
      <c r="J40" s="110" t="n">
        <v>-0.295</v>
      </c>
      <c r="K40" s="112" t="n">
        <v>-0.085</v>
      </c>
      <c r="L40" s="110" t="n">
        <v>-0.27</v>
      </c>
      <c r="M40" s="110" t="n">
        <v>-0.44</v>
      </c>
      <c r="N40" s="110" t="n">
        <v>-0.525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3.364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-0.44</v>
      </c>
      <c r="I41" s="110" t="n">
        <v>-0.105</v>
      </c>
      <c r="J41" s="110" t="n">
        <v>-0.295</v>
      </c>
      <c r="K41" s="112" t="n">
        <v>-0.085</v>
      </c>
      <c r="L41" s="110" t="n">
        <v>-0.27</v>
      </c>
      <c r="M41" s="110" t="n">
        <v>-0.44</v>
      </c>
      <c r="N41" s="110" t="n">
        <v>-0.525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3.535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-0.39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3.692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-0.39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3.747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-0.39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3.632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-0.39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3.485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-0.39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3.32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-0.37</v>
      </c>
      <c r="I47" s="110" t="n">
        <v>-0.09</v>
      </c>
      <c r="J47" s="110" t="n">
        <v>-0.24</v>
      </c>
      <c r="K47" s="112" t="n">
        <v>-0.085</v>
      </c>
      <c r="L47" s="110" t="n">
        <v>-0.3</v>
      </c>
      <c r="M47" s="110" t="n">
        <v>-0.43</v>
      </c>
      <c r="N47" s="110" t="n">
        <v>-0.46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3.315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-0.37</v>
      </c>
      <c r="I48" s="110" t="n">
        <v>-0.09</v>
      </c>
      <c r="J48" s="110" t="n">
        <v>-0.24</v>
      </c>
      <c r="K48" s="112" t="n">
        <v>-0.085</v>
      </c>
      <c r="L48" s="110" t="n">
        <v>-0.3</v>
      </c>
      <c r="M48" s="110" t="n">
        <v>-0.43</v>
      </c>
      <c r="N48" s="110" t="n">
        <v>-0.46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3.353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-0.37</v>
      </c>
      <c r="I49" s="110" t="n">
        <v>-0.09</v>
      </c>
      <c r="J49" s="110" t="n">
        <v>-0.24</v>
      </c>
      <c r="K49" s="112" t="n">
        <v>-0.085</v>
      </c>
      <c r="L49" s="110" t="n">
        <v>-0.3</v>
      </c>
      <c r="M49" s="110" t="n">
        <v>-0.43</v>
      </c>
      <c r="N49" s="110" t="n">
        <v>-0.46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3.398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-0.37</v>
      </c>
      <c r="I50" s="110" t="n">
        <v>-0.09</v>
      </c>
      <c r="J50" s="110" t="n">
        <v>-0.24</v>
      </c>
      <c r="K50" s="112" t="n">
        <v>-0.085</v>
      </c>
      <c r="L50" s="110" t="n">
        <v>-0.3</v>
      </c>
      <c r="M50" s="110" t="n">
        <v>-0.43</v>
      </c>
      <c r="N50" s="110" t="n">
        <v>-0.46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3.436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-0.37</v>
      </c>
      <c r="I51" s="110" t="n">
        <v>-0.09</v>
      </c>
      <c r="J51" s="110" t="n">
        <v>-0.24</v>
      </c>
      <c r="K51" s="112" t="n">
        <v>-0.085</v>
      </c>
      <c r="L51" s="110" t="n">
        <v>-0.3</v>
      </c>
      <c r="M51" s="110" t="n">
        <v>-0.43</v>
      </c>
      <c r="N51" s="110" t="n">
        <v>-0.46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3.43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-0.37</v>
      </c>
      <c r="I52" s="110" t="n">
        <v>-0.09</v>
      </c>
      <c r="J52" s="110" t="n">
        <v>-0.24</v>
      </c>
      <c r="K52" s="112" t="n">
        <v>-0.085</v>
      </c>
      <c r="L52" s="110" t="n">
        <v>-0.3</v>
      </c>
      <c r="M52" s="110" t="n">
        <v>-0.43</v>
      </c>
      <c r="N52" s="110" t="n">
        <v>-0.46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3.43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-0.37</v>
      </c>
      <c r="I53" s="110" t="n">
        <v>-0.09</v>
      </c>
      <c r="J53" s="110" t="n">
        <v>-0.24</v>
      </c>
      <c r="K53" s="112" t="n">
        <v>-0.085</v>
      </c>
      <c r="L53" s="110" t="n">
        <v>-0.3</v>
      </c>
      <c r="M53" s="110" t="n">
        <v>-0.43</v>
      </c>
      <c r="N53" s="110" t="n">
        <v>-0.46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3.6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-0.24</v>
      </c>
      <c r="I54" s="110" t="n">
        <v>-0.09</v>
      </c>
      <c r="J54" s="110" t="n">
        <v>-0.16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3.752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-0.24</v>
      </c>
      <c r="I55" s="110" t="n">
        <v>-0.09</v>
      </c>
      <c r="J55" s="110" t="n">
        <v>-0.16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3.8395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-0.24</v>
      </c>
      <c r="I56" s="110" t="n">
        <v>-0.08</v>
      </c>
      <c r="J56" s="110" t="n">
        <v>-0.16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3.7245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-0.24</v>
      </c>
      <c r="I57" s="110" t="n">
        <v>-0.08</v>
      </c>
      <c r="J57" s="110" t="n">
        <v>-0.16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3.5775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-0.24</v>
      </c>
      <c r="I58" s="110" t="n">
        <v>-0.08</v>
      </c>
      <c r="J58" s="110" t="n">
        <v>-0.16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3.4125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-0.36</v>
      </c>
      <c r="I59" s="110" t="n">
        <v>-0.08</v>
      </c>
      <c r="J59" s="110" t="n">
        <v>-0.24</v>
      </c>
      <c r="K59" s="112" t="n">
        <v>-0.075</v>
      </c>
      <c r="L59" s="110" t="n">
        <v>-0.25</v>
      </c>
      <c r="M59" s="110" t="n">
        <v>-0.44</v>
      </c>
      <c r="N59" s="110" t="n">
        <v>-0.44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3.4075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-0.36</v>
      </c>
      <c r="I60" s="110" t="n">
        <v>-0.08</v>
      </c>
      <c r="J60" s="110" t="n">
        <v>-0.24</v>
      </c>
      <c r="K60" s="112" t="n">
        <v>-0.075</v>
      </c>
      <c r="L60" s="110" t="n">
        <v>-0.25</v>
      </c>
      <c r="M60" s="110" t="n">
        <v>-0.44</v>
      </c>
      <c r="N60" s="110" t="n">
        <v>-0.44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3.4455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-0.36</v>
      </c>
      <c r="I61" s="110" t="n">
        <v>-0.08</v>
      </c>
      <c r="J61" s="110" t="n">
        <v>-0.24</v>
      </c>
      <c r="K61" s="112" t="n">
        <v>-0.075</v>
      </c>
      <c r="L61" s="110" t="n">
        <v>-0.25</v>
      </c>
      <c r="M61" s="110" t="n">
        <v>-0.44</v>
      </c>
      <c r="N61" s="110" t="n">
        <v>-0.44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3.4905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-0.36</v>
      </c>
      <c r="I62" s="110" t="n">
        <v>-0.08</v>
      </c>
      <c r="J62" s="110" t="n">
        <v>-0.24</v>
      </c>
      <c r="K62" s="112" t="n">
        <v>-0.075</v>
      </c>
      <c r="L62" s="110" t="n">
        <v>-0.25</v>
      </c>
      <c r="M62" s="110" t="n">
        <v>-0.44</v>
      </c>
      <c r="N62" s="110" t="n">
        <v>-0.44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3.5285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-0.36</v>
      </c>
      <c r="I63" s="110" t="n">
        <v>-0.08</v>
      </c>
      <c r="J63" s="110" t="n">
        <v>-0.24</v>
      </c>
      <c r="K63" s="112" t="n">
        <v>-0.075</v>
      </c>
      <c r="L63" s="110" t="n">
        <v>-0.25</v>
      </c>
      <c r="M63" s="110" t="n">
        <v>-0.44</v>
      </c>
      <c r="N63" s="110" t="n">
        <v>-0.44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3.5225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-0.36</v>
      </c>
      <c r="I64" s="110" t="n">
        <v>-0.08</v>
      </c>
      <c r="J64" s="110" t="n">
        <v>-0.24</v>
      </c>
      <c r="K64" s="112" t="n">
        <v>-0.075</v>
      </c>
      <c r="L64" s="110" t="n">
        <v>-0.25</v>
      </c>
      <c r="M64" s="110" t="n">
        <v>-0.44</v>
      </c>
      <c r="N64" s="110" t="n">
        <v>-0.44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3.5225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-0.36</v>
      </c>
      <c r="I65" s="110" t="n">
        <v>-0.08</v>
      </c>
      <c r="J65" s="110" t="n">
        <v>-0.24</v>
      </c>
      <c r="K65" s="112" t="n">
        <v>-0.075</v>
      </c>
      <c r="L65" s="110" t="n">
        <v>-0.25</v>
      </c>
      <c r="M65" s="110" t="n">
        <v>-0.44</v>
      </c>
      <c r="N65" s="110" t="n">
        <v>-0.44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3.6925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-0.22</v>
      </c>
      <c r="I66" s="110" t="n">
        <v>-0.08</v>
      </c>
      <c r="J66" s="110" t="n">
        <v>-0.15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3.8445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-0.22</v>
      </c>
      <c r="I67" s="110" t="n">
        <v>-0.08</v>
      </c>
      <c r="J67" s="110" t="n">
        <v>-0.15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3.9345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-0.22</v>
      </c>
      <c r="I68" s="110" t="n">
        <v>-0.07</v>
      </c>
      <c r="J68" s="110" t="n">
        <v>-0.15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3.8195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-0.22</v>
      </c>
      <c r="I69" s="110" t="n">
        <v>-0.07</v>
      </c>
      <c r="J69" s="110" t="n">
        <v>-0.15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3.6725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-0.22</v>
      </c>
      <c r="I70" s="110" t="n">
        <v>-0.07</v>
      </c>
      <c r="J70" s="110" t="n">
        <v>-0.15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3.5075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-0.36</v>
      </c>
      <c r="I71" s="110" t="n">
        <v>-0.07</v>
      </c>
      <c r="J71" s="110" t="n">
        <v>-0.23</v>
      </c>
      <c r="K71" s="112" t="n">
        <v>-0.065</v>
      </c>
      <c r="L71" s="110" t="n">
        <v>-0.25</v>
      </c>
      <c r="M71" s="110" t="n">
        <v>-0.45</v>
      </c>
      <c r="N71" s="110" t="n">
        <v>-0.44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3.5025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-0.36</v>
      </c>
      <c r="I72" s="110" t="n">
        <v>-0.07</v>
      </c>
      <c r="J72" s="110" t="n">
        <v>-0.23</v>
      </c>
      <c r="K72" s="112" t="n">
        <v>-0.065</v>
      </c>
      <c r="L72" s="110" t="n">
        <v>-0.25</v>
      </c>
      <c r="M72" s="110" t="n">
        <v>-0.45</v>
      </c>
      <c r="N72" s="110" t="n">
        <v>-0.44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3.5405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-0.36</v>
      </c>
      <c r="I73" s="110" t="n">
        <v>-0.07</v>
      </c>
      <c r="J73" s="110" t="n">
        <v>-0.23</v>
      </c>
      <c r="K73" s="112" t="n">
        <v>-0.065</v>
      </c>
      <c r="L73" s="110" t="n">
        <v>-0.25</v>
      </c>
      <c r="M73" s="110" t="n">
        <v>-0.45</v>
      </c>
      <c r="N73" s="110" t="n">
        <v>-0.44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3.5855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-0.36</v>
      </c>
      <c r="I74" s="110" t="n">
        <v>-0.07</v>
      </c>
      <c r="J74" s="110" t="n">
        <v>-0.23</v>
      </c>
      <c r="K74" s="112" t="n">
        <v>-0.065</v>
      </c>
      <c r="L74" s="110" t="n">
        <v>-0.25</v>
      </c>
      <c r="M74" s="110" t="n">
        <v>-0.45</v>
      </c>
      <c r="N74" s="110" t="n">
        <v>-0.44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3.6235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-0.36</v>
      </c>
      <c r="I75" s="110" t="n">
        <v>-0.07</v>
      </c>
      <c r="J75" s="110" t="n">
        <v>-0.23</v>
      </c>
      <c r="K75" s="112" t="n">
        <v>-0.065</v>
      </c>
      <c r="L75" s="110" t="n">
        <v>-0.25</v>
      </c>
      <c r="M75" s="110" t="n">
        <v>-0.45</v>
      </c>
      <c r="N75" s="110" t="n">
        <v>-0.44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3.6175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-0.36</v>
      </c>
      <c r="I76" s="110" t="n">
        <v>-0.07</v>
      </c>
      <c r="J76" s="110" t="n">
        <v>-0.23</v>
      </c>
      <c r="K76" s="112" t="n">
        <v>-0.065</v>
      </c>
      <c r="L76" s="110" t="n">
        <v>-0.25</v>
      </c>
      <c r="M76" s="110" t="n">
        <v>-0.45</v>
      </c>
      <c r="N76" s="110" t="n">
        <v>-0.44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3.6175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-0.36</v>
      </c>
      <c r="I77" s="110" t="n">
        <v>-0.07</v>
      </c>
      <c r="J77" s="110" t="n">
        <v>-0.23</v>
      </c>
      <c r="K77" s="112" t="n">
        <v>-0.065</v>
      </c>
      <c r="L77" s="110" t="n">
        <v>-0.25</v>
      </c>
      <c r="M77" s="110" t="n">
        <v>-0.45</v>
      </c>
      <c r="N77" s="110" t="n">
        <v>-0.44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3.7875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-0.21</v>
      </c>
      <c r="I78" s="110" t="n">
        <v>-0.07</v>
      </c>
      <c r="J78" s="110" t="n">
        <v>-0.15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3.9395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-0.21</v>
      </c>
      <c r="I79" s="110" t="n">
        <v>-0.07</v>
      </c>
      <c r="J79" s="110" t="n">
        <v>-0.15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4.032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-0.21</v>
      </c>
      <c r="I80" s="110" t="n">
        <v>-0.07</v>
      </c>
      <c r="J80" s="110" t="n">
        <v>-0.15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3.917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-0.21</v>
      </c>
      <c r="I81" s="110" t="n">
        <v>-0.07</v>
      </c>
      <c r="J81" s="110" t="n">
        <v>-0.15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3.77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-0.21</v>
      </c>
      <c r="I82" s="110" t="n">
        <v>-0.07</v>
      </c>
      <c r="J82" s="110" t="n">
        <v>-0.15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3.605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-0.36</v>
      </c>
      <c r="I83" s="110" t="n">
        <v>-0.07</v>
      </c>
      <c r="J83" s="110" t="n">
        <v>-0.23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3.6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-0.36</v>
      </c>
      <c r="I84" s="110" t="n">
        <v>-0.07</v>
      </c>
      <c r="J84" s="110" t="n">
        <v>-0.23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3.638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-0.36</v>
      </c>
      <c r="I85" s="110" t="n">
        <v>-0.07</v>
      </c>
      <c r="J85" s="110" t="n">
        <v>-0.23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3.683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-0.36</v>
      </c>
      <c r="I86" s="110" t="n">
        <v>-0.07</v>
      </c>
      <c r="J86" s="110" t="n">
        <v>-0.23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3.721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-0.36</v>
      </c>
      <c r="I87" s="110" t="n">
        <v>-0.07</v>
      </c>
      <c r="J87" s="110" t="n">
        <v>-0.23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3.715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-0.36</v>
      </c>
      <c r="I88" s="110" t="n">
        <v>-0.07</v>
      </c>
      <c r="J88" s="110" t="n">
        <v>-0.23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3.715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-0.36</v>
      </c>
      <c r="I89" s="110" t="n">
        <v>-0.07</v>
      </c>
      <c r="J89" s="110" t="n">
        <v>-0.23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3.885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</v>
      </c>
      <c r="I90" s="110" t="n">
        <v>-0.07</v>
      </c>
      <c r="J90" s="110" t="n">
        <v>-0.15</v>
      </c>
      <c r="K90" s="112" t="n">
        <v>-0.06</v>
      </c>
      <c r="L90" s="110" t="n">
        <v>0.248</v>
      </c>
      <c r="M90" s="110" t="n">
        <v>-0.41</v>
      </c>
      <c r="N90" s="110" t="n">
        <v>-0.28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4.037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</v>
      </c>
      <c r="I91" s="110" t="n">
        <v>-0.07</v>
      </c>
      <c r="J91" s="110" t="n">
        <v>-0.15</v>
      </c>
      <c r="K91" s="112" t="n">
        <v>-0.06</v>
      </c>
      <c r="L91" s="110" t="n">
        <v>0.308</v>
      </c>
      <c r="M91" s="110" t="n">
        <v>-0.41</v>
      </c>
      <c r="N91" s="110" t="n">
        <v>-0.28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4.132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</v>
      </c>
      <c r="I92" s="110" t="n">
        <v>-0.07</v>
      </c>
      <c r="J92" s="110" t="n">
        <v>-0.15</v>
      </c>
      <c r="K92" s="112" t="n">
        <v>-0.06</v>
      </c>
      <c r="L92" s="110" t="n">
        <v>0.378</v>
      </c>
      <c r="M92" s="110" t="n">
        <v>-0.41</v>
      </c>
      <c r="N92" s="110" t="n">
        <v>-0.28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4.017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</v>
      </c>
      <c r="I93" s="110" t="n">
        <v>-0.07</v>
      </c>
      <c r="J93" s="110" t="n">
        <v>-0.15</v>
      </c>
      <c r="K93" s="112" t="n">
        <v>-0.06</v>
      </c>
      <c r="L93" s="110" t="n">
        <v>0.248</v>
      </c>
      <c r="M93" s="110" t="n">
        <v>-0.41</v>
      </c>
      <c r="N93" s="110" t="n">
        <v>-0.28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3.87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</v>
      </c>
      <c r="I94" s="110" t="n">
        <v>-0.07</v>
      </c>
      <c r="J94" s="110" t="n">
        <v>-0.15</v>
      </c>
      <c r="K94" s="112" t="n">
        <v>-0.06</v>
      </c>
      <c r="L94" s="110" t="n">
        <v>0.068</v>
      </c>
      <c r="M94" s="110" t="n">
        <v>-0.41</v>
      </c>
      <c r="N94" s="110" t="n">
        <v>-0.28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3.705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-0.36</v>
      </c>
      <c r="I95" s="110" t="n">
        <v>-0.07</v>
      </c>
      <c r="J95" s="110" t="n">
        <v>-0.23</v>
      </c>
      <c r="K95" s="112" t="n">
        <v>-0.06</v>
      </c>
      <c r="L95" s="110" t="n">
        <v>-0.25</v>
      </c>
      <c r="M95" s="110" t="n">
        <v>-0.465</v>
      </c>
      <c r="N95" s="110" t="n">
        <v>-0.44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3.7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-0.36</v>
      </c>
      <c r="I96" s="110" t="n">
        <v>-0.07</v>
      </c>
      <c r="J96" s="110" t="n">
        <v>-0.23</v>
      </c>
      <c r="K96" s="112" t="n">
        <v>-0.06</v>
      </c>
      <c r="L96" s="110" t="n">
        <v>-0.25</v>
      </c>
      <c r="M96" s="110" t="n">
        <v>-0.465</v>
      </c>
      <c r="N96" s="110" t="n">
        <v>-0.44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3.738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-0.36</v>
      </c>
      <c r="I97" s="110" t="n">
        <v>-0.07</v>
      </c>
      <c r="J97" s="110" t="n">
        <v>-0.23</v>
      </c>
      <c r="K97" s="112" t="n">
        <v>-0.06</v>
      </c>
      <c r="L97" s="110" t="n">
        <v>-0.25</v>
      </c>
      <c r="M97" s="110" t="n">
        <v>-0.465</v>
      </c>
      <c r="N97" s="110" t="n">
        <v>-0.44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3.783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-0.36</v>
      </c>
      <c r="I98" s="110" t="n">
        <v>-0.07</v>
      </c>
      <c r="J98" s="110" t="n">
        <v>-0.23</v>
      </c>
      <c r="K98" s="112" t="n">
        <v>-0.06</v>
      </c>
      <c r="L98" s="110" t="n">
        <v>-0.25</v>
      </c>
      <c r="M98" s="110" t="n">
        <v>-0.465</v>
      </c>
      <c r="N98" s="110" t="n">
        <v>-0.44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3.821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-0.36</v>
      </c>
      <c r="I99" s="110" t="n">
        <v>-0.07</v>
      </c>
      <c r="J99" s="110" t="n">
        <v>-0.23</v>
      </c>
      <c r="K99" s="112" t="n">
        <v>-0.06</v>
      </c>
      <c r="L99" s="110" t="n">
        <v>-0.25</v>
      </c>
      <c r="M99" s="110" t="n">
        <v>-0.465</v>
      </c>
      <c r="N99" s="110" t="n">
        <v>-0.44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3.815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-0.36</v>
      </c>
      <c r="I100" s="110" t="n">
        <v>-0.07</v>
      </c>
      <c r="J100" s="110" t="n">
        <v>-0.23</v>
      </c>
      <c r="K100" s="112" t="n">
        <v>-0.06</v>
      </c>
      <c r="L100" s="110" t="n">
        <v>-0.25</v>
      </c>
      <c r="M100" s="110" t="n">
        <v>-0.465</v>
      </c>
      <c r="N100" s="110" t="n">
        <v>-0.44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3.815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-0.36</v>
      </c>
      <c r="I101" s="110" t="n">
        <v>-0.07</v>
      </c>
      <c r="J101" s="110" t="n">
        <v>-0.23</v>
      </c>
      <c r="K101" s="112" t="n">
        <v>-0.06</v>
      </c>
      <c r="L101" s="110" t="n">
        <v>-0.25</v>
      </c>
      <c r="M101" s="110" t="n">
        <v>-0.465</v>
      </c>
      <c r="N101" s="110" t="n">
        <v>-0.44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3.985</v>
      </c>
      <c r="D102" s="110" t="n">
        <v>0.0025</v>
      </c>
      <c r="E102" s="110" t="n">
        <v>0.53</v>
      </c>
      <c r="F102" s="110" t="n">
        <v>0</v>
      </c>
      <c r="G102" s="110" t="n">
        <v>0.25</v>
      </c>
      <c r="H102" s="110" t="n">
        <v>-0.2</v>
      </c>
      <c r="I102" s="110" t="n">
        <v>-0.07</v>
      </c>
      <c r="J102" s="110" t="n">
        <v>-0.15</v>
      </c>
      <c r="K102" s="112" t="n">
        <v>-0.06</v>
      </c>
      <c r="L102" s="110" t="n">
        <v>0.248</v>
      </c>
      <c r="M102" s="110" t="n">
        <v>-0.44</v>
      </c>
      <c r="N102" s="110" t="n">
        <v>-0.28</v>
      </c>
      <c r="O102" s="110" t="n">
        <v>-0.14</v>
      </c>
      <c r="P102" s="110" t="n">
        <v>0.33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4.137</v>
      </c>
      <c r="D103" s="110" t="n">
        <v>0.0025</v>
      </c>
      <c r="E103" s="110" t="n">
        <v>0.53</v>
      </c>
      <c r="F103" s="110" t="n">
        <v>0</v>
      </c>
      <c r="G103" s="110" t="n">
        <v>0.25</v>
      </c>
      <c r="H103" s="110" t="n">
        <v>-0.2</v>
      </c>
      <c r="I103" s="110" t="n">
        <v>-0.07</v>
      </c>
      <c r="J103" s="110" t="n">
        <v>-0.15</v>
      </c>
      <c r="K103" s="112" t="n">
        <v>-0.06</v>
      </c>
      <c r="L103" s="110" t="n">
        <v>0.308</v>
      </c>
      <c r="M103" s="110" t="n">
        <v>-0.44</v>
      </c>
      <c r="N103" s="110" t="n">
        <v>-0.28</v>
      </c>
      <c r="O103" s="110" t="n">
        <v>-0.1425</v>
      </c>
      <c r="P103" s="110" t="n">
        <v>0.33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4.2345</v>
      </c>
      <c r="D104" s="110" t="n">
        <v>0.0025</v>
      </c>
      <c r="E104" s="110" t="n">
        <v>0.53</v>
      </c>
      <c r="F104" s="110" t="n">
        <v>0</v>
      </c>
      <c r="G104" s="110" t="n">
        <v>0.25</v>
      </c>
      <c r="H104" s="110" t="n">
        <v>-0.2</v>
      </c>
      <c r="I104" s="110" t="n">
        <v>-0.07</v>
      </c>
      <c r="J104" s="110" t="n">
        <v>-0.15</v>
      </c>
      <c r="K104" s="112" t="n">
        <v>-0.06</v>
      </c>
      <c r="L104" s="110" t="n">
        <v>0.378</v>
      </c>
      <c r="M104" s="110" t="n">
        <v>-0.44</v>
      </c>
      <c r="N104" s="110" t="n">
        <v>-0.28</v>
      </c>
      <c r="O104" s="110" t="n">
        <v>-0.145</v>
      </c>
      <c r="P104" s="110" t="n">
        <v>0.33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4.1195</v>
      </c>
      <c r="D105" s="110" t="n">
        <v>0.0025</v>
      </c>
      <c r="E105" s="110" t="n">
        <v>0.53</v>
      </c>
      <c r="F105" s="110" t="n">
        <v>0</v>
      </c>
      <c r="G105" s="110" t="n">
        <v>0.25</v>
      </c>
      <c r="H105" s="110" t="n">
        <v>-0.2</v>
      </c>
      <c r="I105" s="110" t="n">
        <v>-0.07</v>
      </c>
      <c r="J105" s="110" t="n">
        <v>-0.15</v>
      </c>
      <c r="K105" s="112" t="n">
        <v>-0.06</v>
      </c>
      <c r="L105" s="110" t="n">
        <v>0.248</v>
      </c>
      <c r="M105" s="110" t="n">
        <v>-0.44</v>
      </c>
      <c r="N105" s="110" t="n">
        <v>-0.28</v>
      </c>
      <c r="O105" s="110" t="n">
        <v>-0.1375</v>
      </c>
      <c r="P105" s="110" t="n">
        <v>0.33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3.9725</v>
      </c>
      <c r="D106" s="110" t="n">
        <v>0.0025</v>
      </c>
      <c r="E106" s="110" t="n">
        <v>0.53</v>
      </c>
      <c r="F106" s="110" t="n">
        <v>0</v>
      </c>
      <c r="G106" s="110" t="n">
        <v>0.25</v>
      </c>
      <c r="H106" s="110" t="n">
        <v>-0.2</v>
      </c>
      <c r="I106" s="110" t="n">
        <v>-0.07</v>
      </c>
      <c r="J106" s="110" t="n">
        <v>-0.15</v>
      </c>
      <c r="K106" s="112" t="n">
        <v>-0.06</v>
      </c>
      <c r="L106" s="110" t="n">
        <v>0.068</v>
      </c>
      <c r="M106" s="110" t="n">
        <v>-0.44</v>
      </c>
      <c r="N106" s="110" t="n">
        <v>-0.28</v>
      </c>
      <c r="O106" s="110" t="n">
        <v>-0.135</v>
      </c>
      <c r="P106" s="110" t="n">
        <v>0.33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3.8075</v>
      </c>
      <c r="D107" s="110" t="n">
        <v>0.0025</v>
      </c>
      <c r="E107" s="110" t="n">
        <v>0.54</v>
      </c>
      <c r="F107" s="110" t="n">
        <v>0</v>
      </c>
      <c r="G107" s="110" t="n">
        <v>0.26</v>
      </c>
      <c r="H107" s="110" t="n">
        <v>-0.35</v>
      </c>
      <c r="I107" s="110" t="n">
        <v>-0.07</v>
      </c>
      <c r="J107" s="110" t="n">
        <v>-0.23</v>
      </c>
      <c r="K107" s="112" t="n">
        <v>-0.06</v>
      </c>
      <c r="L107" s="110" t="n">
        <v>-0.25</v>
      </c>
      <c r="M107" s="110" t="n">
        <v>-0.53</v>
      </c>
      <c r="N107" s="110" t="n">
        <v>-0.43</v>
      </c>
      <c r="O107" s="110" t="n">
        <v>-0.14</v>
      </c>
      <c r="P107" s="110" t="n">
        <v>0.34</v>
      </c>
      <c r="Q107" s="110" t="n">
        <v>-0.07</v>
      </c>
    </row>
    <row r="108" customFormat="false" ht="12" hidden="false" customHeight="false" outlineLevel="0" collapsed="false">
      <c r="C108" s="110" t="n">
        <v>3.8025</v>
      </c>
      <c r="D108" s="110" t="n">
        <v>0.0025</v>
      </c>
      <c r="E108" s="110" t="n">
        <v>0.54</v>
      </c>
      <c r="F108" s="110" t="n">
        <v>0</v>
      </c>
      <c r="G108" s="110" t="n">
        <v>0.26</v>
      </c>
      <c r="H108" s="110" t="n">
        <v>-0.35</v>
      </c>
      <c r="I108" s="110" t="n">
        <v>-0.07</v>
      </c>
      <c r="J108" s="110" t="n">
        <v>-0.23</v>
      </c>
      <c r="K108" s="112" t="n">
        <v>-0.06</v>
      </c>
      <c r="L108" s="110" t="n">
        <v>-0.25</v>
      </c>
      <c r="M108" s="110" t="n">
        <v>-0.53</v>
      </c>
      <c r="N108" s="110" t="n">
        <v>-0.43</v>
      </c>
      <c r="O108" s="110" t="n">
        <v>-0.14</v>
      </c>
      <c r="P108" s="110" t="n">
        <v>0.34</v>
      </c>
      <c r="Q108" s="110" t="n">
        <v>-0.07</v>
      </c>
    </row>
    <row r="109" customFormat="false" ht="12" hidden="false" customHeight="false" outlineLevel="0" collapsed="false">
      <c r="C109" s="110" t="n">
        <v>3.8405</v>
      </c>
      <c r="D109" s="110" t="n">
        <v>0.0025</v>
      </c>
      <c r="E109" s="110" t="n">
        <v>0.54</v>
      </c>
      <c r="F109" s="110" t="n">
        <v>0</v>
      </c>
      <c r="G109" s="110" t="n">
        <v>0.26</v>
      </c>
      <c r="H109" s="110" t="n">
        <v>-0.35</v>
      </c>
      <c r="I109" s="110" t="n">
        <v>-0.07</v>
      </c>
      <c r="J109" s="110" t="n">
        <v>-0.23</v>
      </c>
      <c r="K109" s="112" t="n">
        <v>-0.06</v>
      </c>
      <c r="L109" s="110" t="n">
        <v>-0.25</v>
      </c>
      <c r="M109" s="110" t="n">
        <v>-0.53</v>
      </c>
      <c r="N109" s="110" t="n">
        <v>-0.43</v>
      </c>
      <c r="O109" s="110" t="n">
        <v>-0.14</v>
      </c>
      <c r="P109" s="110" t="n">
        <v>0.34</v>
      </c>
      <c r="Q109" s="110" t="n">
        <v>-0.07</v>
      </c>
    </row>
    <row r="110" customFormat="false" ht="12" hidden="false" customHeight="false" outlineLevel="0" collapsed="false">
      <c r="C110" s="110" t="n">
        <v>3.8855</v>
      </c>
      <c r="D110" s="110" t="n">
        <v>0.0025</v>
      </c>
      <c r="E110" s="110" t="n">
        <v>0.54</v>
      </c>
      <c r="F110" s="110" t="n">
        <v>0</v>
      </c>
      <c r="G110" s="110" t="n">
        <v>0.26</v>
      </c>
      <c r="H110" s="110" t="n">
        <v>-0.35</v>
      </c>
      <c r="I110" s="110" t="n">
        <v>-0.07</v>
      </c>
      <c r="J110" s="110" t="n">
        <v>-0.23</v>
      </c>
      <c r="K110" s="112" t="n">
        <v>-0.06</v>
      </c>
      <c r="L110" s="110" t="n">
        <v>-0.25</v>
      </c>
      <c r="M110" s="110" t="n">
        <v>-0.53</v>
      </c>
      <c r="N110" s="110" t="n">
        <v>-0.43</v>
      </c>
      <c r="O110" s="110" t="n">
        <v>-0.14</v>
      </c>
      <c r="P110" s="110" t="n">
        <v>0.34</v>
      </c>
      <c r="Q110" s="110" t="n">
        <v>-0.07</v>
      </c>
    </row>
    <row r="111" customFormat="false" ht="12" hidden="false" customHeight="false" outlineLevel="0" collapsed="false">
      <c r="C111" s="110" t="n">
        <v>3.9235</v>
      </c>
      <c r="D111" s="110" t="n">
        <v>0.0025</v>
      </c>
      <c r="E111" s="110" t="n">
        <v>0.54</v>
      </c>
      <c r="F111" s="110" t="n">
        <v>0</v>
      </c>
      <c r="G111" s="110" t="n">
        <v>0.26</v>
      </c>
      <c r="H111" s="110" t="n">
        <v>-0.35</v>
      </c>
      <c r="I111" s="110" t="n">
        <v>-0.07</v>
      </c>
      <c r="J111" s="110" t="n">
        <v>-0.23</v>
      </c>
      <c r="K111" s="112" t="n">
        <v>-0.06</v>
      </c>
      <c r="L111" s="110" t="n">
        <v>-0.25</v>
      </c>
      <c r="M111" s="110" t="n">
        <v>-0.53</v>
      </c>
      <c r="N111" s="110" t="n">
        <v>-0.43</v>
      </c>
      <c r="O111" s="110" t="n">
        <v>-0.14</v>
      </c>
      <c r="P111" s="110" t="n">
        <v>0.34</v>
      </c>
      <c r="Q111" s="110" t="n">
        <v>-0.07</v>
      </c>
    </row>
    <row r="112" customFormat="false" ht="12" hidden="false" customHeight="false" outlineLevel="0" collapsed="false">
      <c r="C112" s="110" t="n">
        <v>3.9175</v>
      </c>
      <c r="D112" s="110" t="n">
        <v>0.0025</v>
      </c>
      <c r="E112" s="110" t="n">
        <v>0.54</v>
      </c>
      <c r="F112" s="110" t="n">
        <v>0</v>
      </c>
      <c r="G112" s="110" t="n">
        <v>0.26</v>
      </c>
      <c r="H112" s="110" t="n">
        <v>-0.35</v>
      </c>
      <c r="I112" s="110" t="n">
        <v>-0.07</v>
      </c>
      <c r="J112" s="110" t="n">
        <v>-0.23</v>
      </c>
      <c r="K112" s="112" t="n">
        <v>-0.06</v>
      </c>
      <c r="L112" s="110" t="n">
        <v>-0.25</v>
      </c>
      <c r="M112" s="110" t="n">
        <v>-0.53</v>
      </c>
      <c r="N112" s="110" t="n">
        <v>-0.43</v>
      </c>
      <c r="O112" s="110" t="n">
        <v>-0.14</v>
      </c>
      <c r="P112" s="110" t="n">
        <v>0.34</v>
      </c>
      <c r="Q112" s="110" t="n">
        <v>-0.07</v>
      </c>
    </row>
    <row r="113" customFormat="false" ht="12" hidden="false" customHeight="false" outlineLevel="0" collapsed="false">
      <c r="C113" s="110" t="n">
        <v>3.9175</v>
      </c>
      <c r="D113" s="110" t="n">
        <v>0.0025</v>
      </c>
      <c r="E113" s="110" t="n">
        <v>0.54</v>
      </c>
      <c r="F113" s="110" t="n">
        <v>0</v>
      </c>
      <c r="G113" s="110" t="n">
        <v>0.26</v>
      </c>
      <c r="H113" s="110" t="n">
        <v>-0.35</v>
      </c>
      <c r="I113" s="110" t="n">
        <v>-0.07</v>
      </c>
      <c r="J113" s="110" t="n">
        <v>-0.23</v>
      </c>
      <c r="K113" s="112" t="n">
        <v>-0.06</v>
      </c>
      <c r="L113" s="110" t="n">
        <v>-0.25</v>
      </c>
      <c r="M113" s="110" t="n">
        <v>-0.53</v>
      </c>
      <c r="N113" s="110" t="n">
        <v>-0.43</v>
      </c>
      <c r="O113" s="110" t="n">
        <v>-0.14</v>
      </c>
      <c r="P113" s="110" t="n">
        <v>0.34</v>
      </c>
      <c r="Q113" s="110" t="n">
        <v>-0.07</v>
      </c>
    </row>
    <row r="114" customFormat="false" ht="12" hidden="false" customHeight="false" outlineLevel="0" collapsed="false">
      <c r="C114" s="110" t="n">
        <v>4.0875</v>
      </c>
      <c r="D114" s="110" t="n">
        <v>0.0025</v>
      </c>
      <c r="E114" s="110" t="n">
        <v>0.53</v>
      </c>
      <c r="F114" s="110" t="n">
        <v>0</v>
      </c>
      <c r="G114" s="110" t="n">
        <v>0.25</v>
      </c>
      <c r="H114" s="110" t="n">
        <v>-0.2</v>
      </c>
      <c r="I114" s="110" t="n">
        <v>-0.07</v>
      </c>
      <c r="J114" s="110" t="n">
        <v>-0.15</v>
      </c>
      <c r="K114" s="112" t="n">
        <v>-0.06</v>
      </c>
      <c r="L114" s="110" t="n">
        <v>0.248</v>
      </c>
      <c r="M114" s="110" t="n">
        <v>-0.47</v>
      </c>
      <c r="N114" s="110" t="n">
        <v>-0.28</v>
      </c>
      <c r="O114" s="110" t="n">
        <v>-0.14</v>
      </c>
      <c r="P114" s="110" t="n">
        <v>0.33</v>
      </c>
      <c r="Q114" s="110" t="n">
        <v>-0.07</v>
      </c>
    </row>
    <row r="115" customFormat="false" ht="12" hidden="false" customHeight="false" outlineLevel="0" collapsed="false">
      <c r="C115" s="110" t="n">
        <v>4.2395</v>
      </c>
      <c r="D115" s="110" t="n">
        <v>0.0025</v>
      </c>
      <c r="E115" s="110" t="n">
        <v>0.53</v>
      </c>
      <c r="F115" s="110" t="n">
        <v>0</v>
      </c>
      <c r="G115" s="110" t="n">
        <v>0.25</v>
      </c>
      <c r="H115" s="110" t="n">
        <v>-0.2</v>
      </c>
      <c r="I115" s="110" t="n">
        <v>-0.07</v>
      </c>
      <c r="J115" s="110" t="n">
        <v>-0.15</v>
      </c>
      <c r="K115" s="112" t="n">
        <v>-0.06</v>
      </c>
      <c r="L115" s="110" t="n">
        <v>0.308</v>
      </c>
      <c r="M115" s="110" t="n">
        <v>-0.47</v>
      </c>
      <c r="N115" s="110" t="n">
        <v>-0.28</v>
      </c>
      <c r="O115" s="110" t="n">
        <v>-0.1425</v>
      </c>
      <c r="P115" s="110" t="n">
        <v>0.33</v>
      </c>
      <c r="Q115" s="110" t="n">
        <v>-0.07</v>
      </c>
    </row>
    <row r="116" customFormat="false" ht="12" hidden="false" customHeight="false" outlineLevel="0" collapsed="false">
      <c r="C116" s="110" t="n">
        <v>4.3395</v>
      </c>
      <c r="D116" s="110" t="n">
        <v>0.0025</v>
      </c>
      <c r="E116" s="110" t="n">
        <v>0.53</v>
      </c>
      <c r="F116" s="110" t="n">
        <v>0</v>
      </c>
      <c r="G116" s="110" t="n">
        <v>0.25</v>
      </c>
      <c r="H116" s="110" t="n">
        <v>-0.2</v>
      </c>
      <c r="I116" s="110" t="n">
        <v>-0.07</v>
      </c>
      <c r="J116" s="110" t="n">
        <v>-0.15</v>
      </c>
      <c r="K116" s="112" t="n">
        <v>-0.06</v>
      </c>
      <c r="L116" s="110" t="n">
        <v>0.378</v>
      </c>
      <c r="M116" s="110" t="n">
        <v>-0.47</v>
      </c>
      <c r="N116" s="110" t="n">
        <v>-0.28</v>
      </c>
      <c r="O116" s="110" t="n">
        <v>-0.145</v>
      </c>
      <c r="P116" s="110" t="n">
        <v>0.33</v>
      </c>
      <c r="Q116" s="110" t="n">
        <v>-0.07</v>
      </c>
    </row>
    <row r="117" customFormat="false" ht="12" hidden="false" customHeight="false" outlineLevel="0" collapsed="false">
      <c r="C117" s="110" t="n">
        <v>4.2245</v>
      </c>
      <c r="D117" s="110" t="n">
        <v>0.0025</v>
      </c>
      <c r="E117" s="110" t="n">
        <v>0.53</v>
      </c>
      <c r="F117" s="110" t="n">
        <v>0</v>
      </c>
      <c r="G117" s="110" t="n">
        <v>0.25</v>
      </c>
      <c r="H117" s="110" t="n">
        <v>-0.2</v>
      </c>
      <c r="I117" s="110" t="n">
        <v>-0.07</v>
      </c>
      <c r="J117" s="110" t="n">
        <v>-0.15</v>
      </c>
      <c r="K117" s="112" t="n">
        <v>-0.06</v>
      </c>
      <c r="L117" s="110" t="n">
        <v>0.248</v>
      </c>
      <c r="M117" s="110" t="n">
        <v>-0.47</v>
      </c>
      <c r="N117" s="110" t="n">
        <v>-0.28</v>
      </c>
      <c r="O117" s="110" t="n">
        <v>-0.1375</v>
      </c>
      <c r="P117" s="110" t="n">
        <v>0.33</v>
      </c>
      <c r="Q117" s="110" t="n">
        <v>-0.07</v>
      </c>
    </row>
    <row r="118" customFormat="false" ht="12" hidden="false" customHeight="false" outlineLevel="0" collapsed="false">
      <c r="C118" s="110" t="n">
        <v>4.0775</v>
      </c>
      <c r="D118" s="110" t="n">
        <v>0.0025</v>
      </c>
      <c r="E118" s="110" t="n">
        <v>0.53</v>
      </c>
      <c r="F118" s="110" t="n">
        <v>0</v>
      </c>
      <c r="G118" s="110" t="n">
        <v>0.25</v>
      </c>
      <c r="H118" s="110" t="n">
        <v>-0.2</v>
      </c>
      <c r="I118" s="110" t="n">
        <v>-0.07</v>
      </c>
      <c r="J118" s="110" t="n">
        <v>-0.15</v>
      </c>
      <c r="K118" s="112" t="n">
        <v>-0.06</v>
      </c>
      <c r="L118" s="110" t="n">
        <v>0.068</v>
      </c>
      <c r="M118" s="110" t="n">
        <v>-0.47</v>
      </c>
      <c r="N118" s="110" t="n">
        <v>-0.28</v>
      </c>
      <c r="O118" s="110" t="n">
        <v>-0.135</v>
      </c>
      <c r="P118" s="110" t="n">
        <v>0.33</v>
      </c>
      <c r="Q118" s="110" t="n">
        <v>-0.07</v>
      </c>
    </row>
    <row r="119" customFormat="false" ht="12" hidden="false" customHeight="false" outlineLevel="0" collapsed="false">
      <c r="C119" s="110" t="n">
        <v>3.9125</v>
      </c>
      <c r="D119" s="110" t="n">
        <v>0.0025</v>
      </c>
      <c r="E119" s="110" t="n">
        <v>0.54</v>
      </c>
      <c r="F119" s="110" t="n">
        <v>0</v>
      </c>
      <c r="G119" s="110" t="n">
        <v>0.26</v>
      </c>
      <c r="H119" s="110" t="n">
        <v>-0.32</v>
      </c>
      <c r="I119" s="110" t="n">
        <v>-0.07</v>
      </c>
      <c r="J119" s="110" t="n">
        <v>-0.23</v>
      </c>
      <c r="K119" s="112" t="n">
        <v>-0.06</v>
      </c>
      <c r="L119" s="110" t="n">
        <v>-0.25</v>
      </c>
      <c r="M119" s="110" t="n">
        <v>-0.595</v>
      </c>
      <c r="N119" s="110" t="n">
        <v>-0.4</v>
      </c>
      <c r="O119" s="110" t="n">
        <v>-0.14</v>
      </c>
      <c r="P119" s="110" t="n">
        <v>0.34</v>
      </c>
      <c r="Q119" s="110" t="n">
        <v>-0.07</v>
      </c>
    </row>
    <row r="120" customFormat="false" ht="12" hidden="false" customHeight="false" outlineLevel="0" collapsed="false">
      <c r="C120" s="110" t="n">
        <v>3.9075</v>
      </c>
      <c r="D120" s="110" t="n">
        <v>0.0025</v>
      </c>
      <c r="E120" s="110" t="n">
        <v>0.54</v>
      </c>
      <c r="F120" s="110" t="n">
        <v>0</v>
      </c>
      <c r="G120" s="110" t="n">
        <v>0.26</v>
      </c>
      <c r="H120" s="110" t="n">
        <v>-0.32</v>
      </c>
      <c r="I120" s="110" t="n">
        <v>-0.07</v>
      </c>
      <c r="J120" s="110" t="n">
        <v>-0.23</v>
      </c>
      <c r="K120" s="112" t="n">
        <v>-0.06</v>
      </c>
      <c r="L120" s="110" t="n">
        <v>-0.25</v>
      </c>
      <c r="M120" s="110" t="n">
        <v>-0.595</v>
      </c>
      <c r="N120" s="110" t="n">
        <v>-0.4</v>
      </c>
      <c r="O120" s="110" t="n">
        <v>-0.14</v>
      </c>
      <c r="P120" s="110" t="n">
        <v>0.34</v>
      </c>
      <c r="Q120" s="110" t="n">
        <v>-0.07</v>
      </c>
    </row>
    <row r="121" customFormat="false" ht="12" hidden="false" customHeight="false" outlineLevel="0" collapsed="false">
      <c r="C121" s="110" t="n">
        <v>3.9455</v>
      </c>
      <c r="D121" s="110" t="n">
        <v>0.0025</v>
      </c>
      <c r="E121" s="110" t="n">
        <v>0.54</v>
      </c>
      <c r="F121" s="110" t="n">
        <v>0</v>
      </c>
      <c r="G121" s="110" t="n">
        <v>0.26</v>
      </c>
      <c r="H121" s="110" t="n">
        <v>-0.32</v>
      </c>
      <c r="I121" s="110" t="n">
        <v>-0.07</v>
      </c>
      <c r="J121" s="110" t="n">
        <v>-0.23</v>
      </c>
      <c r="K121" s="112" t="n">
        <v>-0.06</v>
      </c>
      <c r="L121" s="110" t="n">
        <v>-0.25</v>
      </c>
      <c r="M121" s="110" t="n">
        <v>-0.595</v>
      </c>
      <c r="N121" s="110" t="n">
        <v>-0.4</v>
      </c>
      <c r="O121" s="110" t="n">
        <v>-0.14</v>
      </c>
      <c r="P121" s="110" t="n">
        <v>0.34</v>
      </c>
      <c r="Q121" s="110" t="n">
        <v>-0.07</v>
      </c>
    </row>
    <row r="122" customFormat="false" ht="12" hidden="false" customHeight="false" outlineLevel="0" collapsed="false">
      <c r="C122" s="110" t="n">
        <v>3.9905</v>
      </c>
      <c r="D122" s="110" t="n">
        <v>0.0025</v>
      </c>
      <c r="E122" s="110" t="n">
        <v>0.54</v>
      </c>
      <c r="F122" s="110" t="n">
        <v>0</v>
      </c>
      <c r="G122" s="110" t="n">
        <v>0.26</v>
      </c>
      <c r="H122" s="110" t="n">
        <v>-0.32</v>
      </c>
      <c r="I122" s="110" t="n">
        <v>-0.07</v>
      </c>
      <c r="J122" s="110" t="n">
        <v>-0.23</v>
      </c>
      <c r="K122" s="112" t="n">
        <v>-0.06</v>
      </c>
      <c r="L122" s="110" t="n">
        <v>-0.25</v>
      </c>
      <c r="M122" s="110" t="n">
        <v>-0.595</v>
      </c>
      <c r="N122" s="110" t="n">
        <v>-0.4</v>
      </c>
      <c r="O122" s="110" t="n">
        <v>-0.14</v>
      </c>
      <c r="P122" s="110" t="n">
        <v>0.34</v>
      </c>
      <c r="Q122" s="110" t="n">
        <v>-0.07</v>
      </c>
    </row>
    <row r="123" customFormat="false" ht="12" hidden="false" customHeight="false" outlineLevel="0" collapsed="false">
      <c r="C123" s="110" t="n">
        <v>4.0285</v>
      </c>
      <c r="D123" s="110" t="n">
        <v>0.0025</v>
      </c>
      <c r="E123" s="110" t="n">
        <v>0.54</v>
      </c>
      <c r="F123" s="110" t="n">
        <v>0</v>
      </c>
      <c r="G123" s="110" t="n">
        <v>0.26</v>
      </c>
      <c r="H123" s="110" t="n">
        <v>-0.32</v>
      </c>
      <c r="I123" s="110" t="n">
        <v>-0.07</v>
      </c>
      <c r="J123" s="110" t="n">
        <v>-0.23</v>
      </c>
      <c r="K123" s="112" t="n">
        <v>-0.06</v>
      </c>
      <c r="L123" s="110" t="n">
        <v>-0.25</v>
      </c>
      <c r="M123" s="110" t="n">
        <v>-0.595</v>
      </c>
      <c r="N123" s="110" t="n">
        <v>-0.4</v>
      </c>
      <c r="O123" s="110" t="n">
        <v>-0.14</v>
      </c>
      <c r="P123" s="110" t="n">
        <v>0.34</v>
      </c>
      <c r="Q123" s="110" t="n">
        <v>-0.07</v>
      </c>
    </row>
    <row r="124" customFormat="false" ht="12" hidden="false" customHeight="false" outlineLevel="0" collapsed="false">
      <c r="C124" s="110" t="n">
        <v>4.0225</v>
      </c>
      <c r="D124" s="110" t="n">
        <v>0.0025</v>
      </c>
      <c r="E124" s="110" t="n">
        <v>0.54</v>
      </c>
      <c r="F124" s="110" t="n">
        <v>0</v>
      </c>
      <c r="G124" s="110" t="n">
        <v>0.26</v>
      </c>
      <c r="H124" s="110" t="n">
        <v>-0.32</v>
      </c>
      <c r="I124" s="110" t="n">
        <v>-0.07</v>
      </c>
      <c r="J124" s="110" t="n">
        <v>-0.23</v>
      </c>
      <c r="K124" s="112" t="n">
        <v>-0.06</v>
      </c>
      <c r="L124" s="110" t="n">
        <v>-0.25</v>
      </c>
      <c r="M124" s="110" t="n">
        <v>-0.595</v>
      </c>
      <c r="N124" s="110" t="n">
        <v>-0.4</v>
      </c>
      <c r="O124" s="110" t="n">
        <v>-0.14</v>
      </c>
      <c r="P124" s="110" t="n">
        <v>0.34</v>
      </c>
      <c r="Q124" s="110" t="n">
        <v>-0.07</v>
      </c>
    </row>
    <row r="125" customFormat="false" ht="12" hidden="false" customHeight="false" outlineLevel="0" collapsed="false">
      <c r="C125" s="110" t="n">
        <v>4.0225</v>
      </c>
      <c r="D125" s="110" t="n">
        <v>0.0025</v>
      </c>
      <c r="E125" s="110" t="n">
        <v>0.54</v>
      </c>
      <c r="F125" s="110" t="n">
        <v>0</v>
      </c>
      <c r="G125" s="110" t="n">
        <v>0.26</v>
      </c>
      <c r="H125" s="110" t="n">
        <v>-0.32</v>
      </c>
      <c r="I125" s="110" t="n">
        <v>-0.07</v>
      </c>
      <c r="J125" s="110" t="n">
        <v>-0.23</v>
      </c>
      <c r="K125" s="112" t="n">
        <v>-0.06</v>
      </c>
      <c r="L125" s="110" t="n">
        <v>-0.25</v>
      </c>
      <c r="M125" s="110" t="n">
        <v>-0.595</v>
      </c>
      <c r="N125" s="110" t="n">
        <v>-0.4</v>
      </c>
      <c r="O125" s="110" t="n">
        <v>-0.14</v>
      </c>
      <c r="P125" s="110" t="n">
        <v>0.34</v>
      </c>
      <c r="Q125" s="110" t="n">
        <v>-0.07</v>
      </c>
    </row>
    <row r="126" customFormat="false" ht="12" hidden="false" customHeight="false" outlineLevel="0" collapsed="false">
      <c r="C126" s="110" t="n">
        <v>4.1925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-0.15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4.3445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-0.15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4.447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-0.15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4.332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-0.15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4.185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-0.15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4.02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-0.23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4.015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-0.23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4.053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-0.23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4.098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-0.23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4.136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-0.23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4.13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-0.23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4.13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-0.23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4.3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-0.15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4.452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-0.15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4.557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-0.15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4.442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-0.15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4.295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-0.15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4.13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-0.23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4.125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-0.23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4.163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-0.23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4.208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-0.23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4.246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-0.23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4.24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-0.23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4.24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-0.23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4.41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-0.15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4.562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-0.15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4.6695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-0.15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4.5545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-0.15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4.4075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-0.15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4.2425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-0.23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4.2375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-0.23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4.2755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-0.23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4.3205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-0.23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4.3585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-0.23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4.3525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-0.23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4.3525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-0.23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4.5225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-0.15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4.6745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-0.15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4.7845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-0.15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4.6695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-0.15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4.5225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-0.15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4.3575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-0.23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4.3525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-0.23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4.3905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-0.23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4.4355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-0.23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4.4735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-0.23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4.4675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-0.23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4.4675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-0.23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4.6375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-0.15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4.7895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-0.15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4.902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-0.15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4.787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-0.15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4.64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-0.15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4.475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-0.23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4.47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-0.23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4.508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-0.23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4.553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-0.23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4.591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-0.23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4.585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-0.23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4.585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-0.23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4.755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-0.15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4.907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-0.15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5.022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-0.15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4.907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-0.15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4.76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-0.15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4.595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-0.23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4.59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-0.23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4.628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-0.23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4.673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-0.23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4.711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-0.23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4.705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-0.23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4.705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-0.23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4.875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-0.15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5.027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-0.15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5.1445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-0.15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5.0295</v>
      </c>
      <c r="D201" s="110" t="n">
        <v>0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-0.15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4.8825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-0.15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4.7175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-0.23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4.7125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-0.23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4.7505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-0.23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4.7955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-0.23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4.8335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-0.23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4.8275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-0.23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4.8275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-0.23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4.9975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-0.15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5.1495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-0.15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5.2695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-0.15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5.1545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-0.15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5.0075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-0.15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4.8425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-0.23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4.8375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-0.23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4.8755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-0.23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4.9205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-0.23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4.9585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-0.23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4.9525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-0.23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4.9525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-0.23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5.1225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-0.15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5.2745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-0.15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5.397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-0.15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5.282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-0.15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5.135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-0.15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4.97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-0.23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4.965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-0.23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5.003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-0.23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5.048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-0.23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5.086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-0.23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5.08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-0.23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5.08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-0.23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5.25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-0.15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5.402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-0.15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5.5245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-0.15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5.4095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-0.15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5.2625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-0.15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5.0975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-0.23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5.0925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-0.23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5.1305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-0.23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5.1755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-0.23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5.2135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-0.23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5.2075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-0.23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5.2075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-0.23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5.3775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5.5295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5.652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5.537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5.39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5.225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5.22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5.258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5.303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5.341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5.335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5.335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5.505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5.657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5.7795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5.6645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5.5175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5.3525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5.3475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5.3855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5.4305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5.4685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5.4625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5.4625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5.6325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5.7845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5.907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5.792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5.645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5.48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5.475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5.513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5.558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5.596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5.59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5.59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5.76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5.912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6.0345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5.9195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5.7725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5.6075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5.6025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5.6405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5.6855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5.7235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5.7175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5.7175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5.8875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6.0395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14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12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23.4821428571429</v>
      </c>
      <c r="D9" s="145" t="n">
        <f aca="true">IF(ISERROR((AVERAGE(OFFSET('[5]Curve Summary'!$D$6,15,0,13,1))*13+12*'[5]Curve Summary Backup'!$D$38)/25),'[5]Curve Summary Backup'!$D$38,(AVERAGE(OFFSET('[5]Curve Summary'!$D$6,15,0,13,1))*13+12*'[5]Curve Summary Backup'!$D$38)/25)</f>
        <v>27</v>
      </c>
      <c r="E9" s="145" t="n">
        <f aca="false">VLOOKUP(E$7,'[5]Curve Summary'!$A$7:$AG$54,4)</f>
        <v>34.5</v>
      </c>
      <c r="F9" s="146" t="n">
        <f aca="false">(C9*C$5+D9*D$5+E9*E$5)/(SUM(C$5:E$5))</f>
        <v>29.033692722372</v>
      </c>
      <c r="G9" s="145" t="n">
        <f aca="false">AVERAGE(H9:I9)</f>
        <v>33.925</v>
      </c>
      <c r="H9" s="145" t="n">
        <f aca="false">AG9</f>
        <v>34.75</v>
      </c>
      <c r="I9" s="145" t="n">
        <f aca="false">AH9</f>
        <v>33.1</v>
      </c>
      <c r="J9" s="145" t="n">
        <f aca="false">AVERAGE(K9:L9)</f>
        <v>28.25</v>
      </c>
      <c r="K9" s="145" t="n">
        <f aca="false">AI9</f>
        <v>29</v>
      </c>
      <c r="L9" s="145" t="n">
        <f aca="false">AJ9</f>
        <v>27.5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44.5</v>
      </c>
      <c r="P9" s="147" t="n">
        <f aca="false">AM9</f>
        <v>40.5</v>
      </c>
      <c r="Q9" s="145" t="n">
        <f aca="false">AN9</f>
        <v>48.5</v>
      </c>
      <c r="R9" s="145" t="n">
        <f aca="false">AO9</f>
        <v>41.5</v>
      </c>
      <c r="S9" s="145" t="n">
        <f aca="false">AVERAGE(T9:V9)</f>
        <v>35.4166666666667</v>
      </c>
      <c r="T9" s="145" t="n">
        <f aca="false">AP9</f>
        <v>36</v>
      </c>
      <c r="U9" s="145" t="n">
        <f aca="false">AQ9</f>
        <v>34</v>
      </c>
      <c r="V9" s="145" t="n">
        <f aca="false">AR9</f>
        <v>36.25</v>
      </c>
      <c r="W9" s="146" t="n">
        <f aca="false">SUM(AG28:AR28)/SUM($AG$5:$AR$5)</f>
        <v>34.6696078431373</v>
      </c>
      <c r="X9" s="145" t="n">
        <f aca="false">SUM(AS28:BD28)/SUM($AS$5:$BD$5)</f>
        <v>37.6401960784314</v>
      </c>
      <c r="Y9" s="145" t="n">
        <f aca="false">SUM(BE28:BR28)/SUM($BE$5:$BR$5)</f>
        <v>38.078288590604</v>
      </c>
      <c r="Z9" s="145" t="n">
        <f aca="false">SUM(BQ28:CB28)/SUM($BQ$5:$CB$5)</f>
        <v>38.3319215686275</v>
      </c>
      <c r="AA9" s="145" t="n">
        <f aca="false">SUM(CC28:DX28)/SUM($CC$5:$DX$5)</f>
        <v>39.2324019607843</v>
      </c>
      <c r="AB9" s="148" t="n">
        <f aca="false">SUM(DY28:EJ28)/SUM($DY$5:$EJ$5)</f>
        <v>40.4101953125</v>
      </c>
      <c r="AC9" s="149" t="n">
        <f aca="false">(C9*C$5+D9*D$5+E9*E$5+SUM(AG28:EJ28))/(SUM(C$5:E$5)+SUM($AG$5:$EJ$5))</f>
        <v>38.2269186364465</v>
      </c>
      <c r="AD9" s="150"/>
      <c r="AE9" s="150"/>
      <c r="AF9" s="151"/>
      <c r="AG9" s="147" t="n">
        <f aca="false">VLOOKUP(AG$7,'[5]Curve Summary'!$A$7:$AG$161,4)</f>
        <v>34.75</v>
      </c>
      <c r="AH9" s="147" t="n">
        <f aca="false">VLOOKUP(AH$7,'[5]Curve Summary'!$A$7:$AG$161,4)</f>
        <v>33.1</v>
      </c>
      <c r="AI9" s="147" t="n">
        <f aca="false">VLOOKUP(AI$7,'[5]Curve Summary'!$A$7:$AG$161,4)</f>
        <v>29</v>
      </c>
      <c r="AJ9" s="147" t="n">
        <f aca="false">VLOOKUP(AJ$7,'[5]Curve Summary'!$A$7:$AG$161,4)</f>
        <v>27.5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40.5</v>
      </c>
      <c r="AN9" s="147" t="n">
        <f aca="false">VLOOKUP(AN$7,'[5]Curve Summary'!$A$7:$AG$161,4)</f>
        <v>48.5</v>
      </c>
      <c r="AO9" s="147" t="n">
        <f aca="false">VLOOKUP(AO$7,'[5]Curve Summary'!$A$7:$AG$161,4)</f>
        <v>41.5</v>
      </c>
      <c r="AP9" s="147" t="n">
        <f aca="false">VLOOKUP(AP$7,'[5]Curve Summary'!$A$7:$AG$161,4)</f>
        <v>36</v>
      </c>
      <c r="AQ9" s="147" t="n">
        <f aca="false">VLOOKUP(AQ$7,'[5]Curve Summary'!$A$7:$AG$161,4)</f>
        <v>34</v>
      </c>
      <c r="AR9" s="147" t="n">
        <f aca="false">VLOOKUP(AR$7,'[5]Curve Summary'!$A$7:$AG$161,4)</f>
        <v>36.25</v>
      </c>
      <c r="AS9" s="147" t="n">
        <f aca="false">VLOOKUP(AS$7,'[5]Curve Summary'!$A$7:$AG$161,4)</f>
        <v>39</v>
      </c>
      <c r="AT9" s="147" t="n">
        <f aca="false">VLOOKUP(AT$7,'[5]Curve Summary'!$A$7:$AG$161,4)</f>
        <v>37.5</v>
      </c>
      <c r="AU9" s="147" t="n">
        <f aca="false">VLOOKUP(AU$7,'[5]Curve Summary'!$A$7:$AG$161,4)</f>
        <v>33.5</v>
      </c>
      <c r="AV9" s="147" t="n">
        <f aca="false">VLOOKUP(AV$7,'[5]Curve Summary'!$A$7:$AG$161,4)</f>
        <v>30</v>
      </c>
      <c r="AW9" s="147" t="n">
        <f aca="false">VLOOKUP(AW$7,'[5]Curve Summary'!$A$7:$AG$161,4)</f>
        <v>26.75</v>
      </c>
      <c r="AX9" s="147" t="n">
        <f aca="false">VLOOKUP(AX$7,'[5]Curve Summary'!$A$7:$AG$161,4)</f>
        <v>28</v>
      </c>
      <c r="AY9" s="147" t="n">
        <f aca="false">VLOOKUP(AY$7,'[5]Curve Summary'!$A$7:$AG$161,4)</f>
        <v>46.5</v>
      </c>
      <c r="AZ9" s="147" t="n">
        <f aca="false">VLOOKUP(AZ$7,'[5]Curve Summary'!$A$7:$AG$161,4)</f>
        <v>55</v>
      </c>
      <c r="BA9" s="147" t="n">
        <f aca="false">VLOOKUP(BA$7,'[5]Curve Summary'!$A$7:$AG$161,4)</f>
        <v>44.25</v>
      </c>
      <c r="BB9" s="147" t="n">
        <f aca="false">VLOOKUP(BB$7,'[5]Curve Summary'!$A$7:$AG$161,4)</f>
        <v>38.25</v>
      </c>
      <c r="BC9" s="147" t="n">
        <f aca="false">VLOOKUP(BC$7,'[5]Curve Summary'!$A$7:$AG$161,4)</f>
        <v>35</v>
      </c>
      <c r="BD9" s="147" t="n">
        <f aca="false">VLOOKUP(BD$7,'[5]Curve Summary'!$A$7:$AG$161,4)</f>
        <v>37.5</v>
      </c>
      <c r="BE9" s="147" t="n">
        <f aca="false">VLOOKUP(BE$7,'[5]Curve Summary'!$A$7:$AG$161,4)</f>
        <v>39.15</v>
      </c>
      <c r="BF9" s="147" t="n">
        <f aca="false">VLOOKUP(BF$7,'[5]Curve Summary'!$A$7:$AG$161,4)</f>
        <v>37.86</v>
      </c>
      <c r="BG9" s="147" t="n">
        <f aca="false">VLOOKUP(BG$7,'[5]Curve Summary'!$A$7:$AG$161,4)</f>
        <v>34.43</v>
      </c>
      <c r="BH9" s="147" t="n">
        <f aca="false">VLOOKUP(BH$7,'[5]Curve Summary'!$A$7:$AG$161,4)</f>
        <v>31.43</v>
      </c>
      <c r="BI9" s="147" t="n">
        <f aca="false">VLOOKUP(BI$7,'[5]Curve Summary'!$A$7:$AG$161,4)</f>
        <v>28.64</v>
      </c>
      <c r="BJ9" s="147" t="n">
        <f aca="false">VLOOKUP(BJ$7,'[5]Curve Summary'!$A$7:$AG$161,4)</f>
        <v>29.72</v>
      </c>
      <c r="BK9" s="147" t="n">
        <f aca="false">VLOOKUP(BK$7,'[5]Curve Summary'!$A$7:$AG$161,4)</f>
        <v>45.59</v>
      </c>
      <c r="BL9" s="147" t="n">
        <f aca="false">VLOOKUP(BL$7,'[5]Curve Summary'!$A$7:$AG$161,4)</f>
        <v>52.88</v>
      </c>
      <c r="BM9" s="147" t="n">
        <f aca="false">VLOOKUP(BM$7,'[5]Curve Summary'!$A$7:$AG$161,4)</f>
        <v>43.66</v>
      </c>
      <c r="BN9" s="147" t="n">
        <f aca="false">VLOOKUP(BN$7,'[5]Curve Summary'!$A$7:$AG$161,4)</f>
        <v>38.51</v>
      </c>
      <c r="BO9" s="147" t="n">
        <f aca="false">VLOOKUP(BO$7,'[5]Curve Summary'!$A$7:$AG$161,4)</f>
        <v>35.73</v>
      </c>
      <c r="BP9" s="147" t="n">
        <f aca="false">VLOOKUP(BP$7,'[5]Curve Summary'!$A$7:$AG$161,4)</f>
        <v>37.87</v>
      </c>
      <c r="BQ9" s="147" t="n">
        <f aca="false">VLOOKUP(BQ$7,'[5]Curve Summary'!$A$7:$AG$161,4)</f>
        <v>39.33</v>
      </c>
      <c r="BR9" s="147" t="n">
        <f aca="false">VLOOKUP(BR$7,'[5]Curve Summary'!$A$7:$AG$161,4)</f>
        <v>38.22</v>
      </c>
      <c r="BS9" s="147" t="n">
        <f aca="false">VLOOKUP(BS$7,'[5]Curve Summary'!$A$7:$AG$161,4)</f>
        <v>35.28</v>
      </c>
      <c r="BT9" s="147" t="n">
        <f aca="false">VLOOKUP(BT$7,'[5]Curve Summary'!$A$7:$AG$161,4)</f>
        <v>32.71</v>
      </c>
      <c r="BU9" s="147" t="n">
        <f aca="false">VLOOKUP(BU$7,'[5]Curve Summary'!$A$7:$AG$161,4)</f>
        <v>30.32</v>
      </c>
      <c r="BV9" s="147" t="n">
        <f aca="false">VLOOKUP(BV$7,'[5]Curve Summary'!$A$7:$AG$161,4)</f>
        <v>31.24</v>
      </c>
      <c r="BW9" s="147" t="n">
        <f aca="false">VLOOKUP(BW$7,'[5]Curve Summary'!$A$7:$AG$161,4)</f>
        <v>44.86</v>
      </c>
      <c r="BX9" s="147" t="n">
        <f aca="false">VLOOKUP(BX$7,'[5]Curve Summary'!$A$7:$AG$161,4)</f>
        <v>51.11</v>
      </c>
      <c r="BY9" s="147" t="n">
        <f aca="false">VLOOKUP(BY$7,'[5]Curve Summary'!$A$7:$AG$161,4)</f>
        <v>43.2</v>
      </c>
      <c r="BZ9" s="147" t="n">
        <f aca="false">VLOOKUP(BZ$7,'[5]Curve Summary'!$A$7:$AG$161,4)</f>
        <v>38.79</v>
      </c>
      <c r="CA9" s="147" t="n">
        <f aca="false">VLOOKUP(CA$7,'[5]Curve Summary'!$A$7:$AG$161,4)</f>
        <v>36.4</v>
      </c>
      <c r="CB9" s="147" t="n">
        <f aca="false">VLOOKUP(CB$7,'[5]Curve Summary'!$A$7:$AG$161,4)</f>
        <v>38.24</v>
      </c>
      <c r="CC9" s="147" t="n">
        <f aca="false">VLOOKUP(CC$7,'[5]Curve Summary'!$A$7:$AG$161,4)</f>
        <v>39.59</v>
      </c>
      <c r="CD9" s="147" t="n">
        <f aca="false">VLOOKUP(CD$7,'[5]Curve Summary'!$A$7:$AG$161,4)</f>
        <v>38.59</v>
      </c>
      <c r="CE9" s="147" t="n">
        <f aca="false">VLOOKUP(CE$7,'[5]Curve Summary'!$A$7:$AG$161,4)</f>
        <v>35.91</v>
      </c>
      <c r="CF9" s="147" t="n">
        <f aca="false">VLOOKUP(CF$7,'[5]Curve Summary'!$A$7:$AG$161,4)</f>
        <v>33.57</v>
      </c>
      <c r="CG9" s="147" t="n">
        <f aca="false">VLOOKUP(CG$7,'[5]Curve Summary'!$A$7:$AG$161,4)</f>
        <v>31.4</v>
      </c>
      <c r="CH9" s="147" t="n">
        <f aca="false">VLOOKUP(CH$7,'[5]Curve Summary'!$A$7:$AG$161,4)</f>
        <v>32.24</v>
      </c>
      <c r="CI9" s="147" t="n">
        <f aca="false">VLOOKUP(CI$7,'[5]Curve Summary'!$A$7:$AG$161,4)</f>
        <v>44.6</v>
      </c>
      <c r="CJ9" s="147" t="n">
        <f aca="false">VLOOKUP(CJ$7,'[5]Curve Summary'!$A$7:$AG$161,4)</f>
        <v>50.28</v>
      </c>
      <c r="CK9" s="147" t="n">
        <f aca="false">VLOOKUP(CK$7,'[5]Curve Summary'!$A$7:$AG$161,4)</f>
        <v>43.1</v>
      </c>
      <c r="CL9" s="147" t="n">
        <f aca="false">VLOOKUP(CL$7,'[5]Curve Summary'!$A$7:$AG$161,4)</f>
        <v>39.09</v>
      </c>
      <c r="CM9" s="147" t="n">
        <f aca="false">VLOOKUP(CM$7,'[5]Curve Summary'!$A$7:$AG$161,4)</f>
        <v>36.92</v>
      </c>
      <c r="CN9" s="147" t="n">
        <f aca="false">VLOOKUP(CN$7,'[5]Curve Summary'!$A$7:$AG$161,4)</f>
        <v>38.59</v>
      </c>
      <c r="CO9" s="147" t="n">
        <f aca="false">VLOOKUP(CO$7,'[5]Curve Summary'!$A$7:$AG$161,4)</f>
        <v>39.73</v>
      </c>
      <c r="CP9" s="147" t="n">
        <f aca="false">VLOOKUP(CP$7,'[5]Curve Summary'!$A$7:$AG$161,4)</f>
        <v>38.83</v>
      </c>
      <c r="CQ9" s="147" t="n">
        <f aca="false">VLOOKUP(CQ$7,'[5]Curve Summary'!$A$7:$AG$161,4)</f>
        <v>36.41</v>
      </c>
      <c r="CR9" s="147" t="n">
        <f aca="false">VLOOKUP(CR$7,'[5]Curve Summary'!$A$7:$AG$161,4)</f>
        <v>34.29</v>
      </c>
      <c r="CS9" s="147" t="n">
        <f aca="false">VLOOKUP(CS$7,'[5]Curve Summary'!$A$7:$AG$161,4)</f>
        <v>32.33</v>
      </c>
      <c r="CT9" s="147" t="n">
        <f aca="false">VLOOKUP(CT$7,'[5]Curve Summary'!$A$7:$AG$161,4)</f>
        <v>33.09</v>
      </c>
      <c r="CU9" s="147" t="n">
        <f aca="false">VLOOKUP(CU$7,'[5]Curve Summary'!$A$7:$AG$161,4)</f>
        <v>44.3</v>
      </c>
      <c r="CV9" s="147" t="n">
        <f aca="false">VLOOKUP(CV$7,'[5]Curve Summary'!$A$7:$AG$161,4)</f>
        <v>49.45</v>
      </c>
      <c r="CW9" s="147" t="n">
        <f aca="false">VLOOKUP(CW$7,'[5]Curve Summary'!$A$7:$AG$161,4)</f>
        <v>42.94</v>
      </c>
      <c r="CX9" s="147" t="n">
        <f aca="false">VLOOKUP(CX$7,'[5]Curve Summary'!$A$7:$AG$161,4)</f>
        <v>39.31</v>
      </c>
      <c r="CY9" s="147" t="n">
        <f aca="false">VLOOKUP(CY$7,'[5]Curve Summary'!$A$7:$AG$161,4)</f>
        <v>37.35</v>
      </c>
      <c r="CZ9" s="147" t="n">
        <f aca="false">VLOOKUP(CZ$7,'[5]Curve Summary'!$A$7:$AG$161,4)</f>
        <v>38.87</v>
      </c>
      <c r="DA9" s="147" t="n">
        <f aca="false">VLOOKUP(DA$7,'[5]Curve Summary'!$A$7:$AG$161,4)</f>
        <v>40.17</v>
      </c>
      <c r="DB9" s="147" t="n">
        <f aca="false">VLOOKUP(DB$7,'[5]Curve Summary'!$A$7:$AG$161,4)</f>
        <v>39.33</v>
      </c>
      <c r="DC9" s="147" t="n">
        <f aca="false">VLOOKUP(DC$7,'[5]Curve Summary'!$A$7:$AG$161,4)</f>
        <v>37.08</v>
      </c>
      <c r="DD9" s="147" t="n">
        <f aca="false">VLOOKUP(DD$7,'[5]Curve Summary'!$A$7:$AG$161,4)</f>
        <v>35.11</v>
      </c>
      <c r="DE9" s="147" t="n">
        <f aca="false">VLOOKUP(DE$7,'[5]Curve Summary'!$A$7:$AG$161,4)</f>
        <v>33.28</v>
      </c>
      <c r="DF9" s="147" t="n">
        <f aca="false">VLOOKUP(DF$7,'[5]Curve Summary'!$A$7:$AG$161,4)</f>
        <v>33.99</v>
      </c>
      <c r="DG9" s="147" t="n">
        <f aca="false">VLOOKUP(DG$7,'[5]Curve Summary'!$A$7:$AG$161,4)</f>
        <v>44.43</v>
      </c>
      <c r="DH9" s="147" t="n">
        <f aca="false">VLOOKUP(DH$7,'[5]Curve Summary'!$A$7:$AG$161,4)</f>
        <v>49.23</v>
      </c>
      <c r="DI9" s="147" t="n">
        <f aca="false">VLOOKUP(DI$7,'[5]Curve Summary'!$A$7:$AG$161,4)</f>
        <v>43.17</v>
      </c>
      <c r="DJ9" s="147" t="n">
        <f aca="false">VLOOKUP(DJ$7,'[5]Curve Summary'!$A$7:$AG$161,4)</f>
        <v>39.79</v>
      </c>
      <c r="DK9" s="147" t="n">
        <f aca="false">VLOOKUP(DK$7,'[5]Curve Summary'!$A$7:$AG$161,4)</f>
        <v>37.96</v>
      </c>
      <c r="DL9" s="147" t="n">
        <f aca="false">VLOOKUP(DL$7,'[5]Curve Summary'!$A$7:$AG$161,4)</f>
        <v>39.37</v>
      </c>
      <c r="DM9" s="147" t="n">
        <f aca="false">VLOOKUP(DM$7,'[5]Curve Summary'!$A$7:$AG$161,4)</f>
        <v>40.62</v>
      </c>
      <c r="DN9" s="147" t="n">
        <f aca="false">VLOOKUP(DN$7,'[5]Curve Summary'!$A$7:$AG$161,4)</f>
        <v>39.83</v>
      </c>
      <c r="DO9" s="147" t="n">
        <f aca="false">VLOOKUP(DO$7,'[5]Curve Summary'!$A$7:$AG$161,4)</f>
        <v>37.74</v>
      </c>
      <c r="DP9" s="147" t="n">
        <f aca="false">VLOOKUP(DP$7,'[5]Curve Summary'!$A$7:$AG$161,4)</f>
        <v>35.9</v>
      </c>
      <c r="DQ9" s="147" t="n">
        <f aca="false">VLOOKUP(DQ$7,'[5]Curve Summary'!$A$7:$AG$161,4)</f>
        <v>34.2</v>
      </c>
      <c r="DR9" s="147" t="n">
        <f aca="false">VLOOKUP(DR$7,'[5]Curve Summary'!$A$7:$AG$161,4)</f>
        <v>34.86</v>
      </c>
      <c r="DS9" s="147" t="n">
        <f aca="false">VLOOKUP(DS$7,'[5]Curve Summary'!$A$7:$AG$161,4)</f>
        <v>44.59</v>
      </c>
      <c r="DT9" s="147" t="n">
        <f aca="false">VLOOKUP(DT$7,'[5]Curve Summary'!$A$7:$AG$161,4)</f>
        <v>49.06</v>
      </c>
      <c r="DU9" s="147" t="n">
        <f aca="false">VLOOKUP(DU$7,'[5]Curve Summary'!$A$7:$AG$161,4)</f>
        <v>43.41</v>
      </c>
      <c r="DV9" s="147" t="n">
        <f aca="false">VLOOKUP(DV$7,'[5]Curve Summary'!$A$7:$AG$161,4)</f>
        <v>40.26</v>
      </c>
      <c r="DW9" s="147" t="n">
        <f aca="false">VLOOKUP(DW$7,'[5]Curve Summary'!$A$7:$AG$161,4)</f>
        <v>38.56</v>
      </c>
      <c r="DX9" s="147" t="n">
        <f aca="false">VLOOKUP(DX$7,'[5]Curve Summary'!$A$7:$AG$161,4)</f>
        <v>39.88</v>
      </c>
      <c r="DY9" s="147" t="n">
        <f aca="false">VLOOKUP(DY$7,'[5]Curve Summary'!$A$7:$AG$161,4)</f>
        <v>41.07</v>
      </c>
      <c r="DZ9" s="147" t="n">
        <f aca="false">VLOOKUP(DZ$7,'[5]Curve Summary'!$A$7:$AG$161,4)</f>
        <v>40.34</v>
      </c>
      <c r="EA9" s="147" t="n">
        <f aca="false">VLOOKUP(EA$7,'[5]Curve Summary'!$A$7:$AG$161,4)</f>
        <v>38.38</v>
      </c>
      <c r="EB9" s="147" t="n">
        <f aca="false">VLOOKUP(EB$7,'[5]Curve Summary'!$A$7:$AG$161,4)</f>
        <v>36.67</v>
      </c>
      <c r="EC9" s="147" t="n">
        <f aca="false">VLOOKUP(EC$7,'[5]Curve Summary'!$A$7:$AG$161,4)</f>
        <v>35.09</v>
      </c>
      <c r="ED9" s="147" t="n">
        <f aca="false">VLOOKUP(ED$7,'[5]Curve Summary'!$A$7:$AG$161,4)</f>
        <v>35.7</v>
      </c>
      <c r="EE9" s="147" t="n">
        <f aca="false">VLOOKUP(EE$7,'[5]Curve Summary'!$A$7:$AG$161,4)</f>
        <v>44.77</v>
      </c>
      <c r="EF9" s="147" t="n">
        <f aca="false">VLOOKUP(EF$7,'[5]Curve Summary'!$A$7:$AG$161,4)</f>
        <v>48.93</v>
      </c>
      <c r="EG9" s="147" t="n">
        <f aca="false">VLOOKUP(EG$7,'[5]Curve Summary'!$A$7:$AG$161,4)</f>
        <v>43.67</v>
      </c>
      <c r="EH9" s="147" t="n">
        <f aca="false">VLOOKUP(EH$7,'[5]Curve Summary'!$A$7:$AG$161,4)</f>
        <v>40.74</v>
      </c>
      <c r="EI9" s="147" t="n">
        <f aca="false">VLOOKUP(EI$7,'[5]Curve Summary'!$A$7:$AG$161,4)</f>
        <v>39.15</v>
      </c>
      <c r="EJ9" s="147" t="n">
        <f aca="false">VLOOKUP(EJ$7,'[5]Curve Summary'!$A$7:$AG$161,4)</f>
        <v>40.38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25.4285714285714</v>
      </c>
      <c r="D10" s="147" t="n">
        <f aca="true">IF(ISERROR((AVERAGE(OFFSET('[5]Curve Summary'!$C$6,15,0,13,1))*13+12*'[5]Curve Summary Backup'!$C$38)/25),'[5]Curve Summary Backup'!$C$38,(AVERAGE(OFFSET('[5]Curve Summary'!$C$6,15,0,13,1))*13+12*'[5]Curve Summary Backup'!$C$38)/25)</f>
        <v>27.75</v>
      </c>
      <c r="E10" s="147" t="n">
        <f aca="false">VLOOKUP(E$7,'[5]Curve Summary'!$A$7:$AG$55,3)</f>
        <v>34.75</v>
      </c>
      <c r="F10" s="154" t="n">
        <f aca="false">(C10*C$5+D10*D$5+E10*E$5)/(SUM(C$5:E$5))</f>
        <v>29.8659029649596</v>
      </c>
      <c r="G10" s="147" t="n">
        <f aca="false">AVERAGE(H10:I10)</f>
        <v>33.75</v>
      </c>
      <c r="H10" s="147" t="n">
        <f aca="false">AG10</f>
        <v>34.5</v>
      </c>
      <c r="I10" s="147" t="n">
        <f aca="false">AH10</f>
        <v>33</v>
      </c>
      <c r="J10" s="147" t="n">
        <f aca="false">AVERAGE(K10:L10)</f>
        <v>29.25</v>
      </c>
      <c r="K10" s="147" t="n">
        <f aca="false">AI10</f>
        <v>29</v>
      </c>
      <c r="L10" s="147" t="n">
        <f aca="false">AJ10</f>
        <v>29.5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47.25</v>
      </c>
      <c r="P10" s="147" t="n">
        <f aca="false">AM10</f>
        <v>43.5</v>
      </c>
      <c r="Q10" s="147" t="n">
        <f aca="false">AN10</f>
        <v>51</v>
      </c>
      <c r="R10" s="147" t="n">
        <f aca="false">AO10</f>
        <v>45</v>
      </c>
      <c r="S10" s="147" t="n">
        <f aca="false">AVERAGE(T10:V10)</f>
        <v>34.9166666666667</v>
      </c>
      <c r="T10" s="147" t="n">
        <f aca="false">AP10</f>
        <v>35.5</v>
      </c>
      <c r="U10" s="147" t="n">
        <f aca="false">AQ10</f>
        <v>33.5</v>
      </c>
      <c r="V10" s="147" t="n">
        <f aca="false">AR10</f>
        <v>35.75</v>
      </c>
      <c r="W10" s="154" t="n">
        <f aca="false">SUM(AG29:AR29)/SUM($AG$5:$AR$5)</f>
        <v>35.8480392156863</v>
      </c>
      <c r="X10" s="147" t="n">
        <f aca="false">SUM(AS29:BD29)/SUM($AS$5:$BD$5)</f>
        <v>39.2950980392157</v>
      </c>
      <c r="Y10" s="147" t="n">
        <f aca="false">SUM(BE29:BR29)/SUM($BE$5:$BR$5)</f>
        <v>39.6964429530201</v>
      </c>
      <c r="Z10" s="147" t="n">
        <f aca="false">SUM(BQ29:CB29)/SUM($BQ$5:$CB$5)</f>
        <v>40.283568627451</v>
      </c>
      <c r="AA10" s="147" t="n">
        <f aca="false">SUM(CC29:DX29)/SUM($CC$5:$DX$5)</f>
        <v>42.4715490196078</v>
      </c>
      <c r="AB10" s="155" t="n">
        <f aca="false">SUM(DY29:EJ29)/SUM($DY$5:$EJ$5)</f>
        <v>45.0115234375</v>
      </c>
      <c r="AC10" s="156" t="n">
        <f aca="false">(C10*C$5+D10*D$5+E10*E$5+SUM(AG29:EJ29))/(SUM(C$5:E$5)+SUM($AG$5:$EJ$5))</f>
        <v>40.866913167649</v>
      </c>
      <c r="AD10" s="150"/>
      <c r="AE10" s="150"/>
      <c r="AF10" s="151"/>
      <c r="AG10" s="157" t="n">
        <f aca="false">VLOOKUP(AG$7,'[5]Curve Summary'!$A$8:$AG$161,3)</f>
        <v>34.5</v>
      </c>
      <c r="AH10" s="157" t="n">
        <f aca="false">VLOOKUP(AH$7,'[5]Curve Summary'!$A$8:$AG$161,3)</f>
        <v>33</v>
      </c>
      <c r="AI10" s="157" t="n">
        <f aca="false">VLOOKUP(AI$7,'[5]Curve Summary'!$A$8:$AG$161,3)</f>
        <v>29</v>
      </c>
      <c r="AJ10" s="157" t="n">
        <f aca="false">VLOOKUP(AJ$7,'[5]Curve Summary'!$A$8:$AG$161,3)</f>
        <v>29.5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43.5</v>
      </c>
      <c r="AN10" s="157" t="n">
        <f aca="false">VLOOKUP(AN$7,'[5]Curve Summary'!$A$8:$AG$161,3)</f>
        <v>51</v>
      </c>
      <c r="AO10" s="157" t="n">
        <f aca="false">VLOOKUP(AO$7,'[5]Curve Summary'!$A$8:$AG$161,3)</f>
        <v>45</v>
      </c>
      <c r="AP10" s="157" t="n">
        <f aca="false">VLOOKUP(AP$7,'[5]Curve Summary'!$A$8:$AG$161,3)</f>
        <v>35.5</v>
      </c>
      <c r="AQ10" s="157" t="n">
        <f aca="false">VLOOKUP(AQ$7,'[5]Curve Summary'!$A$8:$AG$161,3)</f>
        <v>33.5</v>
      </c>
      <c r="AR10" s="157" t="n">
        <f aca="false">VLOOKUP(AR$7,'[5]Curve Summary'!$A$8:$AG$161,3)</f>
        <v>35.75</v>
      </c>
      <c r="AS10" s="157" t="n">
        <f aca="false">VLOOKUP(AS$7,'[5]Curve Summary'!$A$8:$AG$161,3)</f>
        <v>38.75</v>
      </c>
      <c r="AT10" s="157" t="n">
        <f aca="false">VLOOKUP(AT$7,'[5]Curve Summary'!$A$8:$AG$161,3)</f>
        <v>37.25</v>
      </c>
      <c r="AU10" s="157" t="n">
        <f aca="false">VLOOKUP(AU$7,'[5]Curve Summary'!$A$8:$AG$161,3)</f>
        <v>33.5</v>
      </c>
      <c r="AV10" s="157" t="n">
        <f aca="false">VLOOKUP(AV$7,'[5]Curve Summary'!$A$8:$AG$161,3)</f>
        <v>33</v>
      </c>
      <c r="AW10" s="157" t="n">
        <f aca="false">VLOOKUP(AW$7,'[5]Curve Summary'!$A$8:$AG$161,3)</f>
        <v>30</v>
      </c>
      <c r="AX10" s="157" t="n">
        <f aca="false">VLOOKUP(AX$7,'[5]Curve Summary'!$A$8:$AG$161,3)</f>
        <v>31.25</v>
      </c>
      <c r="AY10" s="157" t="n">
        <f aca="false">VLOOKUP(AY$7,'[5]Curve Summary'!$A$8:$AG$161,3)</f>
        <v>51</v>
      </c>
      <c r="AZ10" s="157" t="n">
        <f aca="false">VLOOKUP(AZ$7,'[5]Curve Summary'!$A$8:$AG$161,3)</f>
        <v>58.5</v>
      </c>
      <c r="BA10" s="157" t="n">
        <f aca="false">VLOOKUP(BA$7,'[5]Curve Summary'!$A$8:$AG$161,3)</f>
        <v>47.75</v>
      </c>
      <c r="BB10" s="157" t="n">
        <f aca="false">VLOOKUP(BB$7,'[5]Curve Summary'!$A$8:$AG$161,3)</f>
        <v>38</v>
      </c>
      <c r="BC10" s="157" t="n">
        <f aca="false">VLOOKUP(BC$7,'[5]Curve Summary'!$A$8:$AG$161,3)</f>
        <v>34.75</v>
      </c>
      <c r="BD10" s="157" t="n">
        <f aca="false">VLOOKUP(BD$7,'[5]Curve Summary'!$A$8:$AG$161,3)</f>
        <v>37.25</v>
      </c>
      <c r="BE10" s="157" t="n">
        <f aca="false">VLOOKUP(BE$7,'[5]Curve Summary'!$A$8:$AG$161,3)</f>
        <v>39.32</v>
      </c>
      <c r="BF10" s="157" t="n">
        <f aca="false">VLOOKUP(BF$7,'[5]Curve Summary'!$A$8:$AG$161,3)</f>
        <v>38.03</v>
      </c>
      <c r="BG10" s="157" t="n">
        <f aca="false">VLOOKUP(BG$7,'[5]Curve Summary'!$A$8:$AG$161,3)</f>
        <v>34.8</v>
      </c>
      <c r="BH10" s="157" t="n">
        <f aca="false">VLOOKUP(BH$7,'[5]Curve Summary'!$A$8:$AG$161,3)</f>
        <v>34.37</v>
      </c>
      <c r="BI10" s="157" t="n">
        <f aca="false">VLOOKUP(BI$7,'[5]Curve Summary'!$A$8:$AG$161,3)</f>
        <v>31.79</v>
      </c>
      <c r="BJ10" s="157" t="n">
        <f aca="false">VLOOKUP(BJ$7,'[5]Curve Summary'!$A$8:$AG$161,3)</f>
        <v>32.87</v>
      </c>
      <c r="BK10" s="157" t="n">
        <f aca="false">VLOOKUP(BK$7,'[5]Curve Summary'!$A$8:$AG$161,3)</f>
        <v>49.87</v>
      </c>
      <c r="BL10" s="157" t="n">
        <f aca="false">VLOOKUP(BL$7,'[5]Curve Summary'!$A$8:$AG$161,3)</f>
        <v>56.33</v>
      </c>
      <c r="BM10" s="157" t="n">
        <f aca="false">VLOOKUP(BM$7,'[5]Curve Summary'!$A$8:$AG$161,3)</f>
        <v>47.07</v>
      </c>
      <c r="BN10" s="157" t="n">
        <f aca="false">VLOOKUP(BN$7,'[5]Curve Summary'!$A$8:$AG$161,3)</f>
        <v>38.68</v>
      </c>
      <c r="BO10" s="157" t="n">
        <f aca="false">VLOOKUP(BO$7,'[5]Curve Summary'!$A$8:$AG$161,3)</f>
        <v>35.88</v>
      </c>
      <c r="BP10" s="157" t="n">
        <f aca="false">VLOOKUP(BP$7,'[5]Curve Summary'!$A$8:$AG$161,3)</f>
        <v>38.04</v>
      </c>
      <c r="BQ10" s="157" t="n">
        <f aca="false">VLOOKUP(BQ$7,'[5]Curve Summary'!$A$8:$AG$161,3)</f>
        <v>39.86</v>
      </c>
      <c r="BR10" s="157" t="n">
        <f aca="false">VLOOKUP(BR$7,'[5]Curve Summary'!$A$8:$AG$161,3)</f>
        <v>38.75</v>
      </c>
      <c r="BS10" s="157" t="n">
        <f aca="false">VLOOKUP(BS$7,'[5]Curve Summary'!$A$8:$AG$161,3)</f>
        <v>35.98</v>
      </c>
      <c r="BT10" s="157" t="n">
        <f aca="false">VLOOKUP(BT$7,'[5]Curve Summary'!$A$8:$AG$161,3)</f>
        <v>35.61</v>
      </c>
      <c r="BU10" s="157" t="n">
        <f aca="false">VLOOKUP(BU$7,'[5]Curve Summary'!$A$8:$AG$161,3)</f>
        <v>33.39</v>
      </c>
      <c r="BV10" s="157" t="n">
        <f aca="false">VLOOKUP(BV$7,'[5]Curve Summary'!$A$8:$AG$161,3)</f>
        <v>34.33</v>
      </c>
      <c r="BW10" s="157" t="n">
        <f aca="false">VLOOKUP(BW$7,'[5]Curve Summary'!$A$8:$AG$161,3)</f>
        <v>48.97</v>
      </c>
      <c r="BX10" s="157" t="n">
        <f aca="false">VLOOKUP(BX$7,'[5]Curve Summary'!$A$8:$AG$161,3)</f>
        <v>54.53</v>
      </c>
      <c r="BY10" s="157" t="n">
        <f aca="false">VLOOKUP(BY$7,'[5]Curve Summary'!$A$8:$AG$161,3)</f>
        <v>46.57</v>
      </c>
      <c r="BZ10" s="157" t="n">
        <f aca="false">VLOOKUP(BZ$7,'[5]Curve Summary'!$A$8:$AG$161,3)</f>
        <v>39.35</v>
      </c>
      <c r="CA10" s="157" t="n">
        <f aca="false">VLOOKUP(CA$7,'[5]Curve Summary'!$A$8:$AG$161,3)</f>
        <v>36.94</v>
      </c>
      <c r="CB10" s="157" t="n">
        <f aca="false">VLOOKUP(CB$7,'[5]Curve Summary'!$A$8:$AG$161,3)</f>
        <v>38.8</v>
      </c>
      <c r="CC10" s="157" t="n">
        <f aca="false">VLOOKUP(CC$7,'[5]Curve Summary'!$A$8:$AG$161,3)</f>
        <v>40.62</v>
      </c>
      <c r="CD10" s="157" t="n">
        <f aca="false">VLOOKUP(CD$7,'[5]Curve Summary'!$A$8:$AG$161,3)</f>
        <v>39.61</v>
      </c>
      <c r="CE10" s="157" t="n">
        <f aca="false">VLOOKUP(CE$7,'[5]Curve Summary'!$A$8:$AG$161,3)</f>
        <v>37.07</v>
      </c>
      <c r="CF10" s="157" t="n">
        <f aca="false">VLOOKUP(CF$7,'[5]Curve Summary'!$A$8:$AG$161,3)</f>
        <v>36.74</v>
      </c>
      <c r="CG10" s="157" t="n">
        <f aca="false">VLOOKUP(CG$7,'[5]Curve Summary'!$A$8:$AG$161,3)</f>
        <v>34.71</v>
      </c>
      <c r="CH10" s="157" t="n">
        <f aca="false">VLOOKUP(CH$7,'[5]Curve Summary'!$A$8:$AG$161,3)</f>
        <v>35.57</v>
      </c>
      <c r="CI10" s="157" t="n">
        <f aca="false">VLOOKUP(CI$7,'[5]Curve Summary'!$A$8:$AG$161,3)</f>
        <v>48.99</v>
      </c>
      <c r="CJ10" s="157" t="n">
        <f aca="false">VLOOKUP(CJ$7,'[5]Curve Summary'!$A$8:$AG$161,3)</f>
        <v>54.1</v>
      </c>
      <c r="CK10" s="157" t="n">
        <f aca="false">VLOOKUP(CK$7,'[5]Curve Summary'!$A$8:$AG$161,3)</f>
        <v>46.81</v>
      </c>
      <c r="CL10" s="157" t="n">
        <f aca="false">VLOOKUP(CL$7,'[5]Curve Summary'!$A$8:$AG$161,3)</f>
        <v>40.19</v>
      </c>
      <c r="CM10" s="157" t="n">
        <f aca="false">VLOOKUP(CM$7,'[5]Curve Summary'!$A$8:$AG$161,3)</f>
        <v>37.99</v>
      </c>
      <c r="CN10" s="157" t="n">
        <f aca="false">VLOOKUP(CN$7,'[5]Curve Summary'!$A$8:$AG$161,3)</f>
        <v>39.69</v>
      </c>
      <c r="CO10" s="157" t="n">
        <f aca="false">VLOOKUP(CO$7,'[5]Curve Summary'!$A$8:$AG$161,3)</f>
        <v>41.6</v>
      </c>
      <c r="CP10" s="157" t="n">
        <f aca="false">VLOOKUP(CP$7,'[5]Curve Summary'!$A$8:$AG$161,3)</f>
        <v>40.67</v>
      </c>
      <c r="CQ10" s="157" t="n">
        <f aca="false">VLOOKUP(CQ$7,'[5]Curve Summary'!$A$8:$AG$161,3)</f>
        <v>38.33</v>
      </c>
      <c r="CR10" s="157" t="n">
        <f aca="false">VLOOKUP(CR$7,'[5]Curve Summary'!$A$8:$AG$161,3)</f>
        <v>38.03</v>
      </c>
      <c r="CS10" s="157" t="n">
        <f aca="false">VLOOKUP(CS$7,'[5]Curve Summary'!$A$8:$AG$161,3)</f>
        <v>36.16</v>
      </c>
      <c r="CT10" s="157" t="n">
        <f aca="false">VLOOKUP(CT$7,'[5]Curve Summary'!$A$8:$AG$161,3)</f>
        <v>36.95</v>
      </c>
      <c r="CU10" s="157" t="n">
        <f aca="false">VLOOKUP(CU$7,'[5]Curve Summary'!$A$8:$AG$161,3)</f>
        <v>49.31</v>
      </c>
      <c r="CV10" s="157" t="n">
        <f aca="false">VLOOKUP(CV$7,'[5]Curve Summary'!$A$8:$AG$161,3)</f>
        <v>54.02</v>
      </c>
      <c r="CW10" s="157" t="n">
        <f aca="false">VLOOKUP(CW$7,'[5]Curve Summary'!$A$8:$AG$161,3)</f>
        <v>47.3</v>
      </c>
      <c r="CX10" s="157" t="n">
        <f aca="false">VLOOKUP(CX$7,'[5]Curve Summary'!$A$8:$AG$161,3)</f>
        <v>41.21</v>
      </c>
      <c r="CY10" s="157" t="n">
        <f aca="false">VLOOKUP(CY$7,'[5]Curve Summary'!$A$8:$AG$161,3)</f>
        <v>39.18</v>
      </c>
      <c r="CZ10" s="157" t="n">
        <f aca="false">VLOOKUP(CZ$7,'[5]Curve Summary'!$A$8:$AG$161,3)</f>
        <v>40.75</v>
      </c>
      <c r="DA10" s="157" t="n">
        <f aca="false">VLOOKUP(DA$7,'[5]Curve Summary'!$A$8:$AG$161,3)</f>
        <v>42.56</v>
      </c>
      <c r="DB10" s="157" t="n">
        <f aca="false">VLOOKUP(DB$7,'[5]Curve Summary'!$A$8:$AG$161,3)</f>
        <v>41.68</v>
      </c>
      <c r="DC10" s="157" t="n">
        <f aca="false">VLOOKUP(DC$7,'[5]Curve Summary'!$A$8:$AG$161,3)</f>
        <v>39.49</v>
      </c>
      <c r="DD10" s="157" t="n">
        <f aca="false">VLOOKUP(DD$7,'[5]Curve Summary'!$A$8:$AG$161,3)</f>
        <v>39.2</v>
      </c>
      <c r="DE10" s="157" t="n">
        <f aca="false">VLOOKUP(DE$7,'[5]Curve Summary'!$A$8:$AG$161,3)</f>
        <v>37.45</v>
      </c>
      <c r="DF10" s="157" t="n">
        <f aca="false">VLOOKUP(DF$7,'[5]Curve Summary'!$A$8:$AG$161,3)</f>
        <v>38.19</v>
      </c>
      <c r="DG10" s="157" t="n">
        <f aca="false">VLOOKUP(DG$7,'[5]Curve Summary'!$A$8:$AG$161,3)</f>
        <v>49.83</v>
      </c>
      <c r="DH10" s="157" t="n">
        <f aca="false">VLOOKUP(DH$7,'[5]Curve Summary'!$A$8:$AG$161,3)</f>
        <v>54.26</v>
      </c>
      <c r="DI10" s="157" t="n">
        <f aca="false">VLOOKUP(DI$7,'[5]Curve Summary'!$A$8:$AG$161,3)</f>
        <v>47.94</v>
      </c>
      <c r="DJ10" s="157" t="n">
        <f aca="false">VLOOKUP(DJ$7,'[5]Curve Summary'!$A$8:$AG$161,3)</f>
        <v>42.21</v>
      </c>
      <c r="DK10" s="157" t="n">
        <f aca="false">VLOOKUP(DK$7,'[5]Curve Summary'!$A$8:$AG$161,3)</f>
        <v>40.3</v>
      </c>
      <c r="DL10" s="157" t="n">
        <f aca="false">VLOOKUP(DL$7,'[5]Curve Summary'!$A$8:$AG$161,3)</f>
        <v>41.79</v>
      </c>
      <c r="DM10" s="157" t="n">
        <f aca="false">VLOOKUP(DM$7,'[5]Curve Summary'!$A$8:$AG$161,3)</f>
        <v>43.62</v>
      </c>
      <c r="DN10" s="157" t="n">
        <f aca="false">VLOOKUP(DN$7,'[5]Curve Summary'!$A$8:$AG$161,3)</f>
        <v>42.8</v>
      </c>
      <c r="DO10" s="157" t="n">
        <f aca="false">VLOOKUP(DO$7,'[5]Curve Summary'!$A$8:$AG$161,3)</f>
        <v>40.73</v>
      </c>
      <c r="DP10" s="157" t="n">
        <f aca="false">VLOOKUP(DP$7,'[5]Curve Summary'!$A$8:$AG$161,3)</f>
        <v>40.47</v>
      </c>
      <c r="DQ10" s="157" t="n">
        <f aca="false">VLOOKUP(DQ$7,'[5]Curve Summary'!$A$8:$AG$161,3)</f>
        <v>38.81</v>
      </c>
      <c r="DR10" s="157" t="n">
        <f aca="false">VLOOKUP(DR$7,'[5]Curve Summary'!$A$8:$AG$161,3)</f>
        <v>39.51</v>
      </c>
      <c r="DS10" s="157" t="n">
        <f aca="false">VLOOKUP(DS$7,'[5]Curve Summary'!$A$8:$AG$161,3)</f>
        <v>50.48</v>
      </c>
      <c r="DT10" s="157" t="n">
        <f aca="false">VLOOKUP(DT$7,'[5]Curve Summary'!$A$8:$AG$161,3)</f>
        <v>54.66</v>
      </c>
      <c r="DU10" s="157" t="n">
        <f aca="false">VLOOKUP(DU$7,'[5]Curve Summary'!$A$8:$AG$161,3)</f>
        <v>48.7</v>
      </c>
      <c r="DV10" s="157" t="n">
        <f aca="false">VLOOKUP(DV$7,'[5]Curve Summary'!$A$8:$AG$161,3)</f>
        <v>43.3</v>
      </c>
      <c r="DW10" s="157" t="n">
        <f aca="false">VLOOKUP(DW$7,'[5]Curve Summary'!$A$8:$AG$161,3)</f>
        <v>41.51</v>
      </c>
      <c r="DX10" s="157" t="n">
        <f aca="false">VLOOKUP(DX$7,'[5]Curve Summary'!$A$8:$AG$161,3)</f>
        <v>42.91</v>
      </c>
      <c r="DY10" s="157" t="n">
        <f aca="false">VLOOKUP(DY$7,'[5]Curve Summary'!$A$8:$AG$161,3)</f>
        <v>44.69</v>
      </c>
      <c r="DZ10" s="157" t="n">
        <f aca="false">VLOOKUP(DZ$7,'[5]Curve Summary'!$A$8:$AG$161,3)</f>
        <v>43.91</v>
      </c>
      <c r="EA10" s="157" t="n">
        <f aca="false">VLOOKUP(EA$7,'[5]Curve Summary'!$A$8:$AG$161,3)</f>
        <v>41.97</v>
      </c>
      <c r="EB10" s="157" t="n">
        <f aca="false">VLOOKUP(EB$7,'[5]Curve Summary'!$A$8:$AG$161,3)</f>
        <v>41.72</v>
      </c>
      <c r="EC10" s="157" t="n">
        <f aca="false">VLOOKUP(EC$7,'[5]Curve Summary'!$A$8:$AG$161,3)</f>
        <v>40.16</v>
      </c>
      <c r="ED10" s="157" t="n">
        <f aca="false">VLOOKUP(ED$7,'[5]Curve Summary'!$A$8:$AG$161,3)</f>
        <v>40.82</v>
      </c>
      <c r="EE10" s="157" t="n">
        <f aca="false">VLOOKUP(EE$7,'[5]Curve Summary'!$A$8:$AG$161,3)</f>
        <v>51.15</v>
      </c>
      <c r="EF10" s="157" t="n">
        <f aca="false">VLOOKUP(EF$7,'[5]Curve Summary'!$A$8:$AG$161,3)</f>
        <v>55.09</v>
      </c>
      <c r="EG10" s="157" t="n">
        <f aca="false">VLOOKUP(EG$7,'[5]Curve Summary'!$A$8:$AG$161,3)</f>
        <v>49.48</v>
      </c>
      <c r="EH10" s="157" t="n">
        <f aca="false">VLOOKUP(EH$7,'[5]Curve Summary'!$A$8:$AG$161,3)</f>
        <v>44.39</v>
      </c>
      <c r="EI10" s="157" t="n">
        <f aca="false">VLOOKUP(EI$7,'[5]Curve Summary'!$A$8:$AG$161,3)</f>
        <v>42.7</v>
      </c>
      <c r="EJ10" s="157" t="n">
        <f aca="false">VLOOKUP(EJ$7,'[5]Curve Summary'!$A$8:$AG$161,3)</f>
        <v>44.02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26</v>
      </c>
      <c r="D11" s="147" t="n">
        <f aca="true">IF(ISERROR((AVERAGE(OFFSET('[5]Curve Summary'!$E$6,15,0,13,1))*13+12*'[5]Curve Summary Backup'!$E$38)/25),'[5]Curve Summary Backup'!$E$38,(AVERAGE(OFFSET('[5]Curve Summary'!$E$6,15,0,13,1))*13+12*'[5]Curve Summary Backup'!$E$38)/25)</f>
        <v>28</v>
      </c>
      <c r="E11" s="147" t="n">
        <f aca="false">VLOOKUP(E$7,'[5]Curve Summary'!$A$7:$AG$55,5)</f>
        <v>34.5</v>
      </c>
      <c r="F11" s="154" t="n">
        <f aca="false">(C11*C$5+D11*D$5+E11*E$5)/(SUM(C$5:E$5))</f>
        <v>30</v>
      </c>
      <c r="G11" s="147" t="n">
        <f aca="false">AVERAGE(H11:I11)</f>
        <v>35.25</v>
      </c>
      <c r="H11" s="147" t="n">
        <f aca="false">AG11</f>
        <v>35.5</v>
      </c>
      <c r="I11" s="147" t="n">
        <f aca="false">AH11</f>
        <v>35</v>
      </c>
      <c r="J11" s="147" t="n">
        <f aca="false">AVERAGE(K11:L11)</f>
        <v>31.625</v>
      </c>
      <c r="K11" s="147" t="n">
        <f aca="false">AI11</f>
        <v>33</v>
      </c>
      <c r="L11" s="147" t="n">
        <f aca="false">AJ11</f>
        <v>30.25</v>
      </c>
      <c r="M11" s="147" t="n">
        <f aca="false">AK11</f>
        <v>30.25</v>
      </c>
      <c r="N11" s="147" t="n">
        <f aca="false">AL11</f>
        <v>37</v>
      </c>
      <c r="O11" s="147" t="n">
        <f aca="false">AVERAGE(P11:Q11)</f>
        <v>48.75</v>
      </c>
      <c r="P11" s="147" t="n">
        <f aca="false">AM11</f>
        <v>45.25</v>
      </c>
      <c r="Q11" s="147" t="n">
        <f aca="false">AN11</f>
        <v>52.25</v>
      </c>
      <c r="R11" s="147" t="n">
        <f aca="false">AO11</f>
        <v>44.25</v>
      </c>
      <c r="S11" s="147" t="n">
        <f aca="false">AVERAGE(T11:V11)</f>
        <v>37.25</v>
      </c>
      <c r="T11" s="147" t="n">
        <f aca="false">AP11</f>
        <v>38</v>
      </c>
      <c r="U11" s="147" t="n">
        <f aca="false">AQ11</f>
        <v>35.75</v>
      </c>
      <c r="V11" s="147" t="n">
        <f aca="false">AR11</f>
        <v>38</v>
      </c>
      <c r="W11" s="154" t="n">
        <f aca="false">SUM(AG30:AR30)/SUM($AG$5:$AR$5)</f>
        <v>37.8901960784314</v>
      </c>
      <c r="X11" s="147" t="n">
        <f aca="false">SUM(AS30:BD30)/SUM($AS$5:$BD$5)</f>
        <v>41.7970588235294</v>
      </c>
      <c r="Y11" s="147" t="n">
        <f aca="false">SUM(BE30:BR30)/SUM($BE$5:$BR$5)</f>
        <v>41.9656040268456</v>
      </c>
      <c r="Z11" s="147" t="n">
        <f aca="false">SUM(BQ30:CB30)/SUM($BQ$5:$CB$5)</f>
        <v>42.5332941176471</v>
      </c>
      <c r="AA11" s="147" t="n">
        <f aca="false">SUM(CC30:DX30)/SUM($CC$5:$DX$5)</f>
        <v>43.3688725490196</v>
      </c>
      <c r="AB11" s="155" t="n">
        <f aca="false">SUM(DY30:EJ30)/SUM($DY$5:$EJ$5)</f>
        <v>44.2508984375</v>
      </c>
      <c r="AC11" s="156" t="n">
        <f aca="false">(C11*C$5+D11*D$5+E11*E$5+SUM(AG30:EJ30))/(SUM(C$5:E$5)+SUM($AG$5:$EJ$5))</f>
        <v>42.1748617609528</v>
      </c>
      <c r="AD11" s="150"/>
      <c r="AE11" s="150"/>
      <c r="AF11" s="151"/>
      <c r="AG11" s="157" t="n">
        <f aca="false">VLOOKUP(AG$7,'[5]Curve Summary'!$A$8:$AG$161,5)</f>
        <v>35.5</v>
      </c>
      <c r="AH11" s="157" t="n">
        <f aca="false">VLOOKUP(AH$7,'[5]Curve Summary'!$A$8:$AG$161,5)</f>
        <v>35</v>
      </c>
      <c r="AI11" s="157" t="n">
        <f aca="false">VLOOKUP(AI$7,'[5]Curve Summary'!$A$8:$AG$161,5)</f>
        <v>33</v>
      </c>
      <c r="AJ11" s="157" t="n">
        <f aca="false">VLOOKUP(AJ$7,'[5]Curve Summary'!$A$8:$AG$161,5)</f>
        <v>30.25</v>
      </c>
      <c r="AK11" s="157" t="n">
        <f aca="false">VLOOKUP(AK$7,'[5]Curve Summary'!$A$8:$AG$161,5)</f>
        <v>30.25</v>
      </c>
      <c r="AL11" s="157" t="n">
        <f aca="false">VLOOKUP(AL$7,'[5]Curve Summary'!$A$8:$AG$161,5)</f>
        <v>37</v>
      </c>
      <c r="AM11" s="157" t="n">
        <f aca="false">VLOOKUP(AM$7,'[5]Curve Summary'!$A$8:$AG$161,5)</f>
        <v>45.25</v>
      </c>
      <c r="AN11" s="157" t="n">
        <f aca="false">VLOOKUP(AN$7,'[5]Curve Summary'!$A$8:$AG$161,5)</f>
        <v>52.25</v>
      </c>
      <c r="AO11" s="157" t="n">
        <f aca="false">VLOOKUP(AO$7,'[5]Curve Summary'!$A$8:$AG$161,5)</f>
        <v>44.25</v>
      </c>
      <c r="AP11" s="157" t="n">
        <f aca="false">VLOOKUP(AP$7,'[5]Curve Summary'!$A$8:$AG$161,5)</f>
        <v>38</v>
      </c>
      <c r="AQ11" s="157" t="n">
        <f aca="false">VLOOKUP(AQ$7,'[5]Curve Summary'!$A$8:$AG$161,5)</f>
        <v>35.75</v>
      </c>
      <c r="AR11" s="157" t="n">
        <f aca="false">VLOOKUP(AR$7,'[5]Curve Summary'!$A$8:$AG$161,5)</f>
        <v>38</v>
      </c>
      <c r="AS11" s="157" t="n">
        <f aca="false">VLOOKUP(AS$7,'[5]Curve Summary'!$A$8:$AG$161,5)</f>
        <v>40</v>
      </c>
      <c r="AT11" s="157" t="n">
        <f aca="false">VLOOKUP(AT$7,'[5]Curve Summary'!$A$8:$AG$161,5)</f>
        <v>39</v>
      </c>
      <c r="AU11" s="157" t="n">
        <f aca="false">VLOOKUP(AU$7,'[5]Curve Summary'!$A$8:$AG$161,5)</f>
        <v>36.25</v>
      </c>
      <c r="AV11" s="157" t="n">
        <f aca="false">VLOOKUP(AV$7,'[5]Curve Summary'!$A$8:$AG$161,5)</f>
        <v>34.25</v>
      </c>
      <c r="AW11" s="157" t="n">
        <f aca="false">VLOOKUP(AW$7,'[5]Curve Summary'!$A$8:$AG$161,5)</f>
        <v>35</v>
      </c>
      <c r="AX11" s="157" t="n">
        <f aca="false">VLOOKUP(AX$7,'[5]Curve Summary'!$A$8:$AG$161,5)</f>
        <v>39</v>
      </c>
      <c r="AY11" s="157" t="n">
        <f aca="false">VLOOKUP(AY$7,'[5]Curve Summary'!$A$8:$AG$161,5)</f>
        <v>49.25</v>
      </c>
      <c r="AZ11" s="157" t="n">
        <f aca="false">VLOOKUP(AZ$7,'[5]Curve Summary'!$A$8:$AG$161,5)</f>
        <v>58</v>
      </c>
      <c r="BA11" s="157" t="n">
        <f aca="false">VLOOKUP(BA$7,'[5]Curve Summary'!$A$8:$AG$161,5)</f>
        <v>53</v>
      </c>
      <c r="BB11" s="157" t="n">
        <f aca="false">VLOOKUP(BB$7,'[5]Curve Summary'!$A$8:$AG$161,5)</f>
        <v>39.25</v>
      </c>
      <c r="BC11" s="157" t="n">
        <f aca="false">VLOOKUP(BC$7,'[5]Curve Summary'!$A$8:$AG$161,5)</f>
        <v>38.25</v>
      </c>
      <c r="BD11" s="157" t="n">
        <f aca="false">VLOOKUP(BD$7,'[5]Curve Summary'!$A$8:$AG$161,5)</f>
        <v>40.25</v>
      </c>
      <c r="BE11" s="157" t="n">
        <f aca="false">VLOOKUP(BE$7,'[5]Curve Summary'!$A$8:$AG$161,5)</f>
        <v>40.61</v>
      </c>
      <c r="BF11" s="157" t="n">
        <f aca="false">VLOOKUP(BF$7,'[5]Curve Summary'!$A$8:$AG$161,5)</f>
        <v>39.75</v>
      </c>
      <c r="BG11" s="157" t="n">
        <f aca="false">VLOOKUP(BG$7,'[5]Curve Summary'!$A$8:$AG$161,5)</f>
        <v>37.39</v>
      </c>
      <c r="BH11" s="157" t="n">
        <f aca="false">VLOOKUP(BH$7,'[5]Curve Summary'!$A$8:$AG$161,5)</f>
        <v>35.68</v>
      </c>
      <c r="BI11" s="157" t="n">
        <f aca="false">VLOOKUP(BI$7,'[5]Curve Summary'!$A$8:$AG$161,5)</f>
        <v>36.32</v>
      </c>
      <c r="BJ11" s="157" t="n">
        <f aca="false">VLOOKUP(BJ$7,'[5]Curve Summary'!$A$8:$AG$161,5)</f>
        <v>39.75</v>
      </c>
      <c r="BK11" s="157" t="n">
        <f aca="false">VLOOKUP(BK$7,'[5]Curve Summary'!$A$8:$AG$161,5)</f>
        <v>48.54</v>
      </c>
      <c r="BL11" s="157" t="n">
        <f aca="false">VLOOKUP(BL$7,'[5]Curve Summary'!$A$8:$AG$161,5)</f>
        <v>56.04</v>
      </c>
      <c r="BM11" s="157" t="n">
        <f aca="false">VLOOKUP(BM$7,'[5]Curve Summary'!$A$8:$AG$161,5)</f>
        <v>51.75</v>
      </c>
      <c r="BN11" s="157" t="n">
        <f aca="false">VLOOKUP(BN$7,'[5]Curve Summary'!$A$8:$AG$161,5)</f>
        <v>39.97</v>
      </c>
      <c r="BO11" s="157" t="n">
        <f aca="false">VLOOKUP(BO$7,'[5]Curve Summary'!$A$8:$AG$161,5)</f>
        <v>39.11</v>
      </c>
      <c r="BP11" s="157" t="n">
        <f aca="false">VLOOKUP(BP$7,'[5]Curve Summary'!$A$8:$AG$161,5)</f>
        <v>40.83</v>
      </c>
      <c r="BQ11" s="157" t="n">
        <f aca="false">VLOOKUP(BQ$7,'[5]Curve Summary'!$A$8:$AG$161,5)</f>
        <v>41.17</v>
      </c>
      <c r="BR11" s="157" t="n">
        <f aca="false">VLOOKUP(BR$7,'[5]Curve Summary'!$A$8:$AG$161,5)</f>
        <v>40.44</v>
      </c>
      <c r="BS11" s="157" t="n">
        <f aca="false">VLOOKUP(BS$7,'[5]Curve Summary'!$A$8:$AG$161,5)</f>
        <v>38.42</v>
      </c>
      <c r="BT11" s="157" t="n">
        <f aca="false">VLOOKUP(BT$7,'[5]Curve Summary'!$A$8:$AG$161,5)</f>
        <v>36.95</v>
      </c>
      <c r="BU11" s="157" t="n">
        <f aca="false">VLOOKUP(BU$7,'[5]Curve Summary'!$A$8:$AG$161,5)</f>
        <v>37.5</v>
      </c>
      <c r="BV11" s="157" t="n">
        <f aca="false">VLOOKUP(BV$7,'[5]Curve Summary'!$A$8:$AG$161,5)</f>
        <v>40.44</v>
      </c>
      <c r="BW11" s="157" t="n">
        <f aca="false">VLOOKUP(BW$7,'[5]Curve Summary'!$A$8:$AG$161,5)</f>
        <v>47.97</v>
      </c>
      <c r="BX11" s="157" t="n">
        <f aca="false">VLOOKUP(BX$7,'[5]Curve Summary'!$A$8:$AG$161,5)</f>
        <v>54.4</v>
      </c>
      <c r="BY11" s="157" t="n">
        <f aca="false">VLOOKUP(BY$7,'[5]Curve Summary'!$A$8:$AG$161,5)</f>
        <v>50.73</v>
      </c>
      <c r="BZ11" s="157" t="n">
        <f aca="false">VLOOKUP(BZ$7,'[5]Curve Summary'!$A$8:$AG$161,5)</f>
        <v>40.63</v>
      </c>
      <c r="CA11" s="157" t="n">
        <f aca="false">VLOOKUP(CA$7,'[5]Curve Summary'!$A$8:$AG$161,5)</f>
        <v>39.9</v>
      </c>
      <c r="CB11" s="157" t="n">
        <f aca="false">VLOOKUP(CB$7,'[5]Curve Summary'!$A$8:$AG$161,5)</f>
        <v>41.37</v>
      </c>
      <c r="CC11" s="157" t="n">
        <f aca="false">VLOOKUP(CC$7,'[5]Curve Summary'!$A$8:$AG$161,5)</f>
        <v>41.64</v>
      </c>
      <c r="CD11" s="157" t="n">
        <f aca="false">VLOOKUP(CD$7,'[5]Curve Summary'!$A$8:$AG$161,5)</f>
        <v>40.98</v>
      </c>
      <c r="CE11" s="157" t="n">
        <f aca="false">VLOOKUP(CE$7,'[5]Curve Summary'!$A$8:$AG$161,5)</f>
        <v>39.14</v>
      </c>
      <c r="CF11" s="157" t="n">
        <f aca="false">VLOOKUP(CF$7,'[5]Curve Summary'!$A$8:$AG$161,5)</f>
        <v>37.81</v>
      </c>
      <c r="CG11" s="157" t="n">
        <f aca="false">VLOOKUP(CG$7,'[5]Curve Summary'!$A$8:$AG$161,5)</f>
        <v>38.31</v>
      </c>
      <c r="CH11" s="157" t="n">
        <f aca="false">VLOOKUP(CH$7,'[5]Curve Summary'!$A$8:$AG$161,5)</f>
        <v>40.98</v>
      </c>
      <c r="CI11" s="157" t="n">
        <f aca="false">VLOOKUP(CI$7,'[5]Curve Summary'!$A$8:$AG$161,5)</f>
        <v>47.82</v>
      </c>
      <c r="CJ11" s="157" t="n">
        <f aca="false">VLOOKUP(CJ$7,'[5]Curve Summary'!$A$8:$AG$161,5)</f>
        <v>53.65</v>
      </c>
      <c r="CK11" s="157" t="n">
        <f aca="false">VLOOKUP(CK$7,'[5]Curve Summary'!$A$8:$AG$161,5)</f>
        <v>50.32</v>
      </c>
      <c r="CL11" s="157" t="n">
        <f aca="false">VLOOKUP(CL$7,'[5]Curve Summary'!$A$8:$AG$161,5)</f>
        <v>41.16</v>
      </c>
      <c r="CM11" s="157" t="n">
        <f aca="false">VLOOKUP(CM$7,'[5]Curve Summary'!$A$8:$AG$161,5)</f>
        <v>40.49</v>
      </c>
      <c r="CN11" s="157" t="n">
        <f aca="false">VLOOKUP(CN$7,'[5]Curve Summary'!$A$8:$AG$161,5)</f>
        <v>41.83</v>
      </c>
      <c r="CO11" s="157" t="n">
        <f aca="false">VLOOKUP(CO$7,'[5]Curve Summary'!$A$8:$AG$161,5)</f>
        <v>42.1</v>
      </c>
      <c r="CP11" s="157" t="n">
        <f aca="false">VLOOKUP(CP$7,'[5]Curve Summary'!$A$8:$AG$161,5)</f>
        <v>41.5</v>
      </c>
      <c r="CQ11" s="157" t="n">
        <f aca="false">VLOOKUP(CQ$7,'[5]Curve Summary'!$A$8:$AG$161,5)</f>
        <v>39.84</v>
      </c>
      <c r="CR11" s="157" t="n">
        <f aca="false">VLOOKUP(CR$7,'[5]Curve Summary'!$A$8:$AG$161,5)</f>
        <v>38.63</v>
      </c>
      <c r="CS11" s="157" t="n">
        <f aca="false">VLOOKUP(CS$7,'[5]Curve Summary'!$A$8:$AG$161,5)</f>
        <v>39.08</v>
      </c>
      <c r="CT11" s="157" t="n">
        <f aca="false">VLOOKUP(CT$7,'[5]Curve Summary'!$A$8:$AG$161,5)</f>
        <v>41.51</v>
      </c>
      <c r="CU11" s="157" t="n">
        <f aca="false">VLOOKUP(CU$7,'[5]Curve Summary'!$A$8:$AG$161,5)</f>
        <v>47.71</v>
      </c>
      <c r="CV11" s="157" t="n">
        <f aca="false">VLOOKUP(CV$7,'[5]Curve Summary'!$A$8:$AG$161,5)</f>
        <v>53</v>
      </c>
      <c r="CW11" s="157" t="n">
        <f aca="false">VLOOKUP(CW$7,'[5]Curve Summary'!$A$8:$AG$161,5)</f>
        <v>49.98</v>
      </c>
      <c r="CX11" s="157" t="n">
        <f aca="false">VLOOKUP(CX$7,'[5]Curve Summary'!$A$8:$AG$161,5)</f>
        <v>41.66</v>
      </c>
      <c r="CY11" s="157" t="n">
        <f aca="false">VLOOKUP(CY$7,'[5]Curve Summary'!$A$8:$AG$161,5)</f>
        <v>41.06</v>
      </c>
      <c r="CZ11" s="157" t="n">
        <f aca="false">VLOOKUP(CZ$7,'[5]Curve Summary'!$A$8:$AG$161,5)</f>
        <v>42.27</v>
      </c>
      <c r="DA11" s="157" t="n">
        <f aca="false">VLOOKUP(DA$7,'[5]Curve Summary'!$A$8:$AG$161,5)</f>
        <v>42.53</v>
      </c>
      <c r="DB11" s="157" t="n">
        <f aca="false">VLOOKUP(DB$7,'[5]Curve Summary'!$A$8:$AG$161,5)</f>
        <v>41.97</v>
      </c>
      <c r="DC11" s="157" t="n">
        <f aca="false">VLOOKUP(DC$7,'[5]Curve Summary'!$A$8:$AG$161,5)</f>
        <v>40.43</v>
      </c>
      <c r="DD11" s="157" t="n">
        <f aca="false">VLOOKUP(DD$7,'[5]Curve Summary'!$A$8:$AG$161,5)</f>
        <v>39.31</v>
      </c>
      <c r="DE11" s="157" t="n">
        <f aca="false">VLOOKUP(DE$7,'[5]Curve Summary'!$A$8:$AG$161,5)</f>
        <v>39.73</v>
      </c>
      <c r="DF11" s="157" t="n">
        <f aca="false">VLOOKUP(DF$7,'[5]Curve Summary'!$A$8:$AG$161,5)</f>
        <v>41.98</v>
      </c>
      <c r="DG11" s="157" t="n">
        <f aca="false">VLOOKUP(DG$7,'[5]Curve Summary'!$A$8:$AG$161,5)</f>
        <v>47.73</v>
      </c>
      <c r="DH11" s="157" t="n">
        <f aca="false">VLOOKUP(DH$7,'[5]Curve Summary'!$A$8:$AG$161,5)</f>
        <v>52.64</v>
      </c>
      <c r="DI11" s="157" t="n">
        <f aca="false">VLOOKUP(DI$7,'[5]Curve Summary'!$A$8:$AG$161,5)</f>
        <v>49.84</v>
      </c>
      <c r="DJ11" s="157" t="n">
        <f aca="false">VLOOKUP(DJ$7,'[5]Curve Summary'!$A$8:$AG$161,5)</f>
        <v>42.13</v>
      </c>
      <c r="DK11" s="157" t="n">
        <f aca="false">VLOOKUP(DK$7,'[5]Curve Summary'!$A$8:$AG$161,5)</f>
        <v>41.57</v>
      </c>
      <c r="DL11" s="157" t="n">
        <f aca="false">VLOOKUP(DL$7,'[5]Curve Summary'!$A$8:$AG$161,5)</f>
        <v>42.69</v>
      </c>
      <c r="DM11" s="157" t="n">
        <f aca="false">VLOOKUP(DM$7,'[5]Curve Summary'!$A$8:$AG$161,5)</f>
        <v>42.95</v>
      </c>
      <c r="DN11" s="157" t="n">
        <f aca="false">VLOOKUP(DN$7,'[5]Curve Summary'!$A$8:$AG$161,5)</f>
        <v>42.43</v>
      </c>
      <c r="DO11" s="157" t="n">
        <f aca="false">VLOOKUP(DO$7,'[5]Curve Summary'!$A$8:$AG$161,5)</f>
        <v>41</v>
      </c>
      <c r="DP11" s="157" t="n">
        <f aca="false">VLOOKUP(DP$7,'[5]Curve Summary'!$A$8:$AG$161,5)</f>
        <v>39.97</v>
      </c>
      <c r="DQ11" s="157" t="n">
        <f aca="false">VLOOKUP(DQ$7,'[5]Curve Summary'!$A$8:$AG$161,5)</f>
        <v>40.36</v>
      </c>
      <c r="DR11" s="157" t="n">
        <f aca="false">VLOOKUP(DR$7,'[5]Curve Summary'!$A$8:$AG$161,5)</f>
        <v>42.44</v>
      </c>
      <c r="DS11" s="157" t="n">
        <f aca="false">VLOOKUP(DS$7,'[5]Curve Summary'!$A$8:$AG$161,5)</f>
        <v>47.78</v>
      </c>
      <c r="DT11" s="157" t="n">
        <f aca="false">VLOOKUP(DT$7,'[5]Curve Summary'!$A$8:$AG$161,5)</f>
        <v>52.33</v>
      </c>
      <c r="DU11" s="157" t="n">
        <f aca="false">VLOOKUP(DU$7,'[5]Curve Summary'!$A$8:$AG$161,5)</f>
        <v>49.73</v>
      </c>
      <c r="DV11" s="157" t="n">
        <f aca="false">VLOOKUP(DV$7,'[5]Curve Summary'!$A$8:$AG$161,5)</f>
        <v>42.58</v>
      </c>
      <c r="DW11" s="157" t="n">
        <f aca="false">VLOOKUP(DW$7,'[5]Curve Summary'!$A$8:$AG$161,5)</f>
        <v>42.06</v>
      </c>
      <c r="DX11" s="157" t="n">
        <f aca="false">VLOOKUP(DX$7,'[5]Curve Summary'!$A$8:$AG$161,5)</f>
        <v>43.11</v>
      </c>
      <c r="DY11" s="157" t="n">
        <f aca="false">VLOOKUP(DY$7,'[5]Curve Summary'!$A$8:$AG$161,5)</f>
        <v>43.37</v>
      </c>
      <c r="DZ11" s="157" t="n">
        <f aca="false">VLOOKUP(DZ$7,'[5]Curve Summary'!$A$8:$AG$161,5)</f>
        <v>42.89</v>
      </c>
      <c r="EA11" s="157" t="n">
        <f aca="false">VLOOKUP(EA$7,'[5]Curve Summary'!$A$8:$AG$161,5)</f>
        <v>41.56</v>
      </c>
      <c r="EB11" s="157" t="n">
        <f aca="false">VLOOKUP(EB$7,'[5]Curve Summary'!$A$8:$AG$161,5)</f>
        <v>40.6</v>
      </c>
      <c r="EC11" s="157" t="n">
        <f aca="false">VLOOKUP(EC$7,'[5]Curve Summary'!$A$8:$AG$161,5)</f>
        <v>40.96</v>
      </c>
      <c r="ED11" s="157" t="n">
        <f aca="false">VLOOKUP(ED$7,'[5]Curve Summary'!$A$8:$AG$161,5)</f>
        <v>42.9</v>
      </c>
      <c r="EE11" s="157" t="n">
        <f aca="false">VLOOKUP(EE$7,'[5]Curve Summary'!$A$8:$AG$161,5)</f>
        <v>47.84</v>
      </c>
      <c r="EF11" s="157" t="n">
        <f aca="false">VLOOKUP(EF$7,'[5]Curve Summary'!$A$8:$AG$161,5)</f>
        <v>52.07</v>
      </c>
      <c r="EG11" s="157" t="n">
        <f aca="false">VLOOKUP(EG$7,'[5]Curve Summary'!$A$8:$AG$161,5)</f>
        <v>49.66</v>
      </c>
      <c r="EH11" s="157" t="n">
        <f aca="false">VLOOKUP(EH$7,'[5]Curve Summary'!$A$8:$AG$161,5)</f>
        <v>43.03</v>
      </c>
      <c r="EI11" s="157" t="n">
        <f aca="false">VLOOKUP(EI$7,'[5]Curve Summary'!$A$8:$AG$161,5)</f>
        <v>42.55</v>
      </c>
      <c r="EJ11" s="157" t="n">
        <f aca="false">VLOOKUP(EJ$7,'[5]Curve Summary'!$A$8:$AG$161,5)</f>
        <v>43.51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27.2473214285714</v>
      </c>
      <c r="D12" s="147" t="n">
        <f aca="true">IF(ISERROR((AVERAGE(OFFSET('[5]Curve Summary'!$I$6,15,0,13,1))*13+12*'[5]Curve Summary Backup'!$I$38)/25),'[5]Curve Summary Backup'!$I$38,(AVERAGE(OFFSET('[5]Curve Summary'!$I$6,15,0,13,1))*13+12*'[5]Curve Summary Backup'!$I$38)/25)</f>
        <v>23.770999710083</v>
      </c>
      <c r="E12" s="147" t="n">
        <f aca="false">VLOOKUP(E$7,'[5]Curve Summary'!$A$7:$AG$55,9)</f>
        <v>32.5</v>
      </c>
      <c r="F12" s="154" t="n">
        <f aca="false">(C12*C$5+D12*D$5+E12*E$5)/(SUM(C$5:E$5))</f>
        <v>27.852053793483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33.5356056363482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26.3114285714286</v>
      </c>
      <c r="D13" s="147" t="n">
        <f aca="true">IF(ISERROR((AVERAGE(OFFSET('[5]Curve Summary'!$F$6,15,0,13,1))*13+12*'[5]Curve Summary Backup'!$F$38)/25),'[5]Curve Summary Backup'!$F$38,(AVERAGE(OFFSET('[5]Curve Summary'!$F$6,15,0,13,1))*13+12*'[5]Curve Summary Backup'!$F$38)/25)</f>
        <v>27</v>
      </c>
      <c r="E13" s="147" t="n">
        <f aca="false">VLOOKUP(E$7,'[5]Curve Summary'!$A$7:$AG$59,6)</f>
        <v>32.5</v>
      </c>
      <c r="F13" s="154" t="n">
        <f aca="false">(C13*C$5+D13*D$5+E13*E$5)/(SUM(C$5:E$5))</f>
        <v>28.9195687331536</v>
      </c>
      <c r="G13" s="147" t="n">
        <f aca="false">AVERAGE(H13:I13)</f>
        <v>32.375</v>
      </c>
      <c r="H13" s="147" t="n">
        <f aca="false">AG13</f>
        <v>32.75</v>
      </c>
      <c r="I13" s="147" t="n">
        <f aca="false">AH13</f>
        <v>32</v>
      </c>
      <c r="J13" s="147" t="n">
        <f aca="false">AVERAGE(K13:L13)</f>
        <v>30.625</v>
      </c>
      <c r="K13" s="147" t="n">
        <f aca="false">AI13</f>
        <v>31.25</v>
      </c>
      <c r="L13" s="147" t="n">
        <f aca="false">AJ13</f>
        <v>30</v>
      </c>
      <c r="M13" s="147" t="n">
        <f aca="false">AK13</f>
        <v>33</v>
      </c>
      <c r="N13" s="147" t="n">
        <f aca="false">AL13</f>
        <v>37.5</v>
      </c>
      <c r="O13" s="147" t="n">
        <f aca="false">AVERAGE(P13:Q13)</f>
        <v>48.125</v>
      </c>
      <c r="P13" s="147" t="n">
        <f aca="false">AM13</f>
        <v>44.75</v>
      </c>
      <c r="Q13" s="147" t="n">
        <f aca="false">AN13</f>
        <v>51.5</v>
      </c>
      <c r="R13" s="147" t="n">
        <f aca="false">AO13</f>
        <v>43.75</v>
      </c>
      <c r="S13" s="147" t="n">
        <f aca="false">AVERAGE(T13:V13)</f>
        <v>36.5</v>
      </c>
      <c r="T13" s="147" t="n">
        <f aca="false">AP13</f>
        <v>36.25</v>
      </c>
      <c r="U13" s="147" t="n">
        <f aca="false">AQ13</f>
        <v>35.75</v>
      </c>
      <c r="V13" s="147" t="n">
        <f aca="false">AR13</f>
        <v>37.5</v>
      </c>
      <c r="W13" s="154" t="n">
        <f aca="false">SUM(AG32:AR32)/SUM($AG$5:$AR$5)</f>
        <v>37.1823529411765</v>
      </c>
      <c r="X13" s="147" t="n">
        <f aca="false">SUM(AS32:BD32)/SUM($AS$5:$BD$5)</f>
        <v>41.7872549019608</v>
      </c>
      <c r="Y13" s="147" t="n">
        <f aca="false">SUM(BE32:BR32)/SUM($BE$5:$BR$5)</f>
        <v>41.7221812080537</v>
      </c>
      <c r="Z13" s="147" t="n">
        <f aca="false">SUM(BQ32:CB32)/SUM($BQ$5:$CB$5)</f>
        <v>42.3704705882353</v>
      </c>
      <c r="AA13" s="147" t="n">
        <f aca="false">SUM(CC32:DX32)/SUM($CC$5:$DX$5)</f>
        <v>42.9636274509804</v>
      </c>
      <c r="AB13" s="155" t="n">
        <f aca="false">SUM(DY32:EJ32)/SUM($DY$5:$EJ$5)</f>
        <v>43.58421875</v>
      </c>
      <c r="AC13" s="156" t="n">
        <f aca="false">(C13*C$5+D13*D$5+E13*E$5+SUM(AG32:EJ32))/(SUM(C$5:E$5)+SUM($AG$5:$EJ$5))</f>
        <v>41.794231026311</v>
      </c>
      <c r="AD13" s="150"/>
      <c r="AE13" s="150"/>
      <c r="AF13" s="151"/>
      <c r="AG13" s="157" t="n">
        <f aca="false">VLOOKUP(AG$7,'[5]Curve Summary'!$A$9:$AG$161,6)</f>
        <v>32.75</v>
      </c>
      <c r="AH13" s="157" t="n">
        <f aca="false">VLOOKUP(AH$7,'[5]Curve Summary'!$A$9:$AG$161,6)</f>
        <v>32</v>
      </c>
      <c r="AI13" s="157" t="n">
        <f aca="false">VLOOKUP(AI$7,'[5]Curve Summary'!$A$9:$AG$161,6)</f>
        <v>31.25</v>
      </c>
      <c r="AJ13" s="157" t="n">
        <f aca="false">VLOOKUP(AJ$7,'[5]Curve Summary'!$A$9:$AG$161,6)</f>
        <v>30</v>
      </c>
      <c r="AK13" s="157" t="n">
        <f aca="false">VLOOKUP(AK$7,'[5]Curve Summary'!$A$9:$AG$161,6)</f>
        <v>33</v>
      </c>
      <c r="AL13" s="157" t="n">
        <f aca="false">VLOOKUP(AL$7,'[5]Curve Summary'!$A$9:$AG$161,6)</f>
        <v>37.5</v>
      </c>
      <c r="AM13" s="157" t="n">
        <f aca="false">VLOOKUP(AM$7,'[5]Curve Summary'!$A$9:$AG$161,6)</f>
        <v>44.75</v>
      </c>
      <c r="AN13" s="157" t="n">
        <f aca="false">VLOOKUP(AN$7,'[5]Curve Summary'!$A$9:$AG$161,6)</f>
        <v>51.5</v>
      </c>
      <c r="AO13" s="157" t="n">
        <f aca="false">VLOOKUP(AO$7,'[5]Curve Summary'!$A$9:$AG$161,6)</f>
        <v>43.75</v>
      </c>
      <c r="AP13" s="157" t="n">
        <f aca="false">VLOOKUP(AP$7,'[5]Curve Summary'!$A$9:$AG$161,6)</f>
        <v>36.25</v>
      </c>
      <c r="AQ13" s="157" t="n">
        <f aca="false">VLOOKUP(AQ$7,'[5]Curve Summary'!$A$9:$AG$161,6)</f>
        <v>35.75</v>
      </c>
      <c r="AR13" s="157" t="n">
        <f aca="false">VLOOKUP(AR$7,'[5]Curve Summary'!$A$9:$AG$161,6)</f>
        <v>37.5</v>
      </c>
      <c r="AS13" s="157" t="n">
        <f aca="false">VLOOKUP(AS$7,'[5]Curve Summary'!$A$9:$AG$161,6)</f>
        <v>39</v>
      </c>
      <c r="AT13" s="157" t="n">
        <f aca="false">VLOOKUP(AT$7,'[5]Curve Summary'!$A$9:$AG$161,6)</f>
        <v>37.5</v>
      </c>
      <c r="AU13" s="157" t="n">
        <f aca="false">VLOOKUP(AU$7,'[5]Curve Summary'!$A$9:$AG$161,6)</f>
        <v>36</v>
      </c>
      <c r="AV13" s="157" t="n">
        <f aca="false">VLOOKUP(AV$7,'[5]Curve Summary'!$A$9:$AG$161,6)</f>
        <v>35.5</v>
      </c>
      <c r="AW13" s="157" t="n">
        <f aca="false">VLOOKUP(AW$7,'[5]Curve Summary'!$A$9:$AG$161,6)</f>
        <v>36</v>
      </c>
      <c r="AX13" s="157" t="n">
        <f aca="false">VLOOKUP(AX$7,'[5]Curve Summary'!$A$9:$AG$161,6)</f>
        <v>40.5</v>
      </c>
      <c r="AY13" s="157" t="n">
        <f aca="false">VLOOKUP(AY$7,'[5]Curve Summary'!$A$9:$AG$161,6)</f>
        <v>54.5</v>
      </c>
      <c r="AZ13" s="157" t="n">
        <f aca="false">VLOOKUP(AZ$7,'[5]Curve Summary'!$A$9:$AG$161,6)</f>
        <v>60.75</v>
      </c>
      <c r="BA13" s="157" t="n">
        <f aca="false">VLOOKUP(BA$7,'[5]Curve Summary'!$A$9:$AG$161,6)</f>
        <v>47.75</v>
      </c>
      <c r="BB13" s="157" t="n">
        <f aca="false">VLOOKUP(BB$7,'[5]Curve Summary'!$A$9:$AG$161,6)</f>
        <v>37.5</v>
      </c>
      <c r="BC13" s="157" t="n">
        <f aca="false">VLOOKUP(BC$7,'[5]Curve Summary'!$A$9:$AG$161,6)</f>
        <v>37.75</v>
      </c>
      <c r="BD13" s="157" t="n">
        <f aca="false">VLOOKUP(BD$7,'[5]Curve Summary'!$A$9:$AG$161,6)</f>
        <v>38.5</v>
      </c>
      <c r="BE13" s="157" t="n">
        <f aca="false">VLOOKUP(BE$7,'[5]Curve Summary'!$A$9:$AG$161,6)</f>
        <v>39.65</v>
      </c>
      <c r="BF13" s="157" t="n">
        <f aca="false">VLOOKUP(BF$7,'[5]Curve Summary'!$A$9:$AG$161,6)</f>
        <v>38.37</v>
      </c>
      <c r="BG13" s="157" t="n">
        <f aca="false">VLOOKUP(BG$7,'[5]Curve Summary'!$A$9:$AG$161,6)</f>
        <v>37.08</v>
      </c>
      <c r="BH13" s="157" t="n">
        <f aca="false">VLOOKUP(BH$7,'[5]Curve Summary'!$A$9:$AG$161,6)</f>
        <v>36.66</v>
      </c>
      <c r="BI13" s="157" t="n">
        <f aca="false">VLOOKUP(BI$7,'[5]Curve Summary'!$A$9:$AG$161,6)</f>
        <v>37.09</v>
      </c>
      <c r="BJ13" s="157" t="n">
        <f aca="false">VLOOKUP(BJ$7,'[5]Curve Summary'!$A$9:$AG$161,6)</f>
        <v>40.94</v>
      </c>
      <c r="BK13" s="157" t="n">
        <f aca="false">VLOOKUP(BK$7,'[5]Curve Summary'!$A$9:$AG$161,6)</f>
        <v>52.91</v>
      </c>
      <c r="BL13" s="157" t="n">
        <f aca="false">VLOOKUP(BL$7,'[5]Curve Summary'!$A$9:$AG$161,6)</f>
        <v>58.26</v>
      </c>
      <c r="BM13" s="157" t="n">
        <f aca="false">VLOOKUP(BM$7,'[5]Curve Summary'!$A$9:$AG$161,6)</f>
        <v>47.14</v>
      </c>
      <c r="BN13" s="157" t="n">
        <f aca="false">VLOOKUP(BN$7,'[5]Curve Summary'!$A$9:$AG$161,6)</f>
        <v>38.38</v>
      </c>
      <c r="BO13" s="157" t="n">
        <f aca="false">VLOOKUP(BO$7,'[5]Curve Summary'!$A$9:$AG$161,6)</f>
        <v>38.59</v>
      </c>
      <c r="BP13" s="157" t="n">
        <f aca="false">VLOOKUP(BP$7,'[5]Curve Summary'!$A$9:$AG$161,6)</f>
        <v>39.23</v>
      </c>
      <c r="BQ13" s="157" t="n">
        <f aca="false">VLOOKUP(BQ$7,'[5]Curve Summary'!$A$9:$AG$161,6)</f>
        <v>40.29</v>
      </c>
      <c r="BR13" s="157" t="n">
        <f aca="false">VLOOKUP(BR$7,'[5]Curve Summary'!$A$9:$AG$161,6)</f>
        <v>39.19</v>
      </c>
      <c r="BS13" s="157" t="n">
        <f aca="false">VLOOKUP(BS$7,'[5]Curve Summary'!$A$9:$AG$161,6)</f>
        <v>38.1</v>
      </c>
      <c r="BT13" s="157" t="n">
        <f aca="false">VLOOKUP(BT$7,'[5]Curve Summary'!$A$9:$AG$161,6)</f>
        <v>37.73</v>
      </c>
      <c r="BU13" s="157" t="n">
        <f aca="false">VLOOKUP(BU$7,'[5]Curve Summary'!$A$9:$AG$161,6)</f>
        <v>38.1</v>
      </c>
      <c r="BV13" s="157" t="n">
        <f aca="false">VLOOKUP(BV$7,'[5]Curve Summary'!$A$9:$AG$161,6)</f>
        <v>41.39</v>
      </c>
      <c r="BW13" s="157" t="n">
        <f aca="false">VLOOKUP(BW$7,'[5]Curve Summary'!$A$9:$AG$161,6)</f>
        <v>51.64</v>
      </c>
      <c r="BX13" s="157" t="n">
        <f aca="false">VLOOKUP(BX$7,'[5]Curve Summary'!$A$9:$AG$161,6)</f>
        <v>56.22</v>
      </c>
      <c r="BY13" s="157" t="n">
        <f aca="false">VLOOKUP(BY$7,'[5]Curve Summary'!$A$9:$AG$161,6)</f>
        <v>46.7</v>
      </c>
      <c r="BZ13" s="157" t="n">
        <f aca="false">VLOOKUP(BZ$7,'[5]Curve Summary'!$A$9:$AG$161,6)</f>
        <v>39.2</v>
      </c>
      <c r="CA13" s="157" t="n">
        <f aca="false">VLOOKUP(CA$7,'[5]Curve Summary'!$A$9:$AG$161,6)</f>
        <v>39.38</v>
      </c>
      <c r="CB13" s="157" t="n">
        <f aca="false">VLOOKUP(CB$7,'[5]Curve Summary'!$A$9:$AG$161,6)</f>
        <v>39.93</v>
      </c>
      <c r="CC13" s="157" t="n">
        <f aca="false">VLOOKUP(CC$7,'[5]Curve Summary'!$A$9:$AG$161,6)</f>
        <v>40.83</v>
      </c>
      <c r="CD13" s="157" t="n">
        <f aca="false">VLOOKUP(CD$7,'[5]Curve Summary'!$A$9:$AG$161,6)</f>
        <v>39.89</v>
      </c>
      <c r="CE13" s="157" t="n">
        <f aca="false">VLOOKUP(CE$7,'[5]Curve Summary'!$A$9:$AG$161,6)</f>
        <v>38.96</v>
      </c>
      <c r="CF13" s="157" t="n">
        <f aca="false">VLOOKUP(CF$7,'[5]Curve Summary'!$A$9:$AG$161,6)</f>
        <v>38.64</v>
      </c>
      <c r="CG13" s="157" t="n">
        <f aca="false">VLOOKUP(CG$7,'[5]Curve Summary'!$A$9:$AG$161,6)</f>
        <v>38.96</v>
      </c>
      <c r="CH13" s="157" t="n">
        <f aca="false">VLOOKUP(CH$7,'[5]Curve Summary'!$A$9:$AG$161,6)</f>
        <v>41.78</v>
      </c>
      <c r="CI13" s="157" t="n">
        <f aca="false">VLOOKUP(CI$7,'[5]Curve Summary'!$A$9:$AG$161,6)</f>
        <v>50.54</v>
      </c>
      <c r="CJ13" s="157" t="n">
        <f aca="false">VLOOKUP(CJ$7,'[5]Curve Summary'!$A$9:$AG$161,6)</f>
        <v>54.45</v>
      </c>
      <c r="CK13" s="157" t="n">
        <f aca="false">VLOOKUP(CK$7,'[5]Curve Summary'!$A$9:$AG$161,6)</f>
        <v>46.32</v>
      </c>
      <c r="CL13" s="157" t="n">
        <f aca="false">VLOOKUP(CL$7,'[5]Curve Summary'!$A$9:$AG$161,6)</f>
        <v>39.9</v>
      </c>
      <c r="CM13" s="157" t="n">
        <f aca="false">VLOOKUP(CM$7,'[5]Curve Summary'!$A$9:$AG$161,6)</f>
        <v>40.06</v>
      </c>
      <c r="CN13" s="157" t="n">
        <f aca="false">VLOOKUP(CN$7,'[5]Curve Summary'!$A$9:$AG$161,6)</f>
        <v>40.53</v>
      </c>
      <c r="CO13" s="157" t="n">
        <f aca="false">VLOOKUP(CO$7,'[5]Curve Summary'!$A$9:$AG$161,6)</f>
        <v>41.24</v>
      </c>
      <c r="CP13" s="157" t="n">
        <f aca="false">VLOOKUP(CP$7,'[5]Curve Summary'!$A$9:$AG$161,6)</f>
        <v>40.4</v>
      </c>
      <c r="CQ13" s="157" t="n">
        <f aca="false">VLOOKUP(CQ$7,'[5]Curve Summary'!$A$9:$AG$161,6)</f>
        <v>39.55</v>
      </c>
      <c r="CR13" s="157" t="n">
        <f aca="false">VLOOKUP(CR$7,'[5]Curve Summary'!$A$9:$AG$161,6)</f>
        <v>39.27</v>
      </c>
      <c r="CS13" s="157" t="n">
        <f aca="false">VLOOKUP(CS$7,'[5]Curve Summary'!$A$9:$AG$161,6)</f>
        <v>39.55</v>
      </c>
      <c r="CT13" s="157" t="n">
        <f aca="false">VLOOKUP(CT$7,'[5]Curve Summary'!$A$9:$AG$161,6)</f>
        <v>42.1</v>
      </c>
      <c r="CU13" s="157" t="n">
        <f aca="false">VLOOKUP(CU$7,'[5]Curve Summary'!$A$9:$AG$161,6)</f>
        <v>50.04</v>
      </c>
      <c r="CV13" s="157" t="n">
        <f aca="false">VLOOKUP(CV$7,'[5]Curve Summary'!$A$9:$AG$161,6)</f>
        <v>53.58</v>
      </c>
      <c r="CW13" s="157" t="n">
        <f aca="false">VLOOKUP(CW$7,'[5]Curve Summary'!$A$9:$AG$161,6)</f>
        <v>46.21</v>
      </c>
      <c r="CX13" s="157" t="n">
        <f aca="false">VLOOKUP(CX$7,'[5]Curve Summary'!$A$9:$AG$161,6)</f>
        <v>40.41</v>
      </c>
      <c r="CY13" s="157" t="n">
        <f aca="false">VLOOKUP(CY$7,'[5]Curve Summary'!$A$9:$AG$161,6)</f>
        <v>40.55</v>
      </c>
      <c r="CZ13" s="157" t="n">
        <f aca="false">VLOOKUP(CZ$7,'[5]Curve Summary'!$A$9:$AG$161,6)</f>
        <v>40.98</v>
      </c>
      <c r="DA13" s="157" t="n">
        <f aca="false">VLOOKUP(DA$7,'[5]Curve Summary'!$A$9:$AG$161,6)</f>
        <v>41.61</v>
      </c>
      <c r="DB13" s="157" t="n">
        <f aca="false">VLOOKUP(DB$7,'[5]Curve Summary'!$A$9:$AG$161,6)</f>
        <v>40.83</v>
      </c>
      <c r="DC13" s="157" t="n">
        <f aca="false">VLOOKUP(DC$7,'[5]Curve Summary'!$A$9:$AG$161,6)</f>
        <v>40.04</v>
      </c>
      <c r="DD13" s="157" t="n">
        <f aca="false">VLOOKUP(DD$7,'[5]Curve Summary'!$A$9:$AG$161,6)</f>
        <v>39.78</v>
      </c>
      <c r="DE13" s="157" t="n">
        <f aca="false">VLOOKUP(DE$7,'[5]Curve Summary'!$A$9:$AG$161,6)</f>
        <v>40.04</v>
      </c>
      <c r="DF13" s="157" t="n">
        <f aca="false">VLOOKUP(DF$7,'[5]Curve Summary'!$A$9:$AG$161,6)</f>
        <v>42.41</v>
      </c>
      <c r="DG13" s="157" t="n">
        <f aca="false">VLOOKUP(DG$7,'[5]Curve Summary'!$A$9:$AG$161,6)</f>
        <v>49.75</v>
      </c>
      <c r="DH13" s="157" t="n">
        <f aca="false">VLOOKUP(DH$7,'[5]Curve Summary'!$A$9:$AG$161,6)</f>
        <v>53.03</v>
      </c>
      <c r="DI13" s="157" t="n">
        <f aca="false">VLOOKUP(DI$7,'[5]Curve Summary'!$A$9:$AG$161,6)</f>
        <v>46.21</v>
      </c>
      <c r="DJ13" s="157" t="n">
        <f aca="false">VLOOKUP(DJ$7,'[5]Curve Summary'!$A$9:$AG$161,6)</f>
        <v>40.84</v>
      </c>
      <c r="DK13" s="157" t="n">
        <f aca="false">VLOOKUP(DK$7,'[5]Curve Summary'!$A$9:$AG$161,6)</f>
        <v>40.97</v>
      </c>
      <c r="DL13" s="157" t="n">
        <f aca="false">VLOOKUP(DL$7,'[5]Curve Summary'!$A$9:$AG$161,6)</f>
        <v>41.37</v>
      </c>
      <c r="DM13" s="157" t="n">
        <f aca="false">VLOOKUP(DM$7,'[5]Curve Summary'!$A$9:$AG$161,6)</f>
        <v>41.97</v>
      </c>
      <c r="DN13" s="157" t="n">
        <f aca="false">VLOOKUP(DN$7,'[5]Curve Summary'!$A$9:$AG$161,6)</f>
        <v>41.24</v>
      </c>
      <c r="DO13" s="157" t="n">
        <f aca="false">VLOOKUP(DO$7,'[5]Curve Summary'!$A$9:$AG$161,6)</f>
        <v>40.52</v>
      </c>
      <c r="DP13" s="157" t="n">
        <f aca="false">VLOOKUP(DP$7,'[5]Curve Summary'!$A$9:$AG$161,6)</f>
        <v>40.28</v>
      </c>
      <c r="DQ13" s="157" t="n">
        <f aca="false">VLOOKUP(DQ$7,'[5]Curve Summary'!$A$9:$AG$161,6)</f>
        <v>40.52</v>
      </c>
      <c r="DR13" s="157" t="n">
        <f aca="false">VLOOKUP(DR$7,'[5]Curve Summary'!$A$9:$AG$161,6)</f>
        <v>42.71</v>
      </c>
      <c r="DS13" s="157" t="n">
        <f aca="false">VLOOKUP(DS$7,'[5]Curve Summary'!$A$9:$AG$161,6)</f>
        <v>49.5</v>
      </c>
      <c r="DT13" s="157" t="n">
        <f aca="false">VLOOKUP(DT$7,'[5]Curve Summary'!$A$9:$AG$161,6)</f>
        <v>52.53</v>
      </c>
      <c r="DU13" s="157" t="n">
        <f aca="false">VLOOKUP(DU$7,'[5]Curve Summary'!$A$9:$AG$161,6)</f>
        <v>46.23</v>
      </c>
      <c r="DV13" s="157" t="n">
        <f aca="false">VLOOKUP(DV$7,'[5]Curve Summary'!$A$9:$AG$161,6)</f>
        <v>41.26</v>
      </c>
      <c r="DW13" s="157" t="n">
        <f aca="false">VLOOKUP(DW$7,'[5]Curve Summary'!$A$9:$AG$161,6)</f>
        <v>41.38</v>
      </c>
      <c r="DX13" s="157" t="n">
        <f aca="false">VLOOKUP(DX$7,'[5]Curve Summary'!$A$9:$AG$161,6)</f>
        <v>41.75</v>
      </c>
      <c r="DY13" s="157" t="n">
        <f aca="false">VLOOKUP(DY$7,'[5]Curve Summary'!$A$9:$AG$161,6)</f>
        <v>42.32</v>
      </c>
      <c r="DZ13" s="157" t="n">
        <f aca="false">VLOOKUP(DZ$7,'[5]Curve Summary'!$A$9:$AG$161,6)</f>
        <v>41.65</v>
      </c>
      <c r="EA13" s="157" t="n">
        <f aca="false">VLOOKUP(EA$7,'[5]Curve Summary'!$A$9:$AG$161,6)</f>
        <v>40.98</v>
      </c>
      <c r="EB13" s="157" t="n">
        <f aca="false">VLOOKUP(EB$7,'[5]Curve Summary'!$A$9:$AG$161,6)</f>
        <v>40.75</v>
      </c>
      <c r="EC13" s="157" t="n">
        <f aca="false">VLOOKUP(EC$7,'[5]Curve Summary'!$A$9:$AG$161,6)</f>
        <v>40.98</v>
      </c>
      <c r="ED13" s="157" t="n">
        <f aca="false">VLOOKUP(ED$7,'[5]Curve Summary'!$A$9:$AG$161,6)</f>
        <v>43</v>
      </c>
      <c r="EE13" s="157" t="n">
        <f aca="false">VLOOKUP(EE$7,'[5]Curve Summary'!$A$9:$AG$161,6)</f>
        <v>49.29</v>
      </c>
      <c r="EF13" s="157" t="n">
        <f aca="false">VLOOKUP(EF$7,'[5]Curve Summary'!$A$9:$AG$161,6)</f>
        <v>52.1</v>
      </c>
      <c r="EG13" s="157" t="n">
        <f aca="false">VLOOKUP(EG$7,'[5]Curve Summary'!$A$9:$AG$161,6)</f>
        <v>46.26</v>
      </c>
      <c r="EH13" s="157" t="n">
        <f aca="false">VLOOKUP(EH$7,'[5]Curve Summary'!$A$9:$AG$161,6)</f>
        <v>41.66</v>
      </c>
      <c r="EI13" s="157" t="n">
        <f aca="false">VLOOKUP(EI$7,'[5]Curve Summary'!$A$9:$AG$161,6)</f>
        <v>41.78</v>
      </c>
      <c r="EJ13" s="157" t="n">
        <f aca="false">VLOOKUP(EJ$7,'[5]Curve Summary'!$A$9:$AG$161,6)</f>
        <v>42.11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25.6071428571429</v>
      </c>
      <c r="D14" s="147" t="n">
        <f aca="true">IF(ISERROR((AVERAGE(OFFSET('[5]Curve Summary'!$B$6,15,0,13,1))*13+12*'[5]Curve Summary Backup'!$B$38)/25),'[5]Curve Summary Backup'!$B$38,(AVERAGE(OFFSET('[5]Curve Summary'!$B$6,15,0,13,1))*13+12*'[5]Curve Summary Backup'!$B$38)/25)</f>
        <v>25.5</v>
      </c>
      <c r="E14" s="147" t="n">
        <f aca="false">VLOOKUP(E$7,'[5]Curve Summary'!$A$7:$AG$59,2)</f>
        <v>30.25</v>
      </c>
      <c r="F14" s="154" t="n">
        <f aca="false">(C14*C$5+D14*D$5+E14*E$5)/(SUM(C$5:E$5))</f>
        <v>27.3167115902965</v>
      </c>
      <c r="G14" s="147" t="n">
        <f aca="false">AVERAGE(H14:I14)</f>
        <v>30.25</v>
      </c>
      <c r="H14" s="147" t="n">
        <f aca="false">AG14</f>
        <v>30.5</v>
      </c>
      <c r="I14" s="147" t="n">
        <f aca="false">AH14</f>
        <v>30</v>
      </c>
      <c r="J14" s="147" t="n">
        <f aca="false">AVERAGE(K14:L14)</f>
        <v>29.5</v>
      </c>
      <c r="K14" s="147" t="n">
        <f aca="false">AI14</f>
        <v>29.5</v>
      </c>
      <c r="L14" s="147" t="n">
        <f aca="false">AJ14</f>
        <v>29.5</v>
      </c>
      <c r="M14" s="147" t="n">
        <f aca="false">AK14</f>
        <v>34</v>
      </c>
      <c r="N14" s="147" t="n">
        <f aca="false">AL14</f>
        <v>41.5</v>
      </c>
      <c r="O14" s="147" t="n">
        <f aca="false">AVERAGE(P14:Q14)</f>
        <v>53</v>
      </c>
      <c r="P14" s="147" t="n">
        <f aca="false">AM14</f>
        <v>49</v>
      </c>
      <c r="Q14" s="147" t="n">
        <f aca="false">AN14</f>
        <v>57</v>
      </c>
      <c r="R14" s="147" t="n">
        <f aca="false">AO14</f>
        <v>47</v>
      </c>
      <c r="S14" s="147" t="n">
        <f aca="false">AVERAGE(T14:V14)</f>
        <v>33.4166666666667</v>
      </c>
      <c r="T14" s="147" t="n">
        <f aca="false">AP14</f>
        <v>34.25</v>
      </c>
      <c r="U14" s="147" t="n">
        <f aca="false">AQ14</f>
        <v>32.75</v>
      </c>
      <c r="V14" s="147" t="n">
        <f aca="false">AR14</f>
        <v>33.25</v>
      </c>
      <c r="W14" s="154" t="n">
        <f aca="false">SUM(AG33:AR33)/SUM($AG$5:$AR$5)</f>
        <v>37.3745098039216</v>
      </c>
      <c r="X14" s="147" t="n">
        <f aca="false">SUM(AS33:BD33)/SUM($AS$5:$BD$5)</f>
        <v>39.4833333333333</v>
      </c>
      <c r="Y14" s="147" t="n">
        <f aca="false">SUM(BE33:BR33)/SUM($BE$5:$BR$5)</f>
        <v>39.3145973154362</v>
      </c>
      <c r="Z14" s="147" t="n">
        <f aca="false">SUM(BQ33:CB33)/SUM($BQ$5:$CB$5)</f>
        <v>40.1171764705882</v>
      </c>
      <c r="AA14" s="147" t="n">
        <f aca="false">SUM(CC33:DX33)/SUM($CC$5:$DX$5)</f>
        <v>40.8319215686275</v>
      </c>
      <c r="AB14" s="155" t="n">
        <f aca="false">SUM(DY33:EJ33)/SUM($DY$5:$EJ$5)</f>
        <v>41.576328125</v>
      </c>
      <c r="AC14" s="156" t="n">
        <f aca="false">(C14*C$5+D14*D$5+E14*E$5+SUM(AG33:EJ33))/(SUM(C$5:E$5)+SUM($AG$5:$EJ$5))</f>
        <v>39.894030503737</v>
      </c>
      <c r="AD14" s="150"/>
      <c r="AE14" s="150"/>
      <c r="AF14" s="151"/>
      <c r="AG14" s="157" t="n">
        <f aca="false">VLOOKUP(AG$7,'[5]Curve Summary'!$A$9:$AG$161,2)</f>
        <v>30.5</v>
      </c>
      <c r="AH14" s="157" t="n">
        <f aca="false">VLOOKUP(AH$7,'[5]Curve Summary'!$A$9:$AG$161,2)</f>
        <v>30</v>
      </c>
      <c r="AI14" s="157" t="n">
        <f aca="false">VLOOKUP(AI$7,'[5]Curve Summary'!$A$9:$AG$161,2)</f>
        <v>29.5</v>
      </c>
      <c r="AJ14" s="157" t="n">
        <f aca="false">VLOOKUP(AJ$7,'[5]Curve Summary'!$A$9:$AG$161,2)</f>
        <v>29.5</v>
      </c>
      <c r="AK14" s="157" t="n">
        <f aca="false">VLOOKUP(AK$7,'[5]Curve Summary'!$A$9:$AG$161,2)</f>
        <v>34</v>
      </c>
      <c r="AL14" s="157" t="n">
        <f aca="false">VLOOKUP(AL$7,'[5]Curve Summary'!$A$9:$AG$161,2)</f>
        <v>41.5</v>
      </c>
      <c r="AM14" s="157" t="n">
        <f aca="false">VLOOKUP(AM$7,'[5]Curve Summary'!$A$9:$AG$161,2)</f>
        <v>49</v>
      </c>
      <c r="AN14" s="157" t="n">
        <f aca="false">VLOOKUP(AN$7,'[5]Curve Summary'!$A$9:$AG$161,2)</f>
        <v>57</v>
      </c>
      <c r="AO14" s="157" t="n">
        <f aca="false">VLOOKUP(AO$7,'[5]Curve Summary'!$A$9:$AG$161,2)</f>
        <v>47</v>
      </c>
      <c r="AP14" s="157" t="n">
        <f aca="false">VLOOKUP(AP$7,'[5]Curve Summary'!$A$9:$AG$161,2)</f>
        <v>34.25</v>
      </c>
      <c r="AQ14" s="157" t="n">
        <f aca="false">VLOOKUP(AQ$7,'[5]Curve Summary'!$A$9:$AG$161,2)</f>
        <v>32.75</v>
      </c>
      <c r="AR14" s="157" t="n">
        <f aca="false">VLOOKUP(AR$7,'[5]Curve Summary'!$A$9:$AG$161,2)</f>
        <v>33.25</v>
      </c>
      <c r="AS14" s="157" t="n">
        <f aca="false">VLOOKUP(AS$7,'[5]Curve Summary'!$A$9:$AG$161,2)</f>
        <v>34.75</v>
      </c>
      <c r="AT14" s="157" t="n">
        <f aca="false">VLOOKUP(AT$7,'[5]Curve Summary'!$A$9:$AG$161,2)</f>
        <v>34.25</v>
      </c>
      <c r="AU14" s="157" t="n">
        <f aca="false">VLOOKUP(AU$7,'[5]Curve Summary'!$A$9:$AG$161,2)</f>
        <v>34.25</v>
      </c>
      <c r="AV14" s="157" t="n">
        <f aca="false">VLOOKUP(AV$7,'[5]Curve Summary'!$A$9:$AG$161,2)</f>
        <v>33.75</v>
      </c>
      <c r="AW14" s="157" t="n">
        <f aca="false">VLOOKUP(AW$7,'[5]Curve Summary'!$A$9:$AG$161,2)</f>
        <v>33.75</v>
      </c>
      <c r="AX14" s="157" t="n">
        <f aca="false">VLOOKUP(AX$7,'[5]Curve Summary'!$A$9:$AG$161,2)</f>
        <v>38.25</v>
      </c>
      <c r="AY14" s="157" t="n">
        <f aca="false">VLOOKUP(AY$7,'[5]Curve Summary'!$A$9:$AG$161,2)</f>
        <v>52.75</v>
      </c>
      <c r="AZ14" s="157" t="n">
        <f aca="false">VLOOKUP(AZ$7,'[5]Curve Summary'!$A$9:$AG$161,2)</f>
        <v>59.25</v>
      </c>
      <c r="BA14" s="157" t="n">
        <f aca="false">VLOOKUP(BA$7,'[5]Curve Summary'!$A$9:$AG$161,2)</f>
        <v>46.75</v>
      </c>
      <c r="BB14" s="157" t="n">
        <f aca="false">VLOOKUP(BB$7,'[5]Curve Summary'!$A$9:$AG$161,2)</f>
        <v>36.25</v>
      </c>
      <c r="BC14" s="157" t="n">
        <f aca="false">VLOOKUP(BC$7,'[5]Curve Summary'!$A$9:$AG$161,2)</f>
        <v>34.75</v>
      </c>
      <c r="BD14" s="157" t="n">
        <f aca="false">VLOOKUP(BD$7,'[5]Curve Summary'!$A$9:$AG$161,2)</f>
        <v>34.75</v>
      </c>
      <c r="BE14" s="157" t="n">
        <f aca="false">VLOOKUP(BE$7,'[5]Curve Summary'!$A$9:$AG$161,2)</f>
        <v>35.73</v>
      </c>
      <c r="BF14" s="157" t="n">
        <f aca="false">VLOOKUP(BF$7,'[5]Curve Summary'!$A$9:$AG$161,2)</f>
        <v>35.3</v>
      </c>
      <c r="BG14" s="157" t="n">
        <f aca="false">VLOOKUP(BG$7,'[5]Curve Summary'!$A$9:$AG$161,2)</f>
        <v>35.3</v>
      </c>
      <c r="BH14" s="157" t="n">
        <f aca="false">VLOOKUP(BH$7,'[5]Curve Summary'!$A$9:$AG$161,2)</f>
        <v>34.87</v>
      </c>
      <c r="BI14" s="157" t="n">
        <f aca="false">VLOOKUP(BI$7,'[5]Curve Summary'!$A$9:$AG$161,2)</f>
        <v>34.87</v>
      </c>
      <c r="BJ14" s="157" t="n">
        <f aca="false">VLOOKUP(BJ$7,'[5]Curve Summary'!$A$9:$AG$161,2)</f>
        <v>38.73</v>
      </c>
      <c r="BK14" s="157" t="n">
        <f aca="false">VLOOKUP(BK$7,'[5]Curve Summary'!$A$9:$AG$161,2)</f>
        <v>51.15</v>
      </c>
      <c r="BL14" s="157" t="n">
        <f aca="false">VLOOKUP(BL$7,'[5]Curve Summary'!$A$9:$AG$161,2)</f>
        <v>56.71</v>
      </c>
      <c r="BM14" s="157" t="n">
        <f aca="false">VLOOKUP(BM$7,'[5]Curve Summary'!$A$9:$AG$161,2)</f>
        <v>46.01</v>
      </c>
      <c r="BN14" s="157" t="n">
        <f aca="false">VLOOKUP(BN$7,'[5]Curve Summary'!$A$9:$AG$161,2)</f>
        <v>37.02</v>
      </c>
      <c r="BO14" s="157" t="n">
        <f aca="false">VLOOKUP(BO$7,'[5]Curve Summary'!$A$9:$AG$161,2)</f>
        <v>35.73</v>
      </c>
      <c r="BP14" s="157" t="n">
        <f aca="false">VLOOKUP(BP$7,'[5]Curve Summary'!$A$9:$AG$161,2)</f>
        <v>35.73</v>
      </c>
      <c r="BQ14" s="157" t="n">
        <f aca="false">VLOOKUP(BQ$7,'[5]Curve Summary'!$A$9:$AG$161,2)</f>
        <v>36.6</v>
      </c>
      <c r="BR14" s="157" t="n">
        <f aca="false">VLOOKUP(BR$7,'[5]Curve Summary'!$A$9:$AG$161,2)</f>
        <v>36.24</v>
      </c>
      <c r="BS14" s="157" t="n">
        <f aca="false">VLOOKUP(BS$7,'[5]Curve Summary'!$A$9:$AG$161,2)</f>
        <v>36.24</v>
      </c>
      <c r="BT14" s="157" t="n">
        <f aca="false">VLOOKUP(BT$7,'[5]Curve Summary'!$A$9:$AG$161,2)</f>
        <v>35.87</v>
      </c>
      <c r="BU14" s="157" t="n">
        <f aca="false">VLOOKUP(BU$7,'[5]Curve Summary'!$A$9:$AG$161,2)</f>
        <v>35.87</v>
      </c>
      <c r="BV14" s="157" t="n">
        <f aca="false">VLOOKUP(BV$7,'[5]Curve Summary'!$A$9:$AG$161,2)</f>
        <v>39.17</v>
      </c>
      <c r="BW14" s="157" t="n">
        <f aca="false">VLOOKUP(BW$7,'[5]Curve Summary'!$A$9:$AG$161,2)</f>
        <v>49.81</v>
      </c>
      <c r="BX14" s="157" t="n">
        <f aca="false">VLOOKUP(BX$7,'[5]Curve Summary'!$A$9:$AG$161,2)</f>
        <v>54.58</v>
      </c>
      <c r="BY14" s="157" t="n">
        <f aca="false">VLOOKUP(BY$7,'[5]Curve Summary'!$A$9:$AG$161,2)</f>
        <v>45.41</v>
      </c>
      <c r="BZ14" s="157" t="n">
        <f aca="false">VLOOKUP(BZ$7,'[5]Curve Summary'!$A$9:$AG$161,2)</f>
        <v>37.71</v>
      </c>
      <c r="CA14" s="157" t="n">
        <f aca="false">VLOOKUP(CA$7,'[5]Curve Summary'!$A$9:$AG$161,2)</f>
        <v>36.61</v>
      </c>
      <c r="CB14" s="157" t="n">
        <f aca="false">VLOOKUP(CB$7,'[5]Curve Summary'!$A$9:$AG$161,2)</f>
        <v>36.61</v>
      </c>
      <c r="CC14" s="157" t="n">
        <f aca="false">VLOOKUP(CC$7,'[5]Curve Summary'!$A$9:$AG$161,2)</f>
        <v>37.39</v>
      </c>
      <c r="CD14" s="157" t="n">
        <f aca="false">VLOOKUP(CD$7,'[5]Curve Summary'!$A$9:$AG$161,2)</f>
        <v>37.08</v>
      </c>
      <c r="CE14" s="157" t="n">
        <f aca="false">VLOOKUP(CE$7,'[5]Curve Summary'!$A$9:$AG$161,2)</f>
        <v>37.08</v>
      </c>
      <c r="CF14" s="157" t="n">
        <f aca="false">VLOOKUP(CF$7,'[5]Curve Summary'!$A$9:$AG$161,2)</f>
        <v>36.77</v>
      </c>
      <c r="CG14" s="157" t="n">
        <f aca="false">VLOOKUP(CG$7,'[5]Curve Summary'!$A$9:$AG$161,2)</f>
        <v>36.77</v>
      </c>
      <c r="CH14" s="157" t="n">
        <f aca="false">VLOOKUP(CH$7,'[5]Curve Summary'!$A$9:$AG$161,2)</f>
        <v>39.6</v>
      </c>
      <c r="CI14" s="157" t="n">
        <f aca="false">VLOOKUP(CI$7,'[5]Curve Summary'!$A$9:$AG$161,2)</f>
        <v>48.71</v>
      </c>
      <c r="CJ14" s="157" t="n">
        <f aca="false">VLOOKUP(CJ$7,'[5]Curve Summary'!$A$9:$AG$161,2)</f>
        <v>52.8</v>
      </c>
      <c r="CK14" s="157" t="n">
        <f aca="false">VLOOKUP(CK$7,'[5]Curve Summary'!$A$9:$AG$161,2)</f>
        <v>44.95</v>
      </c>
      <c r="CL14" s="157" t="n">
        <f aca="false">VLOOKUP(CL$7,'[5]Curve Summary'!$A$9:$AG$161,2)</f>
        <v>38.35</v>
      </c>
      <c r="CM14" s="157" t="n">
        <f aca="false">VLOOKUP(CM$7,'[5]Curve Summary'!$A$9:$AG$161,2)</f>
        <v>37.41</v>
      </c>
      <c r="CN14" s="157" t="n">
        <f aca="false">VLOOKUP(CN$7,'[5]Curve Summary'!$A$9:$AG$161,2)</f>
        <v>37.41</v>
      </c>
      <c r="CO14" s="157" t="n">
        <f aca="false">VLOOKUP(CO$7,'[5]Curve Summary'!$A$9:$AG$161,2)</f>
        <v>37.97</v>
      </c>
      <c r="CP14" s="157" t="n">
        <f aca="false">VLOOKUP(CP$7,'[5]Curve Summary'!$A$9:$AG$161,2)</f>
        <v>37.69</v>
      </c>
      <c r="CQ14" s="157" t="n">
        <f aca="false">VLOOKUP(CQ$7,'[5]Curve Summary'!$A$9:$AG$161,2)</f>
        <v>37.69</v>
      </c>
      <c r="CR14" s="157" t="n">
        <f aca="false">VLOOKUP(CR$7,'[5]Curve Summary'!$A$9:$AG$161,2)</f>
        <v>37.41</v>
      </c>
      <c r="CS14" s="157" t="n">
        <f aca="false">VLOOKUP(CS$7,'[5]Curve Summary'!$A$9:$AG$161,2)</f>
        <v>37.41</v>
      </c>
      <c r="CT14" s="157" t="n">
        <f aca="false">VLOOKUP(CT$7,'[5]Curve Summary'!$A$9:$AG$161,2)</f>
        <v>39.97</v>
      </c>
      <c r="CU14" s="157" t="n">
        <f aca="false">VLOOKUP(CU$7,'[5]Curve Summary'!$A$9:$AG$161,2)</f>
        <v>48.23</v>
      </c>
      <c r="CV14" s="157" t="n">
        <f aca="false">VLOOKUP(CV$7,'[5]Curve Summary'!$A$9:$AG$161,2)</f>
        <v>51.94</v>
      </c>
      <c r="CW14" s="157" t="n">
        <f aca="false">VLOOKUP(CW$7,'[5]Curve Summary'!$A$9:$AG$161,2)</f>
        <v>44.82</v>
      </c>
      <c r="CX14" s="157" t="n">
        <f aca="false">VLOOKUP(CX$7,'[5]Curve Summary'!$A$9:$AG$161,2)</f>
        <v>38.84</v>
      </c>
      <c r="CY14" s="157" t="n">
        <f aca="false">VLOOKUP(CY$7,'[5]Curve Summary'!$A$9:$AG$161,2)</f>
        <v>37.99</v>
      </c>
      <c r="CZ14" s="157" t="n">
        <f aca="false">VLOOKUP(CZ$7,'[5]Curve Summary'!$A$9:$AG$161,2)</f>
        <v>37.99</v>
      </c>
      <c r="DA14" s="157" t="n">
        <f aca="false">VLOOKUP(DA$7,'[5]Curve Summary'!$A$9:$AG$161,2)</f>
        <v>38.46</v>
      </c>
      <c r="DB14" s="157" t="n">
        <f aca="false">VLOOKUP(DB$7,'[5]Curve Summary'!$A$9:$AG$161,2)</f>
        <v>38.2</v>
      </c>
      <c r="DC14" s="157" t="n">
        <f aca="false">VLOOKUP(DC$7,'[5]Curve Summary'!$A$9:$AG$161,2)</f>
        <v>38.2</v>
      </c>
      <c r="DD14" s="157" t="n">
        <f aca="false">VLOOKUP(DD$7,'[5]Curve Summary'!$A$9:$AG$161,2)</f>
        <v>37.94</v>
      </c>
      <c r="DE14" s="157" t="n">
        <f aca="false">VLOOKUP(DE$7,'[5]Curve Summary'!$A$9:$AG$161,2)</f>
        <v>37.94</v>
      </c>
      <c r="DF14" s="157" t="n">
        <f aca="false">VLOOKUP(DF$7,'[5]Curve Summary'!$A$9:$AG$161,2)</f>
        <v>40.32</v>
      </c>
      <c r="DG14" s="157" t="n">
        <f aca="false">VLOOKUP(DG$7,'[5]Curve Summary'!$A$9:$AG$161,2)</f>
        <v>47.98</v>
      </c>
      <c r="DH14" s="157" t="n">
        <f aca="false">VLOOKUP(DH$7,'[5]Curve Summary'!$A$9:$AG$161,2)</f>
        <v>51.41</v>
      </c>
      <c r="DI14" s="157" t="n">
        <f aca="false">VLOOKUP(DI$7,'[5]Curve Summary'!$A$9:$AG$161,2)</f>
        <v>44.81</v>
      </c>
      <c r="DJ14" s="157" t="n">
        <f aca="false">VLOOKUP(DJ$7,'[5]Curve Summary'!$A$9:$AG$161,2)</f>
        <v>39.27</v>
      </c>
      <c r="DK14" s="157" t="n">
        <f aca="false">VLOOKUP(DK$7,'[5]Curve Summary'!$A$9:$AG$161,2)</f>
        <v>38.48</v>
      </c>
      <c r="DL14" s="157" t="n">
        <f aca="false">VLOOKUP(DL$7,'[5]Curve Summary'!$A$9:$AG$161,2)</f>
        <v>38.49</v>
      </c>
      <c r="DM14" s="157" t="n">
        <f aca="false">VLOOKUP(DM$7,'[5]Curve Summary'!$A$9:$AG$161,2)</f>
        <v>38.95</v>
      </c>
      <c r="DN14" s="157" t="n">
        <f aca="false">VLOOKUP(DN$7,'[5]Curve Summary'!$A$9:$AG$161,2)</f>
        <v>38.7</v>
      </c>
      <c r="DO14" s="157" t="n">
        <f aca="false">VLOOKUP(DO$7,'[5]Curve Summary'!$A$9:$AG$161,2)</f>
        <v>38.71</v>
      </c>
      <c r="DP14" s="157" t="n">
        <f aca="false">VLOOKUP(DP$7,'[5]Curve Summary'!$A$9:$AG$161,2)</f>
        <v>38.46</v>
      </c>
      <c r="DQ14" s="157" t="n">
        <f aca="false">VLOOKUP(DQ$7,'[5]Curve Summary'!$A$9:$AG$161,2)</f>
        <v>38.47</v>
      </c>
      <c r="DR14" s="157" t="n">
        <f aca="false">VLOOKUP(DR$7,'[5]Curve Summary'!$A$9:$AG$161,2)</f>
        <v>40.67</v>
      </c>
      <c r="DS14" s="157" t="n">
        <f aca="false">VLOOKUP(DS$7,'[5]Curve Summary'!$A$9:$AG$161,2)</f>
        <v>47.76</v>
      </c>
      <c r="DT14" s="157" t="n">
        <f aca="false">VLOOKUP(DT$7,'[5]Curve Summary'!$A$9:$AG$161,2)</f>
        <v>50.95</v>
      </c>
      <c r="DU14" s="157" t="n">
        <f aca="false">VLOOKUP(DU$7,'[5]Curve Summary'!$A$9:$AG$161,2)</f>
        <v>44.83</v>
      </c>
      <c r="DV14" s="157" t="n">
        <f aca="false">VLOOKUP(DV$7,'[5]Curve Summary'!$A$9:$AG$161,2)</f>
        <v>39.7</v>
      </c>
      <c r="DW14" s="157" t="n">
        <f aca="false">VLOOKUP(DW$7,'[5]Curve Summary'!$A$9:$AG$161,2)</f>
        <v>38.97</v>
      </c>
      <c r="DX14" s="157" t="n">
        <f aca="false">VLOOKUP(DX$7,'[5]Curve Summary'!$A$9:$AG$161,2)</f>
        <v>38.97</v>
      </c>
      <c r="DY14" s="157" t="n">
        <f aca="false">VLOOKUP(DY$7,'[5]Curve Summary'!$A$9:$AG$161,2)</f>
        <v>39.41</v>
      </c>
      <c r="DZ14" s="157" t="n">
        <f aca="false">VLOOKUP(DZ$7,'[5]Curve Summary'!$A$9:$AG$161,2)</f>
        <v>39.19</v>
      </c>
      <c r="EA14" s="157" t="n">
        <f aca="false">VLOOKUP(EA$7,'[5]Curve Summary'!$A$9:$AG$161,2)</f>
        <v>39.19</v>
      </c>
      <c r="EB14" s="157" t="n">
        <f aca="false">VLOOKUP(EB$7,'[5]Curve Summary'!$A$9:$AG$161,2)</f>
        <v>38.97</v>
      </c>
      <c r="EC14" s="157" t="n">
        <f aca="false">VLOOKUP(EC$7,'[5]Curve Summary'!$A$9:$AG$161,2)</f>
        <v>38.97</v>
      </c>
      <c r="ED14" s="157" t="n">
        <f aca="false">VLOOKUP(ED$7,'[5]Curve Summary'!$A$9:$AG$161,2)</f>
        <v>41.01</v>
      </c>
      <c r="EE14" s="157" t="n">
        <f aca="false">VLOOKUP(EE$7,'[5]Curve Summary'!$A$9:$AG$161,2)</f>
        <v>47.59</v>
      </c>
      <c r="EF14" s="157" t="n">
        <f aca="false">VLOOKUP(EF$7,'[5]Curve Summary'!$A$9:$AG$161,2)</f>
        <v>50.54</v>
      </c>
      <c r="EG14" s="157" t="n">
        <f aca="false">VLOOKUP(EG$7,'[5]Curve Summary'!$A$9:$AG$161,2)</f>
        <v>44.87</v>
      </c>
      <c r="EH14" s="157" t="n">
        <f aca="false">VLOOKUP(EH$7,'[5]Curve Summary'!$A$9:$AG$161,2)</f>
        <v>40.11</v>
      </c>
      <c r="EI14" s="157" t="n">
        <f aca="false">VLOOKUP(EI$7,'[5]Curve Summary'!$A$9:$AG$161,2)</f>
        <v>39.44</v>
      </c>
      <c r="EJ14" s="157" t="n">
        <f aca="false">VLOOKUP(EJ$7,'[5]Curve Summary'!$A$9:$AG$161,2)</f>
        <v>39.44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26.6071428571429</v>
      </c>
      <c r="D15" s="160" t="n">
        <f aca="true">IF(ISERROR((AVERAGE(OFFSET('[5]Curve Summary'!$G$6,15,0,13,1))*13+12*'[5]Curve Summary Backup'!$G$38)/25),'[5]Curve Summary Backup'!$G$38,(AVERAGE(OFFSET('[5]Curve Summary'!$G$6,15,0,13,1))*13+12*'[5]Curve Summary Backup'!$G$38)/25)</f>
        <v>26.5</v>
      </c>
      <c r="E15" s="160" t="n">
        <f aca="false">VLOOKUP(E$7,'[5]Curve Summary'!$A$7:$AG$58,7)</f>
        <v>32.25</v>
      </c>
      <c r="F15" s="161" t="n">
        <f aca="false">(C15*C$5+D15*D$5+E15*E$5)/(SUM(C$5:E$5))</f>
        <v>28.6940700808625</v>
      </c>
      <c r="G15" s="160" t="n">
        <f aca="false">AVERAGE(H15:I15)</f>
        <v>31.625</v>
      </c>
      <c r="H15" s="160" t="n">
        <f aca="false">AG15</f>
        <v>32</v>
      </c>
      <c r="I15" s="160" t="n">
        <f aca="false">AH15</f>
        <v>31.25</v>
      </c>
      <c r="J15" s="160" t="n">
        <f aca="false">AVERAGE(K15:L15)</f>
        <v>31.125</v>
      </c>
      <c r="K15" s="160" t="n">
        <f aca="false">AI15</f>
        <v>30.75</v>
      </c>
      <c r="L15" s="160" t="n">
        <f aca="false">AJ15</f>
        <v>31.5</v>
      </c>
      <c r="M15" s="160" t="n">
        <f aca="false">AK15</f>
        <v>37</v>
      </c>
      <c r="N15" s="160" t="n">
        <f aca="false">AL15</f>
        <v>46.5</v>
      </c>
      <c r="O15" s="160" t="n">
        <f aca="false">AVERAGE(P15:Q15)</f>
        <v>61.5</v>
      </c>
      <c r="P15" s="160" t="n">
        <f aca="false">AM15</f>
        <v>56</v>
      </c>
      <c r="Q15" s="160" t="n">
        <f aca="false">AN15</f>
        <v>67</v>
      </c>
      <c r="R15" s="160" t="n">
        <f aca="false">AO15</f>
        <v>54</v>
      </c>
      <c r="S15" s="160" t="n">
        <f aca="false">AVERAGE(T15:V15)</f>
        <v>35.5833333333333</v>
      </c>
      <c r="T15" s="160" t="n">
        <f aca="false">AP15</f>
        <v>36.75</v>
      </c>
      <c r="U15" s="160" t="n">
        <f aca="false">AQ15</f>
        <v>34.75</v>
      </c>
      <c r="V15" s="160" t="n">
        <f aca="false">AR15</f>
        <v>35.25</v>
      </c>
      <c r="W15" s="161" t="n">
        <f aca="false">SUM(AG34:AR34)/SUM($AG$5:$AR$5)</f>
        <v>41.0911764705882</v>
      </c>
      <c r="X15" s="160" t="n">
        <f aca="false">SUM(AS34:BD34)/SUM($AS$5:$BD$5)</f>
        <v>42.8186274509804</v>
      </c>
      <c r="Y15" s="160" t="n">
        <f aca="false">SUM(BE34:BR34)/SUM($BE$5:$BR$5)</f>
        <v>42.5101677852349</v>
      </c>
      <c r="Z15" s="160" t="n">
        <f aca="false">SUM(BQ34:CB34)/SUM($BQ$5:$CB$5)</f>
        <v>43.4163921568627</v>
      </c>
      <c r="AA15" s="160" t="n">
        <f aca="false">SUM(CC34:DX34)/SUM($CC$5:$DX$5)</f>
        <v>43.9929117647059</v>
      </c>
      <c r="AB15" s="162" t="n">
        <f aca="false">SUM(DY34:EJ34)/SUM($DY$5:$EJ$5)</f>
        <v>44.5624609375</v>
      </c>
      <c r="AC15" s="163" t="n">
        <f aca="false">(C15*C$5+D15*D$5+E15*E$5+SUM(AG34:EJ34))/(SUM(C$5:E$5)+SUM($AG$5:$EJ$5))</f>
        <v>43.1089900954001</v>
      </c>
      <c r="AD15" s="150"/>
      <c r="AE15" s="150"/>
      <c r="AF15" s="151"/>
      <c r="AG15" s="147" t="n">
        <f aca="false">VLOOKUP(AG$7,'[5]Curve Summary'!$A$9:$AG$161,7)</f>
        <v>32</v>
      </c>
      <c r="AH15" s="147" t="n">
        <f aca="false">VLOOKUP(AH$7,'[5]Curve Summary'!$A$9:$AG$161,7)</f>
        <v>31.25</v>
      </c>
      <c r="AI15" s="147" t="n">
        <f aca="false">VLOOKUP(AI$7,'[5]Curve Summary'!$A$9:$AG$161,7)</f>
        <v>30.75</v>
      </c>
      <c r="AJ15" s="147" t="n">
        <f aca="false">VLOOKUP(AJ$7,'[5]Curve Summary'!$A$9:$AG$161,7)</f>
        <v>31.5</v>
      </c>
      <c r="AK15" s="147" t="n">
        <f aca="false">VLOOKUP(AK$7,'[5]Curve Summary'!$A$9:$AG$161,7)</f>
        <v>37</v>
      </c>
      <c r="AL15" s="147" t="n">
        <f aca="false">VLOOKUP(AL$7,'[5]Curve Summary'!$A$9:$AG$161,7)</f>
        <v>46.5</v>
      </c>
      <c r="AM15" s="147" t="n">
        <f aca="false">VLOOKUP(AM$7,'[5]Curve Summary'!$A$9:$AG$161,7)</f>
        <v>56</v>
      </c>
      <c r="AN15" s="147" t="n">
        <f aca="false">VLOOKUP(AN$7,'[5]Curve Summary'!$A$9:$AG$161,7)</f>
        <v>67</v>
      </c>
      <c r="AO15" s="147" t="n">
        <f aca="false">VLOOKUP(AO$7,'[5]Curve Summary'!$A$9:$AG$161,7)</f>
        <v>54</v>
      </c>
      <c r="AP15" s="147" t="n">
        <f aca="false">VLOOKUP(AP$7,'[5]Curve Summary'!$A$9:$AG$161,7)</f>
        <v>36.75</v>
      </c>
      <c r="AQ15" s="147" t="n">
        <f aca="false">VLOOKUP(AQ$7,'[5]Curve Summary'!$A$9:$AG$161,7)</f>
        <v>34.75</v>
      </c>
      <c r="AR15" s="147" t="n">
        <f aca="false">VLOOKUP(AR$7,'[5]Curve Summary'!$A$9:$AG$161,7)</f>
        <v>35.25</v>
      </c>
      <c r="AS15" s="147" t="n">
        <f aca="false">VLOOKUP(AS$7,'[5]Curve Summary'!$A$9:$AG$161,7)</f>
        <v>36.75</v>
      </c>
      <c r="AT15" s="147" t="n">
        <f aca="false">VLOOKUP(AT$7,'[5]Curve Summary'!$A$9:$AG$161,7)</f>
        <v>36.25</v>
      </c>
      <c r="AU15" s="147" t="n">
        <f aca="false">VLOOKUP(AU$7,'[5]Curve Summary'!$A$9:$AG$161,7)</f>
        <v>36.25</v>
      </c>
      <c r="AV15" s="147" t="n">
        <f aca="false">VLOOKUP(AV$7,'[5]Curve Summary'!$A$9:$AG$161,7)</f>
        <v>35.75</v>
      </c>
      <c r="AW15" s="147" t="n">
        <f aca="false">VLOOKUP(AW$7,'[5]Curve Summary'!$A$9:$AG$161,7)</f>
        <v>35.75</v>
      </c>
      <c r="AX15" s="147" t="n">
        <f aca="false">VLOOKUP(AX$7,'[5]Curve Summary'!$A$9:$AG$161,7)</f>
        <v>42.75</v>
      </c>
      <c r="AY15" s="147" t="n">
        <f aca="false">VLOOKUP(AY$7,'[5]Curve Summary'!$A$9:$AG$161,7)</f>
        <v>58.75</v>
      </c>
      <c r="AZ15" s="147" t="n">
        <f aca="false">VLOOKUP(AZ$7,'[5]Curve Summary'!$A$9:$AG$161,7)</f>
        <v>67.25</v>
      </c>
      <c r="BA15" s="147" t="n">
        <f aca="false">VLOOKUP(BA$7,'[5]Curve Summary'!$A$9:$AG$161,7)</f>
        <v>52.75</v>
      </c>
      <c r="BB15" s="147" t="n">
        <f aca="false">VLOOKUP(BB$7,'[5]Curve Summary'!$A$9:$AG$161,7)</f>
        <v>38.5</v>
      </c>
      <c r="BC15" s="147" t="n">
        <f aca="false">VLOOKUP(BC$7,'[5]Curve Summary'!$A$9:$AG$161,7)</f>
        <v>36.5</v>
      </c>
      <c r="BD15" s="147" t="n">
        <f aca="false">VLOOKUP(BD$7,'[5]Curve Summary'!$A$9:$AG$161,7)</f>
        <v>36.25</v>
      </c>
      <c r="BE15" s="147" t="n">
        <f aca="false">VLOOKUP(BE$7,'[5]Curve Summary'!$A$9:$AG$161,7)</f>
        <v>37.93</v>
      </c>
      <c r="BF15" s="147" t="n">
        <f aca="false">VLOOKUP(BF$7,'[5]Curve Summary'!$A$9:$AG$161,7)</f>
        <v>37.5</v>
      </c>
      <c r="BG15" s="147" t="n">
        <f aca="false">VLOOKUP(BG$7,'[5]Curve Summary'!$A$9:$AG$161,7)</f>
        <v>37.5</v>
      </c>
      <c r="BH15" s="147" t="n">
        <f aca="false">VLOOKUP(BH$7,'[5]Curve Summary'!$A$9:$AG$161,7)</f>
        <v>37.07</v>
      </c>
      <c r="BI15" s="147" t="n">
        <f aca="false">VLOOKUP(BI$7,'[5]Curve Summary'!$A$9:$AG$161,7)</f>
        <v>37.07</v>
      </c>
      <c r="BJ15" s="147" t="n">
        <f aca="false">VLOOKUP(BJ$7,'[5]Curve Summary'!$A$9:$AG$161,7)</f>
        <v>43.06</v>
      </c>
      <c r="BK15" s="147" t="n">
        <f aca="false">VLOOKUP(BK$7,'[5]Curve Summary'!$A$9:$AG$161,7)</f>
        <v>56.75</v>
      </c>
      <c r="BL15" s="147" t="n">
        <f aca="false">VLOOKUP(BL$7,'[5]Curve Summary'!$A$9:$AG$161,7)</f>
        <v>64.01</v>
      </c>
      <c r="BM15" s="147" t="n">
        <f aca="false">VLOOKUP(BM$7,'[5]Curve Summary'!$A$9:$AG$161,7)</f>
        <v>51.61</v>
      </c>
      <c r="BN15" s="147" t="n">
        <f aca="false">VLOOKUP(BN$7,'[5]Curve Summary'!$A$9:$AG$161,7)</f>
        <v>39.43</v>
      </c>
      <c r="BO15" s="147" t="n">
        <f aca="false">VLOOKUP(BO$7,'[5]Curve Summary'!$A$9:$AG$161,7)</f>
        <v>37.71</v>
      </c>
      <c r="BP15" s="147" t="n">
        <f aca="false">VLOOKUP(BP$7,'[5]Curve Summary'!$A$9:$AG$161,7)</f>
        <v>37.5</v>
      </c>
      <c r="BQ15" s="147" t="n">
        <f aca="false">VLOOKUP(BQ$7,'[5]Curve Summary'!$A$9:$AG$161,7)</f>
        <v>38.92</v>
      </c>
      <c r="BR15" s="147" t="n">
        <f aca="false">VLOOKUP(BR$7,'[5]Curve Summary'!$A$9:$AG$161,7)</f>
        <v>38.56</v>
      </c>
      <c r="BS15" s="147" t="n">
        <f aca="false">VLOOKUP(BS$7,'[5]Curve Summary'!$A$9:$AG$161,7)</f>
        <v>38.56</v>
      </c>
      <c r="BT15" s="147" t="n">
        <f aca="false">VLOOKUP(BT$7,'[5]Curve Summary'!$A$9:$AG$161,7)</f>
        <v>38.19</v>
      </c>
      <c r="BU15" s="147" t="n">
        <f aca="false">VLOOKUP(BU$7,'[5]Curve Summary'!$A$9:$AG$161,7)</f>
        <v>38.19</v>
      </c>
      <c r="BV15" s="147" t="n">
        <f aca="false">VLOOKUP(BV$7,'[5]Curve Summary'!$A$9:$AG$161,7)</f>
        <v>43.3</v>
      </c>
      <c r="BW15" s="147" t="n">
        <f aca="false">VLOOKUP(BW$7,'[5]Curve Summary'!$A$9:$AG$161,7)</f>
        <v>55.01</v>
      </c>
      <c r="BX15" s="147" t="n">
        <f aca="false">VLOOKUP(BX$7,'[5]Curve Summary'!$A$9:$AG$161,7)</f>
        <v>61.22</v>
      </c>
      <c r="BY15" s="147" t="n">
        <f aca="false">VLOOKUP(BY$7,'[5]Curve Summary'!$A$9:$AG$161,7)</f>
        <v>50.61</v>
      </c>
      <c r="BZ15" s="147" t="n">
        <f aca="false">VLOOKUP(BZ$7,'[5]Curve Summary'!$A$9:$AG$161,7)</f>
        <v>40.21</v>
      </c>
      <c r="CA15" s="147" t="n">
        <f aca="false">VLOOKUP(CA$7,'[5]Curve Summary'!$A$9:$AG$161,7)</f>
        <v>38.75</v>
      </c>
      <c r="CB15" s="147" t="n">
        <f aca="false">VLOOKUP(CB$7,'[5]Curve Summary'!$A$9:$AG$161,7)</f>
        <v>38.57</v>
      </c>
      <c r="CC15" s="147" t="n">
        <f aca="false">VLOOKUP(CC$7,'[5]Curve Summary'!$A$9:$AG$161,7)</f>
        <v>39.81</v>
      </c>
      <c r="CD15" s="147" t="n">
        <f aca="false">VLOOKUP(CD$7,'[5]Curve Summary'!$A$9:$AG$161,7)</f>
        <v>39.5</v>
      </c>
      <c r="CE15" s="147" t="n">
        <f aca="false">VLOOKUP(CE$7,'[5]Curve Summary'!$A$9:$AG$161,7)</f>
        <v>39.5</v>
      </c>
      <c r="CF15" s="147" t="n">
        <f aca="false">VLOOKUP(CF$7,'[5]Curve Summary'!$A$9:$AG$161,7)</f>
        <v>39.19</v>
      </c>
      <c r="CG15" s="147" t="n">
        <f aca="false">VLOOKUP(CG$7,'[5]Curve Summary'!$A$9:$AG$161,7)</f>
        <v>39.19</v>
      </c>
      <c r="CH15" s="147" t="n">
        <f aca="false">VLOOKUP(CH$7,'[5]Curve Summary'!$A$9:$AG$161,7)</f>
        <v>43.56</v>
      </c>
      <c r="CI15" s="147" t="n">
        <f aca="false">VLOOKUP(CI$7,'[5]Curve Summary'!$A$9:$AG$161,7)</f>
        <v>53.57</v>
      </c>
      <c r="CJ15" s="147" t="n">
        <f aca="false">VLOOKUP(CJ$7,'[5]Curve Summary'!$A$9:$AG$161,7)</f>
        <v>58.88</v>
      </c>
      <c r="CK15" s="147" t="n">
        <f aca="false">VLOOKUP(CK$7,'[5]Curve Summary'!$A$9:$AG$161,7)</f>
        <v>49.81</v>
      </c>
      <c r="CL15" s="147" t="n">
        <f aca="false">VLOOKUP(CL$7,'[5]Curve Summary'!$A$9:$AG$161,7)</f>
        <v>40.92</v>
      </c>
      <c r="CM15" s="147" t="n">
        <f aca="false">VLOOKUP(CM$7,'[5]Curve Summary'!$A$9:$AG$161,7)</f>
        <v>39.67</v>
      </c>
      <c r="CN15" s="147" t="n">
        <f aca="false">VLOOKUP(CN$7,'[5]Curve Summary'!$A$9:$AG$161,7)</f>
        <v>39.52</v>
      </c>
      <c r="CO15" s="147" t="n">
        <f aca="false">VLOOKUP(CO$7,'[5]Curve Summary'!$A$9:$AG$161,7)</f>
        <v>40.42</v>
      </c>
      <c r="CP15" s="147" t="n">
        <f aca="false">VLOOKUP(CP$7,'[5]Curve Summary'!$A$9:$AG$161,7)</f>
        <v>40.14</v>
      </c>
      <c r="CQ15" s="147" t="n">
        <f aca="false">VLOOKUP(CQ$7,'[5]Curve Summary'!$A$9:$AG$161,7)</f>
        <v>40.14</v>
      </c>
      <c r="CR15" s="147" t="n">
        <f aca="false">VLOOKUP(CR$7,'[5]Curve Summary'!$A$9:$AG$161,7)</f>
        <v>39.87</v>
      </c>
      <c r="CS15" s="147" t="n">
        <f aca="false">VLOOKUP(CS$7,'[5]Curve Summary'!$A$9:$AG$161,7)</f>
        <v>39.86</v>
      </c>
      <c r="CT15" s="147" t="n">
        <f aca="false">VLOOKUP(CT$7,'[5]Curve Summary'!$A$9:$AG$161,7)</f>
        <v>43.81</v>
      </c>
      <c r="CU15" s="147" t="n">
        <f aca="false">VLOOKUP(CU$7,'[5]Curve Summary'!$A$9:$AG$161,7)</f>
        <v>52.87</v>
      </c>
      <c r="CV15" s="147" t="n">
        <f aca="false">VLOOKUP(CV$7,'[5]Curve Summary'!$A$9:$AG$161,7)</f>
        <v>57.68</v>
      </c>
      <c r="CW15" s="147" t="n">
        <f aca="false">VLOOKUP(CW$7,'[5]Curve Summary'!$A$9:$AG$161,7)</f>
        <v>49.46</v>
      </c>
      <c r="CX15" s="147" t="n">
        <f aca="false">VLOOKUP(CX$7,'[5]Curve Summary'!$A$9:$AG$161,7)</f>
        <v>41.42</v>
      </c>
      <c r="CY15" s="147" t="n">
        <f aca="false">VLOOKUP(CY$7,'[5]Curve Summary'!$A$9:$AG$161,7)</f>
        <v>40.3</v>
      </c>
      <c r="CZ15" s="147" t="n">
        <f aca="false">VLOOKUP(CZ$7,'[5]Curve Summary'!$A$9:$AG$161,7)</f>
        <v>40.16</v>
      </c>
      <c r="DA15" s="147" t="n">
        <f aca="false">VLOOKUP(DA$7,'[5]Curve Summary'!$A$9:$AG$161,7)</f>
        <v>40.92</v>
      </c>
      <c r="DB15" s="147" t="n">
        <f aca="false">VLOOKUP(DB$7,'[5]Curve Summary'!$A$9:$AG$161,7)</f>
        <v>40.66</v>
      </c>
      <c r="DC15" s="147" t="n">
        <f aca="false">VLOOKUP(DC$7,'[5]Curve Summary'!$A$9:$AG$161,7)</f>
        <v>40.66</v>
      </c>
      <c r="DD15" s="147" t="n">
        <f aca="false">VLOOKUP(DD$7,'[5]Curve Summary'!$A$9:$AG$161,7)</f>
        <v>40.41</v>
      </c>
      <c r="DE15" s="147" t="n">
        <f aca="false">VLOOKUP(DE$7,'[5]Curve Summary'!$A$9:$AG$161,7)</f>
        <v>40.41</v>
      </c>
      <c r="DF15" s="147" t="n">
        <f aca="false">VLOOKUP(DF$7,'[5]Curve Summary'!$A$9:$AG$161,7)</f>
        <v>44.06</v>
      </c>
      <c r="DG15" s="147" t="n">
        <f aca="false">VLOOKUP(DG$7,'[5]Curve Summary'!$A$9:$AG$161,7)</f>
        <v>52.45</v>
      </c>
      <c r="DH15" s="147" t="n">
        <f aca="false">VLOOKUP(DH$7,'[5]Curve Summary'!$A$9:$AG$161,7)</f>
        <v>56.89</v>
      </c>
      <c r="DI15" s="147" t="n">
        <f aca="false">VLOOKUP(DI$7,'[5]Curve Summary'!$A$9:$AG$161,7)</f>
        <v>49.28</v>
      </c>
      <c r="DJ15" s="147" t="n">
        <f aca="false">VLOOKUP(DJ$7,'[5]Curve Summary'!$A$9:$AG$161,7)</f>
        <v>41.85</v>
      </c>
      <c r="DK15" s="147" t="n">
        <f aca="false">VLOOKUP(DK$7,'[5]Curve Summary'!$A$9:$AG$161,7)</f>
        <v>40.81</v>
      </c>
      <c r="DL15" s="147" t="n">
        <f aca="false">VLOOKUP(DL$7,'[5]Curve Summary'!$A$9:$AG$161,7)</f>
        <v>40.69</v>
      </c>
      <c r="DM15" s="147" t="n">
        <f aca="false">VLOOKUP(DM$7,'[5]Curve Summary'!$A$9:$AG$161,7)</f>
        <v>41.42</v>
      </c>
      <c r="DN15" s="147" t="n">
        <f aca="false">VLOOKUP(DN$7,'[5]Curve Summary'!$A$9:$AG$161,7)</f>
        <v>41.17</v>
      </c>
      <c r="DO15" s="147" t="n">
        <f aca="false">VLOOKUP(DO$7,'[5]Curve Summary'!$A$9:$AG$161,7)</f>
        <v>41.18</v>
      </c>
      <c r="DP15" s="147" t="n">
        <f aca="false">VLOOKUP(DP$7,'[5]Curve Summary'!$A$9:$AG$161,7)</f>
        <v>40.93</v>
      </c>
      <c r="DQ15" s="147" t="n">
        <f aca="false">VLOOKUP(DQ$7,'[5]Curve Summary'!$A$9:$AG$161,7)</f>
        <v>40.94</v>
      </c>
      <c r="DR15" s="147" t="n">
        <f aca="false">VLOOKUP(DR$7,'[5]Curve Summary'!$A$9:$AG$161,7)</f>
        <v>44.32</v>
      </c>
      <c r="DS15" s="147" t="n">
        <f aca="false">VLOOKUP(DS$7,'[5]Curve Summary'!$A$9:$AG$161,7)</f>
        <v>52.06</v>
      </c>
      <c r="DT15" s="147" t="n">
        <f aca="false">VLOOKUP(DT$7,'[5]Curve Summary'!$A$9:$AG$161,7)</f>
        <v>56.18</v>
      </c>
      <c r="DU15" s="147" t="n">
        <f aca="false">VLOOKUP(DU$7,'[5]Curve Summary'!$A$9:$AG$161,7)</f>
        <v>49.14</v>
      </c>
      <c r="DV15" s="147" t="n">
        <f aca="false">VLOOKUP(DV$7,'[5]Curve Summary'!$A$9:$AG$161,7)</f>
        <v>42.27</v>
      </c>
      <c r="DW15" s="147" t="n">
        <f aca="false">VLOOKUP(DW$7,'[5]Curve Summary'!$A$9:$AG$161,7)</f>
        <v>41.31</v>
      </c>
      <c r="DX15" s="147" t="n">
        <f aca="false">VLOOKUP(DX$7,'[5]Curve Summary'!$A$9:$AG$161,7)</f>
        <v>41.19</v>
      </c>
      <c r="DY15" s="147" t="n">
        <f aca="false">VLOOKUP(DY$7,'[5]Curve Summary'!$A$9:$AG$161,7)</f>
        <v>41.83</v>
      </c>
      <c r="DZ15" s="147" t="n">
        <f aca="false">VLOOKUP(DZ$7,'[5]Curve Summary'!$A$9:$AG$161,7)</f>
        <v>41.61</v>
      </c>
      <c r="EA15" s="147" t="n">
        <f aca="false">VLOOKUP(EA$7,'[5]Curve Summary'!$A$9:$AG$161,7)</f>
        <v>41.62</v>
      </c>
      <c r="EB15" s="147" t="n">
        <f aca="false">VLOOKUP(EB$7,'[5]Curve Summary'!$A$9:$AG$161,7)</f>
        <v>41.4</v>
      </c>
      <c r="EC15" s="147" t="n">
        <f aca="false">VLOOKUP(EC$7,'[5]Curve Summary'!$A$9:$AG$161,7)</f>
        <v>41.4</v>
      </c>
      <c r="ED15" s="147" t="n">
        <f aca="false">VLOOKUP(ED$7,'[5]Curve Summary'!$A$9:$AG$161,7)</f>
        <v>44.51</v>
      </c>
      <c r="EE15" s="147" t="n">
        <f aca="false">VLOOKUP(EE$7,'[5]Curve Summary'!$A$9:$AG$161,7)</f>
        <v>51.68</v>
      </c>
      <c r="EF15" s="147" t="n">
        <f aca="false">VLOOKUP(EF$7,'[5]Curve Summary'!$A$9:$AG$161,7)</f>
        <v>55.48</v>
      </c>
      <c r="EG15" s="147" t="n">
        <f aca="false">VLOOKUP(EG$7,'[5]Curve Summary'!$A$9:$AG$161,7)</f>
        <v>48.97</v>
      </c>
      <c r="EH15" s="147" t="n">
        <f aca="false">VLOOKUP(EH$7,'[5]Curve Summary'!$A$9:$AG$161,7)</f>
        <v>42.63</v>
      </c>
      <c r="EI15" s="147" t="n">
        <f aca="false">VLOOKUP(EI$7,'[5]Curve Summary'!$A$9:$AG$161,7)</f>
        <v>41.75</v>
      </c>
      <c r="EJ15" s="147" t="n">
        <f aca="false">VLOOKUP(EJ$7,'[5]Curve Summary'!$A$9:$AG$161,7)</f>
        <v>41.64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41.6964285714286</v>
      </c>
      <c r="D18" s="169" t="n">
        <f aca="true">IF(ISERROR((AVERAGE(OFFSET('[5]Curve Summary ALBERTA'!$R$6,13,0,11,1))*11+10*'[5]Curve Summary Backup'!$R$38)/21),'[5]Curve Summary Backup'!$R$38,(AVERAGE(OFFSET('[5]Curve Summary ALBERTA'!$R$6,13,0,11,1))*11+10*'[5]Curve Summary Backup'!$R$38)/21)</f>
        <v>42.4999961853027</v>
      </c>
      <c r="E18" s="169" t="n">
        <f aca="false">VLOOKUP(E$7,'[5]Curve Summary ALBERTA'!$A$7:$AG$63,18)</f>
        <v>47.0499992370606</v>
      </c>
      <c r="F18" s="170" t="n">
        <f aca="false">(C18*C$5+D18*D$5+E18*E$5)/(SUM(C$5:E$5))</f>
        <v>44.0350386318814</v>
      </c>
      <c r="G18" s="169" t="n">
        <f aca="false">AVERAGE(H18:I18)</f>
        <v>47.2566242218018</v>
      </c>
      <c r="H18" s="169" t="n">
        <f aca="false">AG18</f>
        <v>47.4585113525391</v>
      </c>
      <c r="I18" s="169" t="n">
        <f aca="false">AH18</f>
        <v>47.0547370910645</v>
      </c>
      <c r="J18" s="169" t="n">
        <f aca="false">AVERAGE(K18:L18)</f>
        <v>43.5591649627686</v>
      </c>
      <c r="K18" s="169" t="n">
        <f aca="false">AI18</f>
        <v>45.9890565490723</v>
      </c>
      <c r="L18" s="169" t="n">
        <f aca="false">AJ18</f>
        <v>41.1292733764648</v>
      </c>
      <c r="M18" s="169" t="n">
        <f aca="false">AK18</f>
        <v>41.6992889404297</v>
      </c>
      <c r="N18" s="169" t="n">
        <f aca="false">AL18</f>
        <v>42.5796571543684</v>
      </c>
      <c r="O18" s="169" t="n">
        <f aca="false">AVERAGE(P18:Q18)</f>
        <v>45.5439224757844</v>
      </c>
      <c r="P18" s="169" t="n">
        <f aca="false">AM18</f>
        <v>45.1242746706943</v>
      </c>
      <c r="Q18" s="169" t="n">
        <f aca="false">AN18</f>
        <v>45.9635702808745</v>
      </c>
      <c r="R18" s="169" t="n">
        <f aca="false">AO18</f>
        <v>46.0111570504821</v>
      </c>
      <c r="S18" s="169" t="n">
        <f aca="false">AVERAGE(T18:V18)</f>
        <v>47.560911453304</v>
      </c>
      <c r="T18" s="169" t="n">
        <f aca="false">AP18</f>
        <v>42.9768281261048</v>
      </c>
      <c r="U18" s="169" t="n">
        <f aca="false">AQ18</f>
        <v>47.964743727284</v>
      </c>
      <c r="V18" s="169" t="n">
        <f aca="false">AR18</f>
        <v>51.7411625065233</v>
      </c>
      <c r="W18" s="169" t="n">
        <f aca="false">SUM(AG37:AR37)/SUM($AG$5:$AR$5)</f>
        <v>45.4245323811527</v>
      </c>
      <c r="X18" s="169" t="n">
        <f aca="false">SUM(AS37:BD37)/SUM($AS$5:$BD$5)</f>
        <v>44.4236190327506</v>
      </c>
      <c r="Y18" s="169" t="n">
        <f aca="false">SUM(BE37:BR37)/SUM($BE$5:$BR$5)</f>
        <v>44.3341131396333</v>
      </c>
      <c r="Z18" s="169" t="n">
        <f aca="false">SUM(BQ37:CB37)/SUM($BQ$5:$CB$5)</f>
        <v>43.0007397984534</v>
      </c>
      <c r="AA18" s="169" t="n">
        <f aca="false">SUM(CC37:DX37)/SUM($CC$5:$DX$5)</f>
        <v>42.1303951165024</v>
      </c>
      <c r="AB18" s="171" t="n">
        <f aca="false">SUM(DY37:EJ37)/SUM($DY$5:$EJ$5)</f>
        <v>44.8944867556938</v>
      </c>
      <c r="AC18" s="172" t="n">
        <f aca="false">(C18*C$5+D18*D$5+E18*E$5+SUM(AG37:EJ37))/(SUM(C$5:E$5)+SUM($AG$5:$EJ$5))</f>
        <v>43.3816421693697</v>
      </c>
      <c r="AD18" s="150"/>
      <c r="AE18" s="150"/>
      <c r="AF18" s="151"/>
      <c r="AG18" s="147" t="n">
        <f aca="false">VLOOKUP(AG$7,'[5]Curve Summary ALBERTA'!$A$13:$AG$161,18)</f>
        <v>47.4585113525391</v>
      </c>
      <c r="AH18" s="147" t="n">
        <f aca="false">VLOOKUP(AH$7,'[5]Curve Summary ALBERTA'!$A$13:$AG$161,18)</f>
        <v>47.0547370910645</v>
      </c>
      <c r="AI18" s="147" t="n">
        <f aca="false">VLOOKUP(AI$7,'[5]Curve Summary ALBERTA'!$A$13:$AG$161,18)</f>
        <v>45.9890565490723</v>
      </c>
      <c r="AJ18" s="147" t="n">
        <f aca="false">VLOOKUP(AJ$7,'[5]Curve Summary ALBERTA'!$A$13:$AG$161,18)</f>
        <v>41.1292733764648</v>
      </c>
      <c r="AK18" s="147" t="n">
        <f aca="false">VLOOKUP(AK$7,'[5]Curve Summary ALBERTA'!$A$13:$AG$161,18)</f>
        <v>41.6992889404297</v>
      </c>
      <c r="AL18" s="147" t="n">
        <f aca="false">VLOOKUP(AL$7,'[5]Curve Summary ALBERTA'!$A$13:$AG$161,18)</f>
        <v>42.5796571543684</v>
      </c>
      <c r="AM18" s="147" t="n">
        <f aca="false">VLOOKUP(AM$7,'[5]Curve Summary ALBERTA'!$A$13:$AG$161,18)</f>
        <v>45.1242746706943</v>
      </c>
      <c r="AN18" s="147" t="n">
        <f aca="false">VLOOKUP(AN$7,'[5]Curve Summary ALBERTA'!$A$13:$AG$161,18)</f>
        <v>45.9635702808745</v>
      </c>
      <c r="AO18" s="147" t="n">
        <f aca="false">VLOOKUP(AO$7,'[5]Curve Summary ALBERTA'!$A$13:$AG$161,18)</f>
        <v>46.0111570504821</v>
      </c>
      <c r="AP18" s="147" t="n">
        <f aca="false">VLOOKUP(AP$7,'[5]Curve Summary ALBERTA'!$A$13:$AG$161,18)</f>
        <v>42.9768281261048</v>
      </c>
      <c r="AQ18" s="147" t="n">
        <f aca="false">VLOOKUP(AQ$7,'[5]Curve Summary ALBERTA'!$A$13:$AG$161,18)</f>
        <v>47.964743727284</v>
      </c>
      <c r="AR18" s="147" t="n">
        <f aca="false">VLOOKUP(AR$7,'[5]Curve Summary ALBERTA'!$A$13:$AG$161,18)</f>
        <v>51.7411625065233</v>
      </c>
      <c r="AS18" s="147" t="n">
        <f aca="false">VLOOKUP(AS$7,'[5]Curve Summary ALBERTA'!$A$13:$AG$161,18)</f>
        <v>47.1931545786395</v>
      </c>
      <c r="AT18" s="147" t="n">
        <f aca="false">VLOOKUP(AT$7,'[5]Curve Summary ALBERTA'!$A$13:$AG$161,18)</f>
        <v>45.7177679690049</v>
      </c>
      <c r="AU18" s="147" t="n">
        <f aca="false">VLOOKUP(AU$7,'[5]Curve Summary ALBERTA'!$A$13:$AG$161,18)</f>
        <v>44.1627862712587</v>
      </c>
      <c r="AV18" s="147" t="n">
        <f aca="false">VLOOKUP(AV$7,'[5]Curve Summary ALBERTA'!$A$13:$AG$161,18)</f>
        <v>41.8279187413186</v>
      </c>
      <c r="AW18" s="147" t="n">
        <f aca="false">VLOOKUP(AW$7,'[5]Curve Summary ALBERTA'!$A$13:$AG$161,18)</f>
        <v>41.9849499962394</v>
      </c>
      <c r="AX18" s="147" t="n">
        <f aca="false">VLOOKUP(AX$7,'[5]Curve Summary ALBERTA'!$A$13:$AG$161,18)</f>
        <v>42.4525595975743</v>
      </c>
      <c r="AY18" s="147" t="n">
        <f aca="false">VLOOKUP(AY$7,'[5]Curve Summary ALBERTA'!$A$13:$AG$161,18)</f>
        <v>42.856747756366</v>
      </c>
      <c r="AZ18" s="147" t="n">
        <f aca="false">VLOOKUP(AZ$7,'[5]Curve Summary ALBERTA'!$A$13:$AG$161,18)</f>
        <v>43.3064342036285</v>
      </c>
      <c r="BA18" s="147" t="n">
        <f aca="false">VLOOKUP(BA$7,'[5]Curve Summary ALBERTA'!$A$13:$AG$161,18)</f>
        <v>43.3655356934154</v>
      </c>
      <c r="BB18" s="147" t="n">
        <f aca="false">VLOOKUP(BB$7,'[5]Curve Summary ALBERTA'!$A$13:$AG$161,18)</f>
        <v>43.6268901951932</v>
      </c>
      <c r="BC18" s="147" t="n">
        <f aca="false">VLOOKUP(BC$7,'[5]Curve Summary ALBERTA'!$A$13:$AG$161,18)</f>
        <v>47.1425585330529</v>
      </c>
      <c r="BD18" s="147" t="n">
        <f aca="false">VLOOKUP(BD$7,'[5]Curve Summary ALBERTA'!$A$13:$AG$161,18)</f>
        <v>49.6595801213762</v>
      </c>
      <c r="BE18" s="147" t="n">
        <f aca="false">VLOOKUP(BE$7,'[5]Curve Summary ALBERTA'!$A$13:$AG$161,18)</f>
        <v>48.1783860700821</v>
      </c>
      <c r="BF18" s="147" t="n">
        <f aca="false">VLOOKUP(BF$7,'[5]Curve Summary ALBERTA'!$A$13:$AG$161,18)</f>
        <v>46.4668565758656</v>
      </c>
      <c r="BG18" s="147" t="n">
        <f aca="false">VLOOKUP(BG$7,'[5]Curve Summary ALBERTA'!$A$13:$AG$161,18)</f>
        <v>44.2809346006864</v>
      </c>
      <c r="BH18" s="147" t="n">
        <f aca="false">VLOOKUP(BH$7,'[5]Curve Summary ALBERTA'!$A$13:$AG$161,18)</f>
        <v>41.2381254238244</v>
      </c>
      <c r="BI18" s="147" t="n">
        <f aca="false">VLOOKUP(BI$7,'[5]Curve Summary ALBERTA'!$A$13:$AG$161,18)</f>
        <v>41.1634148214579</v>
      </c>
      <c r="BJ18" s="147" t="n">
        <f aca="false">VLOOKUP(BJ$7,'[5]Curve Summary ALBERTA'!$A$13:$AG$161,18)</f>
        <v>41.7256864095594</v>
      </c>
      <c r="BK18" s="147" t="n">
        <f aca="false">VLOOKUP(BK$7,'[5]Curve Summary ALBERTA'!$A$13:$AG$161,18)</f>
        <v>42.3935118141273</v>
      </c>
      <c r="BL18" s="147" t="n">
        <f aca="false">VLOOKUP(BL$7,'[5]Curve Summary ALBERTA'!$A$13:$AG$161,18)</f>
        <v>42.9598579753899</v>
      </c>
      <c r="BM18" s="147" t="n">
        <f aca="false">VLOOKUP(BM$7,'[5]Curve Summary ALBERTA'!$A$13:$AG$161,18)</f>
        <v>42.8738785506362</v>
      </c>
      <c r="BN18" s="147" t="n">
        <f aca="false">VLOOKUP(BN$7,'[5]Curve Summary ALBERTA'!$A$13:$AG$161,18)</f>
        <v>42.8492756538732</v>
      </c>
      <c r="BO18" s="147" t="n">
        <f aca="false">VLOOKUP(BO$7,'[5]Curve Summary ALBERTA'!$A$13:$AG$161,18)</f>
        <v>45.8422520160633</v>
      </c>
      <c r="BP18" s="147" t="n">
        <f aca="false">VLOOKUP(BP$7,'[5]Curve Summary ALBERTA'!$A$13:$AG$161,18)</f>
        <v>48.1588591087672</v>
      </c>
      <c r="BQ18" s="147" t="n">
        <f aca="false">VLOOKUP(BQ$7,'[5]Curve Summary ALBERTA'!$A$13:$AG$161,18)</f>
        <v>47.0782808663718</v>
      </c>
      <c r="BR18" s="147" t="n">
        <f aca="false">VLOOKUP(BR$7,'[5]Curve Summary ALBERTA'!$A$13:$AG$161,18)</f>
        <v>45.4498506079779</v>
      </c>
      <c r="BS18" s="147" t="n">
        <f aca="false">VLOOKUP(BS$7,'[5]Curve Summary ALBERTA'!$A$13:$AG$161,18)</f>
        <v>43.3720754153739</v>
      </c>
      <c r="BT18" s="147" t="n">
        <f aca="false">VLOOKUP(BT$7,'[5]Curve Summary ALBERTA'!$A$13:$AG$161,18)</f>
        <v>40.3407680348283</v>
      </c>
      <c r="BU18" s="147" t="n">
        <f aca="false">VLOOKUP(BU$7,'[5]Curve Summary ALBERTA'!$A$13:$AG$161,18)</f>
        <v>40.2679442567067</v>
      </c>
      <c r="BV18" s="147" t="n">
        <f aca="false">VLOOKUP(BV$7,'[5]Curve Summary ALBERTA'!$A$13:$AG$161,18)</f>
        <v>40.7997604838228</v>
      </c>
      <c r="BW18" s="147" t="n">
        <f aca="false">VLOOKUP(BW$7,'[5]Curve Summary ALBERTA'!$A$13:$AG$161,18)</f>
        <v>41.4319688574956</v>
      </c>
      <c r="BX18" s="147" t="n">
        <f aca="false">VLOOKUP(BX$7,'[5]Curve Summary ALBERTA'!$A$13:$AG$161,18)</f>
        <v>41.9676221294956</v>
      </c>
      <c r="BY18" s="147" t="n">
        <f aca="false">VLOOKUP(BY$7,'[5]Curve Summary ALBERTA'!$A$13:$AG$161,18)</f>
        <v>41.8841873158685</v>
      </c>
      <c r="BZ18" s="147" t="n">
        <f aca="false">VLOOKUP(BZ$7,'[5]Curve Summary ALBERTA'!$A$13:$AG$161,18)</f>
        <v>41.8582421560101</v>
      </c>
      <c r="CA18" s="147" t="n">
        <f aca="false">VLOOKUP(CA$7,'[5]Curve Summary ALBERTA'!$A$13:$AG$161,18)</f>
        <v>44.7763940762921</v>
      </c>
      <c r="CB18" s="147" t="n">
        <f aca="false">VLOOKUP(CB$7,'[5]Curve Summary ALBERTA'!$A$13:$AG$161,18)</f>
        <v>46.9915397282105</v>
      </c>
      <c r="CC18" s="147" t="n">
        <f aca="false">VLOOKUP(CC$7,'[5]Curve Summary ALBERTA'!$A$13:$AG$161,18)</f>
        <v>43.9428990904147</v>
      </c>
      <c r="CD18" s="147" t="n">
        <f aca="false">VLOOKUP(CD$7,'[5]Curve Summary ALBERTA'!$A$13:$AG$161,18)</f>
        <v>42.485068232426</v>
      </c>
      <c r="CE18" s="147" t="n">
        <f aca="false">VLOOKUP(CE$7,'[5]Curve Summary ALBERTA'!$A$13:$AG$161,18)</f>
        <v>40.6160773480905</v>
      </c>
      <c r="CF18" s="147" t="n">
        <f aca="false">VLOOKUP(CF$7,'[5]Curve Summary ALBERTA'!$A$13:$AG$161,18)</f>
        <v>37.8132440379283</v>
      </c>
      <c r="CG18" s="147" t="n">
        <f aca="false">VLOOKUP(CG$7,'[5]Curve Summary ALBERTA'!$A$13:$AG$161,18)</f>
        <v>37.7611321959549</v>
      </c>
      <c r="CH18" s="147" t="n">
        <f aca="false">VLOOKUP(CH$7,'[5]Curve Summary ALBERTA'!$A$13:$AG$161,18)</f>
        <v>38.2604135543668</v>
      </c>
      <c r="CI18" s="147" t="n">
        <f aca="false">VLOOKUP(CI$7,'[5]Curve Summary ALBERTA'!$A$13:$AG$161,18)</f>
        <v>38.849622662284</v>
      </c>
      <c r="CJ18" s="147" t="n">
        <f aca="false">VLOOKUP(CJ$7,'[5]Curve Summary ALBERTA'!$A$13:$AG$161,18)</f>
        <v>39.3503021697491</v>
      </c>
      <c r="CK18" s="147" t="n">
        <f aca="false">VLOOKUP(CK$7,'[5]Curve Summary ALBERTA'!$A$13:$AG$161,18)</f>
        <v>39.2876045203857</v>
      </c>
      <c r="CL18" s="147" t="n">
        <f aca="false">VLOOKUP(CL$7,'[5]Curve Summary ALBERTA'!$A$13:$AG$161,18)</f>
        <v>39.2760404901713</v>
      </c>
      <c r="CM18" s="147" t="n">
        <f aca="false">VLOOKUP(CM$7,'[5]Curve Summary ALBERTA'!$A$13:$AG$161,18)</f>
        <v>42.0049739743218</v>
      </c>
      <c r="CN18" s="147" t="n">
        <f aca="false">VLOOKUP(CN$7,'[5]Curve Summary ALBERTA'!$A$13:$AG$161,18)</f>
        <v>44.0247793516258</v>
      </c>
      <c r="CO18" s="147" t="n">
        <f aca="false">VLOOKUP(CO$7,'[5]Curve Summary ALBERTA'!$A$13:$AG$161,18)</f>
        <v>45.3139774822716</v>
      </c>
      <c r="CP18" s="147" t="n">
        <f aca="false">VLOOKUP(CP$7,'[5]Curve Summary ALBERTA'!$A$13:$AG$161,18)</f>
        <v>43.8444482389867</v>
      </c>
      <c r="CQ18" s="147" t="n">
        <f aca="false">VLOOKUP(CQ$7,'[5]Curve Summary ALBERTA'!$A$13:$AG$161,18)</f>
        <v>41.9632649118806</v>
      </c>
      <c r="CR18" s="147" t="n">
        <f aca="false">VLOOKUP(CR$7,'[5]Curve Summary ALBERTA'!$A$13:$AG$161,18)</f>
        <v>39.1451153891356</v>
      </c>
      <c r="CS18" s="147" t="n">
        <f aca="false">VLOOKUP(CS$7,'[5]Curve Summary ALBERTA'!$A$13:$AG$161,18)</f>
        <v>39.0862820431869</v>
      </c>
      <c r="CT18" s="147" t="n">
        <f aca="false">VLOOKUP(CT$7,'[5]Curve Summary ALBERTA'!$A$13:$AG$161,18)</f>
        <v>39.5797737022226</v>
      </c>
      <c r="CU18" s="147" t="n">
        <f aca="false">VLOOKUP(CU$7,'[5]Curve Summary ALBERTA'!$A$13:$AG$161,18)</f>
        <v>40.163151525464</v>
      </c>
      <c r="CV18" s="147" t="n">
        <f aca="false">VLOOKUP(CV$7,'[5]Curve Summary ALBERTA'!$A$13:$AG$161,18)</f>
        <v>40.657011131196</v>
      </c>
      <c r="CW18" s="147" t="n">
        <f aca="false">VLOOKUP(CW$7,'[5]Curve Summary ALBERTA'!$A$13:$AG$161,18)</f>
        <v>40.5858434687935</v>
      </c>
      <c r="CX18" s="147" t="n">
        <f aca="false">VLOOKUP(CX$7,'[5]Curve Summary ALBERTA'!$A$13:$AG$161,18)</f>
        <v>40.5658916210421</v>
      </c>
      <c r="CY18" s="147" t="n">
        <f aca="false">VLOOKUP(CY$7,'[5]Curve Summary ALBERTA'!$A$13:$AG$161,18)</f>
        <v>43.2316798647106</v>
      </c>
      <c r="CZ18" s="147" t="n">
        <f aca="false">VLOOKUP(CZ$7,'[5]Curve Summary ALBERTA'!$A$13:$AG$161,18)</f>
        <v>45.2555160337413</v>
      </c>
      <c r="DA18" s="147" t="n">
        <f aca="false">VLOOKUP(DA$7,'[5]Curve Summary ALBERTA'!$A$13:$AG$161,18)</f>
        <v>46.5797073333429</v>
      </c>
      <c r="DB18" s="147" t="n">
        <f aca="false">VLOOKUP(DB$7,'[5]Curve Summary ALBERTA'!$A$13:$AG$161,18)</f>
        <v>45.1083656371556</v>
      </c>
      <c r="DC18" s="147" t="n">
        <f aca="false">VLOOKUP(DC$7,'[5]Curve Summary ALBERTA'!$A$13:$AG$161,18)</f>
        <v>43.2247774917573</v>
      </c>
      <c r="DD18" s="147" t="n">
        <f aca="false">VLOOKUP(DD$7,'[5]Curve Summary ALBERTA'!$A$13:$AG$161,18)</f>
        <v>40.4024039989892</v>
      </c>
      <c r="DE18" s="147" t="n">
        <f aca="false">VLOOKUP(DE$7,'[5]Curve Summary ALBERTA'!$A$13:$AG$161,18)</f>
        <v>40.3440771051193</v>
      </c>
      <c r="DF18" s="147" t="n">
        <f aca="false">VLOOKUP(DF$7,'[5]Curve Summary ALBERTA'!$A$13:$AG$161,18)</f>
        <v>40.8390649508411</v>
      </c>
      <c r="DG18" s="147" t="n">
        <f aca="false">VLOOKUP(DG$7,'[5]Curve Summary ALBERTA'!$A$13:$AG$161,18)</f>
        <v>41.4240893776408</v>
      </c>
      <c r="DH18" s="147" t="n">
        <f aca="false">VLOOKUP(DH$7,'[5]Curve Summary ALBERTA'!$A$13:$AG$161,18)</f>
        <v>41.9194713010678</v>
      </c>
      <c r="DI18" s="147" t="n">
        <f aca="false">VLOOKUP(DI$7,'[5]Curve Summary ALBERTA'!$A$13:$AG$161,18)</f>
        <v>41.8488270942503</v>
      </c>
      <c r="DJ18" s="147" t="n">
        <f aca="false">VLOOKUP(DJ$7,'[5]Curve Summary ALBERTA'!$A$13:$AG$161,18)</f>
        <v>41.829469361052</v>
      </c>
      <c r="DK18" s="147" t="n">
        <f aca="false">VLOOKUP(DK$7,'[5]Curve Summary ALBERTA'!$A$13:$AG$161,18)</f>
        <v>44.2550821491863</v>
      </c>
      <c r="DL18" s="147" t="n">
        <f aca="false">VLOOKUP(DL$7,'[5]Curve Summary ALBERTA'!$A$13:$AG$161,18)</f>
        <v>46.3088803995569</v>
      </c>
      <c r="DM18" s="147" t="n">
        <f aca="false">VLOOKUP(DM$7,'[5]Curve Summary ALBERTA'!$A$13:$AG$161,18)</f>
        <v>47.6968020323793</v>
      </c>
      <c r="DN18" s="147" t="n">
        <f aca="false">VLOOKUP(DN$7,'[5]Curve Summary ALBERTA'!$A$13:$AG$161,18)</f>
        <v>46.2485154445857</v>
      </c>
      <c r="DO18" s="147" t="n">
        <f aca="false">VLOOKUP(DO$7,'[5]Curve Summary ALBERTA'!$A$13:$AG$161,18)</f>
        <v>44.3821190723503</v>
      </c>
      <c r="DP18" s="147" t="n">
        <f aca="false">VLOOKUP(DP$7,'[5]Curve Summary ALBERTA'!$A$13:$AG$161,18)</f>
        <v>41.1211481480699</v>
      </c>
      <c r="DQ18" s="147" t="n">
        <f aca="false">VLOOKUP(DQ$7,'[5]Curve Summary ALBERTA'!$A$13:$AG$161,18)</f>
        <v>41.0878877638477</v>
      </c>
      <c r="DR18" s="147" t="n">
        <f aca="false">VLOOKUP(DR$7,'[5]Curve Summary ALBERTA'!$A$13:$AG$161,18)</f>
        <v>41.6127304439156</v>
      </c>
      <c r="DS18" s="147" t="n">
        <f aca="false">VLOOKUP(DS$7,'[5]Curve Summary ALBERTA'!$A$13:$AG$161,18)</f>
        <v>42.2285401681001</v>
      </c>
      <c r="DT18" s="147" t="n">
        <f aca="false">VLOOKUP(DT$7,'[5]Curve Summary ALBERTA'!$A$13:$AG$161,18)</f>
        <v>42.7562718401881</v>
      </c>
      <c r="DU18" s="147" t="n">
        <f aca="false">VLOOKUP(DU$7,'[5]Curve Summary ALBERTA'!$A$13:$AG$161,18)</f>
        <v>42.714551387591</v>
      </c>
      <c r="DV18" s="147" t="n">
        <f aca="false">VLOOKUP(DV$7,'[5]Curve Summary ALBERTA'!$A$13:$AG$161,18)</f>
        <v>42.7240851064398</v>
      </c>
      <c r="DW18" s="147" t="n">
        <f aca="false">VLOOKUP(DW$7,'[5]Curve Summary ALBERTA'!$A$13:$AG$161,18)</f>
        <v>45.6467953017491</v>
      </c>
      <c r="DX18" s="147" t="n">
        <f aca="false">VLOOKUP(DX$7,'[5]Curve Summary ALBERTA'!$A$13:$AG$161,18)</f>
        <v>47.7283063057917</v>
      </c>
      <c r="DY18" s="147" t="n">
        <f aca="false">VLOOKUP(DY$7,'[5]Curve Summary ALBERTA'!$A$13:$AG$161,18)</f>
        <v>49.1709698412189</v>
      </c>
      <c r="DZ18" s="147" t="n">
        <f aca="false">VLOOKUP(DZ$7,'[5]Curve Summary ALBERTA'!$A$13:$AG$161,18)</f>
        <v>47.7172520508858</v>
      </c>
      <c r="EA18" s="147" t="n">
        <f aca="false">VLOOKUP(EA$7,'[5]Curve Summary ALBERTA'!$A$13:$AG$161,18)</f>
        <v>45.839922329121</v>
      </c>
      <c r="EB18" s="147" t="n">
        <f aca="false">VLOOKUP(EB$7,'[5]Curve Summary ALBERTA'!$A$13:$AG$161,18)</f>
        <v>42.0970310196486</v>
      </c>
      <c r="EC18" s="147" t="n">
        <f aca="false">VLOOKUP(EC$7,'[5]Curve Summary ALBERTA'!$A$13:$AG$161,18)</f>
        <v>42.0706208630435</v>
      </c>
      <c r="ED18" s="147" t="n">
        <f aca="false">VLOOKUP(ED$7,'[5]Curve Summary ALBERTA'!$A$13:$AG$161,18)</f>
        <v>42.6084490272691</v>
      </c>
      <c r="EE18" s="147" t="n">
        <f aca="false">VLOOKUP(EE$7,'[5]Curve Summary ALBERTA'!$A$13:$AG$161,18)</f>
        <v>43.2381587116089</v>
      </c>
      <c r="EF18" s="147" t="n">
        <f aca="false">VLOOKUP(EF$7,'[5]Curve Summary ALBERTA'!$A$13:$AG$161,18)</f>
        <v>43.7792880512371</v>
      </c>
      <c r="EG18" s="147" t="n">
        <f aca="false">VLOOKUP(EG$7,'[5]Curve Summary ALBERTA'!$A$13:$AG$161,18)</f>
        <v>43.7448480730031</v>
      </c>
      <c r="EH18" s="147" t="n">
        <f aca="false">VLOOKUP(EH$7,'[5]Curve Summary ALBERTA'!$A$13:$AG$161,18)</f>
        <v>43.7619822024587</v>
      </c>
      <c r="EI18" s="147" t="n">
        <f aca="false">VLOOKUP(EI$7,'[5]Curve Summary ALBERTA'!$A$13:$AG$161,18)</f>
        <v>46.3313921733014</v>
      </c>
      <c r="EJ18" s="147" t="n">
        <f aca="false">VLOOKUP(EJ$7,'[5]Curve Summary ALBERTA'!$A$13:$AG$161,18)</f>
        <v>48.4445494894625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-0.557857142857142</v>
      </c>
      <c r="D28" s="145" t="n">
        <f aca="false">D9-D47</f>
        <v>-1.08</v>
      </c>
      <c r="E28" s="145" t="n">
        <f aca="false">E9-E47</f>
        <v>-0.850000000000001</v>
      </c>
      <c r="F28" s="146" t="n">
        <f aca="false">F9-F47</f>
        <v>-0.766307277628034</v>
      </c>
      <c r="G28" s="145" t="n">
        <f aca="false">G9-G47</f>
        <v>-0.25</v>
      </c>
      <c r="H28" s="145" t="n">
        <f aca="false">H9-H47</f>
        <v>-0.5</v>
      </c>
      <c r="I28" s="145" t="n">
        <f aca="false">I9-I47</f>
        <v>0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-0.5</v>
      </c>
      <c r="P28" s="145" t="n">
        <f aca="false">P9-P47</f>
        <v>-0.5</v>
      </c>
      <c r="Q28" s="145" t="n">
        <f aca="false">Q9-Q47</f>
        <v>-0.5</v>
      </c>
      <c r="R28" s="145" t="n">
        <f aca="false">R9-R47</f>
        <v>-0.5</v>
      </c>
      <c r="S28" s="145" t="n">
        <f aca="false">S9-S47</f>
        <v>0</v>
      </c>
      <c r="T28" s="145" t="n">
        <f aca="false">T9-T47</f>
        <v>0</v>
      </c>
      <c r="U28" s="145" t="n">
        <f aca="false">U9-U47</f>
        <v>0</v>
      </c>
      <c r="V28" s="145" t="n">
        <f aca="false">V9-V47</f>
        <v>0</v>
      </c>
      <c r="W28" s="146" t="n">
        <f aca="false">W9-W47</f>
        <v>-0.168627450980388</v>
      </c>
      <c r="X28" s="145" t="n">
        <f aca="false">X9-X47</f>
        <v>0.0196078431372584</v>
      </c>
      <c r="Y28" s="145" t="n">
        <f aca="false">Y9-Y47</f>
        <v>0.0283221476510036</v>
      </c>
      <c r="Z28" s="145" t="n">
        <f aca="false">Z9-Z47</f>
        <v>0.0207058823529422</v>
      </c>
      <c r="AA28" s="145" t="n">
        <f aca="false">AA9-AA47</f>
        <v>0.0204313725490124</v>
      </c>
      <c r="AB28" s="145" t="n">
        <f aca="false">AB9-AB47</f>
        <v>0.0201562499999994</v>
      </c>
      <c r="AC28" s="149" t="n">
        <f aca="false">AC9-AC47</f>
        <v>-0.0145737104922645</v>
      </c>
      <c r="AD28" s="150"/>
      <c r="AE28" s="150"/>
      <c r="AF28" s="151"/>
      <c r="AG28" s="147" t="n">
        <f aca="false">AG9*AG$5</f>
        <v>764.5</v>
      </c>
      <c r="AH28" s="178" t="n">
        <f aca="false">AH9*AH$5</f>
        <v>662</v>
      </c>
      <c r="AI28" s="178" t="n">
        <f aca="false">AI9*AI$5</f>
        <v>609</v>
      </c>
      <c r="AJ28" s="178" t="n">
        <f aca="false">AJ9*AJ$5</f>
        <v>605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891</v>
      </c>
      <c r="AN28" s="178" t="n">
        <f aca="false">AN9*AN$5</f>
        <v>1067</v>
      </c>
      <c r="AO28" s="178" t="n">
        <f aca="false">AO9*AO$5</f>
        <v>830</v>
      </c>
      <c r="AP28" s="178" t="n">
        <f aca="false">AP9*AP$5</f>
        <v>828</v>
      </c>
      <c r="AQ28" s="178" t="n">
        <f aca="false">AQ9*AQ$5</f>
        <v>680</v>
      </c>
      <c r="AR28" s="178" t="n">
        <f aca="false">AR9*AR$5</f>
        <v>761.25</v>
      </c>
      <c r="AS28" s="178" t="n">
        <f aca="false">AS9*AS$5</f>
        <v>858</v>
      </c>
      <c r="AT28" s="178" t="n">
        <f aca="false">AT9*AT$5</f>
        <v>750</v>
      </c>
      <c r="AU28" s="178" t="n">
        <f aca="false">AU9*AU$5</f>
        <v>703.5</v>
      </c>
      <c r="AV28" s="178" t="n">
        <f aca="false">AV9*AV$5</f>
        <v>660</v>
      </c>
      <c r="AW28" s="178" t="n">
        <f aca="false">AW9*AW$5</f>
        <v>561.75</v>
      </c>
      <c r="AX28" s="178" t="n">
        <f aca="false">AX9*AX$5</f>
        <v>588</v>
      </c>
      <c r="AY28" s="178" t="n">
        <f aca="false">AY9*AY$5</f>
        <v>1023</v>
      </c>
      <c r="AZ28" s="178" t="n">
        <f aca="false">AZ9*AZ$5</f>
        <v>1155</v>
      </c>
      <c r="BA28" s="178" t="n">
        <f aca="false">BA9*BA$5</f>
        <v>929.25</v>
      </c>
      <c r="BB28" s="178" t="n">
        <f aca="false">BB9*BB$5</f>
        <v>879.75</v>
      </c>
      <c r="BC28" s="178" t="n">
        <f aca="false">BC9*BC$5</f>
        <v>665</v>
      </c>
      <c r="BD28" s="178" t="n">
        <f aca="false">BD9*BD$5</f>
        <v>825</v>
      </c>
      <c r="BE28" s="178" t="n">
        <f aca="false">BE9*BE$5</f>
        <v>822.15</v>
      </c>
      <c r="BF28" s="178" t="n">
        <f aca="false">BF9*BF$5</f>
        <v>757.2</v>
      </c>
      <c r="BG28" s="178" t="n">
        <f aca="false">BG9*BG$5</f>
        <v>791.89</v>
      </c>
      <c r="BH28" s="178" t="n">
        <f aca="false">BH9*BH$5</f>
        <v>691.46</v>
      </c>
      <c r="BI28" s="178" t="n">
        <f aca="false">BI9*BI$5</f>
        <v>572.8</v>
      </c>
      <c r="BJ28" s="178" t="n">
        <f aca="false">BJ9*BJ$5</f>
        <v>653.84</v>
      </c>
      <c r="BK28" s="178" t="n">
        <f aca="false">BK9*BK$5</f>
        <v>957.39</v>
      </c>
      <c r="BL28" s="178" t="n">
        <f aca="false">BL9*BL$5</f>
        <v>1163.36</v>
      </c>
      <c r="BM28" s="178" t="n">
        <f aca="false">BM9*BM$5</f>
        <v>916.86</v>
      </c>
      <c r="BN28" s="178" t="n">
        <f aca="false">BN9*BN$5</f>
        <v>808.71</v>
      </c>
      <c r="BO28" s="178" t="n">
        <f aca="false">BO9*BO$5</f>
        <v>750.33</v>
      </c>
      <c r="BP28" s="178" t="n">
        <f aca="false">BP9*BP$5</f>
        <v>871.01</v>
      </c>
      <c r="BQ28" s="178" t="n">
        <f aca="false">BQ9*BQ$5</f>
        <v>825.93</v>
      </c>
      <c r="BR28" s="178" t="n">
        <f aca="false">BR9*BR$5</f>
        <v>764.4</v>
      </c>
      <c r="BS28" s="178" t="n">
        <f aca="false">BS9*BS$5</f>
        <v>811.44</v>
      </c>
      <c r="BT28" s="178" t="n">
        <f aca="false">BT9*BT$5</f>
        <v>686.91</v>
      </c>
      <c r="BU28" s="178" t="n">
        <f aca="false">BU9*BU$5</f>
        <v>636.72</v>
      </c>
      <c r="BV28" s="178" t="n">
        <f aca="false">BV9*BV$5</f>
        <v>687.28</v>
      </c>
      <c r="BW28" s="178" t="n">
        <f aca="false">BW9*BW$5</f>
        <v>897.2</v>
      </c>
      <c r="BX28" s="178" t="n">
        <f aca="false">BX9*BX$5</f>
        <v>1175.53</v>
      </c>
      <c r="BY28" s="178" t="n">
        <f aca="false">BY9*BY$5</f>
        <v>907.2</v>
      </c>
      <c r="BZ28" s="178" t="n">
        <f aca="false">BZ9*BZ$5</f>
        <v>814.59</v>
      </c>
      <c r="CA28" s="178" t="n">
        <f aca="false">CA9*CA$5</f>
        <v>764.4</v>
      </c>
      <c r="CB28" s="178" t="n">
        <f aca="false">CB9*CB$5</f>
        <v>803.04</v>
      </c>
      <c r="CC28" s="178" t="n">
        <f aca="false">CC9*CC$5</f>
        <v>831.39</v>
      </c>
      <c r="CD28" s="178" t="n">
        <f aca="false">CD9*CD$5</f>
        <v>771.8</v>
      </c>
      <c r="CE28" s="178" t="n">
        <f aca="false">CE9*CE$5</f>
        <v>825.93</v>
      </c>
      <c r="CF28" s="178" t="n">
        <f aca="false">CF9*CF$5</f>
        <v>671.4</v>
      </c>
      <c r="CG28" s="178" t="n">
        <f aca="false">CG9*CG$5</f>
        <v>690.8</v>
      </c>
      <c r="CH28" s="178" t="n">
        <f aca="false">CH9*CH$5</f>
        <v>709.28</v>
      </c>
      <c r="CI28" s="178" t="n">
        <f aca="false">CI9*CI$5</f>
        <v>892</v>
      </c>
      <c r="CJ28" s="178" t="n">
        <f aca="false">CJ9*CJ$5</f>
        <v>1156.44</v>
      </c>
      <c r="CK28" s="178" t="n">
        <f aca="false">CK9*CK$5</f>
        <v>862</v>
      </c>
      <c r="CL28" s="178" t="n">
        <f aca="false">CL9*CL$5</f>
        <v>859.98</v>
      </c>
      <c r="CM28" s="178" t="n">
        <f aca="false">CM9*CM$5</f>
        <v>775.32</v>
      </c>
      <c r="CN28" s="178" t="n">
        <f aca="false">CN9*CN$5</f>
        <v>771.8</v>
      </c>
      <c r="CO28" s="178" t="n">
        <f aca="false">CO9*CO$5</f>
        <v>874.06</v>
      </c>
      <c r="CP28" s="178" t="n">
        <f aca="false">CP9*CP$5</f>
        <v>776.6</v>
      </c>
      <c r="CQ28" s="178" t="n">
        <f aca="false">CQ9*CQ$5</f>
        <v>801.02</v>
      </c>
      <c r="CR28" s="178" t="n">
        <f aca="false">CR9*CR$5</f>
        <v>720.09</v>
      </c>
      <c r="CS28" s="178" t="n">
        <f aca="false">CS9*CS$5</f>
        <v>711.26</v>
      </c>
      <c r="CT28" s="178" t="n">
        <f aca="false">CT9*CT$5</f>
        <v>694.89</v>
      </c>
      <c r="CU28" s="178" t="n">
        <f aca="false">CU9*CU$5</f>
        <v>930.3</v>
      </c>
      <c r="CV28" s="178" t="n">
        <f aca="false">CV9*CV$5</f>
        <v>1137.35</v>
      </c>
      <c r="CW28" s="178" t="n">
        <f aca="false">CW9*CW$5</f>
        <v>815.86</v>
      </c>
      <c r="CX28" s="178" t="n">
        <f aca="false">CX9*CX$5</f>
        <v>904.13</v>
      </c>
      <c r="CY28" s="178" t="n">
        <f aca="false">CY9*CY$5</f>
        <v>784.35</v>
      </c>
      <c r="CZ28" s="178" t="n">
        <f aca="false">CZ9*CZ$5</f>
        <v>777.4</v>
      </c>
      <c r="DA28" s="178" t="n">
        <f aca="false">DA9*DA$5</f>
        <v>883.74</v>
      </c>
      <c r="DB28" s="178" t="n">
        <f aca="false">DB9*DB$5</f>
        <v>825.93</v>
      </c>
      <c r="DC28" s="178" t="n">
        <f aca="false">DC9*DC$5</f>
        <v>778.68</v>
      </c>
      <c r="DD28" s="178" t="n">
        <f aca="false">DD9*DD$5</f>
        <v>772.42</v>
      </c>
      <c r="DE28" s="178" t="n">
        <f aca="false">DE9*DE$5</f>
        <v>698.88</v>
      </c>
      <c r="DF28" s="178" t="n">
        <f aca="false">DF9*DF$5</f>
        <v>713.79</v>
      </c>
      <c r="DG28" s="178" t="n">
        <f aca="false">DG9*DG$5</f>
        <v>977.46</v>
      </c>
      <c r="DH28" s="178" t="n">
        <f aca="false">DH9*DH$5</f>
        <v>1033.83</v>
      </c>
      <c r="DI28" s="178" t="n">
        <f aca="false">DI9*DI$5</f>
        <v>906.57</v>
      </c>
      <c r="DJ28" s="178" t="n">
        <f aca="false">DJ9*DJ$5</f>
        <v>915.17</v>
      </c>
      <c r="DK28" s="178" t="n">
        <f aca="false">DK9*DK$5</f>
        <v>721.24</v>
      </c>
      <c r="DL28" s="178" t="n">
        <f aca="false">DL9*DL$5</f>
        <v>866.14</v>
      </c>
      <c r="DM28" s="178" t="n">
        <f aca="false">DM9*DM$5</f>
        <v>853.02</v>
      </c>
      <c r="DN28" s="178" t="n">
        <f aca="false">DN9*DN$5</f>
        <v>796.6</v>
      </c>
      <c r="DO28" s="178" t="n">
        <f aca="false">DO9*DO$5</f>
        <v>830.28</v>
      </c>
      <c r="DP28" s="178" t="n">
        <f aca="false">DP9*DP$5</f>
        <v>789.8</v>
      </c>
      <c r="DQ28" s="178" t="n">
        <f aca="false">DQ9*DQ$5</f>
        <v>684</v>
      </c>
      <c r="DR28" s="178" t="n">
        <f aca="false">DR9*DR$5</f>
        <v>766.92</v>
      </c>
      <c r="DS28" s="178" t="n">
        <f aca="false">DS9*DS$5</f>
        <v>980.98</v>
      </c>
      <c r="DT28" s="178" t="n">
        <f aca="false">DT9*DT$5</f>
        <v>1030.26</v>
      </c>
      <c r="DU28" s="178" t="n">
        <f aca="false">DU9*DU$5</f>
        <v>911.61</v>
      </c>
      <c r="DV28" s="178" t="n">
        <f aca="false">DV9*DV$5</f>
        <v>885.72</v>
      </c>
      <c r="DW28" s="178" t="n">
        <f aca="false">DW9*DW$5</f>
        <v>771.2</v>
      </c>
      <c r="DX28" s="178" t="n">
        <f aca="false">DX9*DX$5</f>
        <v>877.36</v>
      </c>
      <c r="DY28" s="178" t="n">
        <f aca="false">DY9*DY$5</f>
        <v>821.4</v>
      </c>
      <c r="DZ28" s="178" t="n">
        <f aca="false">DZ9*DZ$5</f>
        <v>806.8</v>
      </c>
      <c r="EA28" s="178" t="n">
        <f aca="false">EA9*EA$5</f>
        <v>882.74</v>
      </c>
      <c r="EB28" s="178" t="n">
        <f aca="false">EB9*EB$5</f>
        <v>806.74</v>
      </c>
      <c r="EC28" s="178" t="n">
        <f aca="false">EC9*EC$5</f>
        <v>701.8</v>
      </c>
      <c r="ED28" s="178" t="n">
        <f aca="false">ED9*ED$5</f>
        <v>785.4</v>
      </c>
      <c r="EE28" s="178" t="n">
        <f aca="false">EE9*EE$5</f>
        <v>940.17</v>
      </c>
      <c r="EF28" s="178" t="n">
        <f aca="false">EF9*EF$5</f>
        <v>1076.46</v>
      </c>
      <c r="EG28" s="178" t="n">
        <f aca="false">EG9*EG$5</f>
        <v>917.07</v>
      </c>
      <c r="EH28" s="178" t="n">
        <f aca="false">EH9*EH$5</f>
        <v>855.54</v>
      </c>
      <c r="EI28" s="178" t="n">
        <f aca="false">EI9*EI$5</f>
        <v>822.15</v>
      </c>
      <c r="EJ28" s="178" t="n">
        <f aca="false">EJ9*EJ$5</f>
        <v>928.74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-1.07476190476191</v>
      </c>
      <c r="D29" s="147" t="n">
        <f aca="false">D10-D48</f>
        <v>-1.05</v>
      </c>
      <c r="E29" s="147" t="n">
        <f aca="false">E10-E48</f>
        <v>-0.850000000000001</v>
      </c>
      <c r="F29" s="154" t="n">
        <f aca="false">F10-F48</f>
        <v>-0.899714318991052</v>
      </c>
      <c r="G29" s="147" t="n">
        <f aca="false">G10-G48</f>
        <v>-0.25</v>
      </c>
      <c r="H29" s="147" t="n">
        <f aca="false">H10-H48</f>
        <v>-0.5</v>
      </c>
      <c r="I29" s="147" t="n">
        <f aca="false">I10-I48</f>
        <v>0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-0.5</v>
      </c>
      <c r="P29" s="147" t="n">
        <f aca="false">P10-P48</f>
        <v>-0.5</v>
      </c>
      <c r="Q29" s="147" t="n">
        <f aca="false">Q10-Q48</f>
        <v>-0.5</v>
      </c>
      <c r="R29" s="147" t="n">
        <f aca="false">R10-R48</f>
        <v>-0.5</v>
      </c>
      <c r="S29" s="147" t="n">
        <f aca="false">S10-S48</f>
        <v>0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-0.168627450980388</v>
      </c>
      <c r="X29" s="147" t="n">
        <f aca="false">X10-X48</f>
        <v>0.0196078431372584</v>
      </c>
      <c r="Y29" s="147" t="n">
        <f aca="false">Y10-Y48</f>
        <v>0.0289597315436154</v>
      </c>
      <c r="Z29" s="147" t="n">
        <f aca="false">Z10-Z48</f>
        <v>0.0199215686274528</v>
      </c>
      <c r="AA29" s="147" t="n">
        <f aca="false">AA10-AA48</f>
        <v>0.01964705882353</v>
      </c>
      <c r="AB29" s="147" t="n">
        <f aca="false">AB10-AB48</f>
        <v>0.0201562500000065</v>
      </c>
      <c r="AC29" s="156" t="n">
        <f aca="false">AC10-AC48</f>
        <v>-0.0172974332580083</v>
      </c>
      <c r="AD29" s="150"/>
      <c r="AE29" s="150"/>
      <c r="AF29" s="151"/>
      <c r="AG29" s="147" t="n">
        <f aca="false">AG10*AG$5</f>
        <v>759</v>
      </c>
      <c r="AH29" s="178" t="n">
        <f aca="false">AH10*AH$5</f>
        <v>660</v>
      </c>
      <c r="AI29" s="178" t="n">
        <f aca="false">AI10*AI$5</f>
        <v>609</v>
      </c>
      <c r="AJ29" s="178" t="n">
        <f aca="false">AJ10*AJ$5</f>
        <v>649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957</v>
      </c>
      <c r="AN29" s="178" t="n">
        <f aca="false">AN10*AN$5</f>
        <v>1122</v>
      </c>
      <c r="AO29" s="178" t="n">
        <f aca="false">AO10*AO$5</f>
        <v>900</v>
      </c>
      <c r="AP29" s="178" t="n">
        <f aca="false">AP10*AP$5</f>
        <v>816.5</v>
      </c>
      <c r="AQ29" s="178" t="n">
        <f aca="false">AQ10*AQ$5</f>
        <v>670</v>
      </c>
      <c r="AR29" s="178" t="n">
        <f aca="false">AR10*AR$5</f>
        <v>750.75</v>
      </c>
      <c r="AS29" s="178" t="n">
        <f aca="false">AS10*AS$5</f>
        <v>852.5</v>
      </c>
      <c r="AT29" s="178" t="n">
        <f aca="false">AT10*AT$5</f>
        <v>745</v>
      </c>
      <c r="AU29" s="178" t="n">
        <f aca="false">AU10*AU$5</f>
        <v>703.5</v>
      </c>
      <c r="AV29" s="178" t="n">
        <f aca="false">AV10*AV$5</f>
        <v>726</v>
      </c>
      <c r="AW29" s="178" t="n">
        <f aca="false">AW10*AW$5</f>
        <v>630</v>
      </c>
      <c r="AX29" s="178" t="n">
        <f aca="false">AX10*AX$5</f>
        <v>656.25</v>
      </c>
      <c r="AY29" s="178" t="n">
        <f aca="false">AY10*AY$5</f>
        <v>1122</v>
      </c>
      <c r="AZ29" s="178" t="n">
        <f aca="false">AZ10*AZ$5</f>
        <v>1228.5</v>
      </c>
      <c r="BA29" s="178" t="n">
        <f aca="false">BA10*BA$5</f>
        <v>1002.75</v>
      </c>
      <c r="BB29" s="178" t="n">
        <f aca="false">BB10*BB$5</f>
        <v>874</v>
      </c>
      <c r="BC29" s="178" t="n">
        <f aca="false">BC10*BC$5</f>
        <v>660.25</v>
      </c>
      <c r="BD29" s="178" t="n">
        <f aca="false">BD10*BD$5</f>
        <v>819.5</v>
      </c>
      <c r="BE29" s="178" t="n">
        <f aca="false">BE10*BE$5</f>
        <v>825.72</v>
      </c>
      <c r="BF29" s="178" t="n">
        <f aca="false">BF10*BF$5</f>
        <v>760.6</v>
      </c>
      <c r="BG29" s="178" t="n">
        <f aca="false">BG10*BG$5</f>
        <v>800.4</v>
      </c>
      <c r="BH29" s="178" t="n">
        <f aca="false">BH10*BH$5</f>
        <v>756.14</v>
      </c>
      <c r="BI29" s="178" t="n">
        <f aca="false">BI10*BI$5</f>
        <v>635.8</v>
      </c>
      <c r="BJ29" s="178" t="n">
        <f aca="false">BJ10*BJ$5</f>
        <v>723.14</v>
      </c>
      <c r="BK29" s="178" t="n">
        <f aca="false">BK10*BK$5</f>
        <v>1047.27</v>
      </c>
      <c r="BL29" s="178" t="n">
        <f aca="false">BL10*BL$5</f>
        <v>1239.26</v>
      </c>
      <c r="BM29" s="178" t="n">
        <f aca="false">BM10*BM$5</f>
        <v>988.47</v>
      </c>
      <c r="BN29" s="178" t="n">
        <f aca="false">BN10*BN$5</f>
        <v>812.28</v>
      </c>
      <c r="BO29" s="178" t="n">
        <f aca="false">BO10*BO$5</f>
        <v>753.48</v>
      </c>
      <c r="BP29" s="178" t="n">
        <f aca="false">BP10*BP$5</f>
        <v>874.92</v>
      </c>
      <c r="BQ29" s="178" t="n">
        <f aca="false">BQ10*BQ$5</f>
        <v>837.06</v>
      </c>
      <c r="BR29" s="178" t="n">
        <f aca="false">BR10*BR$5</f>
        <v>775</v>
      </c>
      <c r="BS29" s="178" t="n">
        <f aca="false">BS10*BS$5</f>
        <v>827.54</v>
      </c>
      <c r="BT29" s="178" t="n">
        <f aca="false">BT10*BT$5</f>
        <v>747.81</v>
      </c>
      <c r="BU29" s="178" t="n">
        <f aca="false">BU10*BU$5</f>
        <v>701.19</v>
      </c>
      <c r="BV29" s="178" t="n">
        <f aca="false">BV10*BV$5</f>
        <v>755.26</v>
      </c>
      <c r="BW29" s="178" t="n">
        <f aca="false">BW10*BW$5</f>
        <v>979.4</v>
      </c>
      <c r="BX29" s="178" t="n">
        <f aca="false">BX10*BX$5</f>
        <v>1254.19</v>
      </c>
      <c r="BY29" s="178" t="n">
        <f aca="false">BY10*BY$5</f>
        <v>977.97</v>
      </c>
      <c r="BZ29" s="178" t="n">
        <f aca="false">BZ10*BZ$5</f>
        <v>826.35</v>
      </c>
      <c r="CA29" s="178" t="n">
        <f aca="false">CA10*CA$5</f>
        <v>775.74</v>
      </c>
      <c r="CB29" s="178" t="n">
        <f aca="false">CB10*CB$5</f>
        <v>814.8</v>
      </c>
      <c r="CC29" s="178" t="n">
        <f aca="false">CC10*CC$5</f>
        <v>853.02</v>
      </c>
      <c r="CD29" s="178" t="n">
        <f aca="false">CD10*CD$5</f>
        <v>792.2</v>
      </c>
      <c r="CE29" s="178" t="n">
        <f aca="false">CE10*CE$5</f>
        <v>852.61</v>
      </c>
      <c r="CF29" s="178" t="n">
        <f aca="false">CF10*CF$5</f>
        <v>734.8</v>
      </c>
      <c r="CG29" s="178" t="n">
        <f aca="false">CG10*CG$5</f>
        <v>763.62</v>
      </c>
      <c r="CH29" s="178" t="n">
        <f aca="false">CH10*CH$5</f>
        <v>782.54</v>
      </c>
      <c r="CI29" s="178" t="n">
        <f aca="false">CI10*CI$5</f>
        <v>979.8</v>
      </c>
      <c r="CJ29" s="178" t="n">
        <f aca="false">CJ10*CJ$5</f>
        <v>1244.3</v>
      </c>
      <c r="CK29" s="178" t="n">
        <f aca="false">CK10*CK$5</f>
        <v>936.2</v>
      </c>
      <c r="CL29" s="178" t="n">
        <f aca="false">CL10*CL$5</f>
        <v>884.18</v>
      </c>
      <c r="CM29" s="178" t="n">
        <f aca="false">CM10*CM$5</f>
        <v>797.79</v>
      </c>
      <c r="CN29" s="178" t="n">
        <f aca="false">CN10*CN$5</f>
        <v>793.8</v>
      </c>
      <c r="CO29" s="178" t="n">
        <f aca="false">CO10*CO$5</f>
        <v>915.2</v>
      </c>
      <c r="CP29" s="178" t="n">
        <f aca="false">CP10*CP$5</f>
        <v>813.4</v>
      </c>
      <c r="CQ29" s="178" t="n">
        <f aca="false">CQ10*CQ$5</f>
        <v>843.26</v>
      </c>
      <c r="CR29" s="178" t="n">
        <f aca="false">CR10*CR$5</f>
        <v>798.63</v>
      </c>
      <c r="CS29" s="178" t="n">
        <f aca="false">CS10*CS$5</f>
        <v>795.52</v>
      </c>
      <c r="CT29" s="178" t="n">
        <f aca="false">CT10*CT$5</f>
        <v>775.95</v>
      </c>
      <c r="CU29" s="178" t="n">
        <f aca="false">CU10*CU$5</f>
        <v>1035.51</v>
      </c>
      <c r="CV29" s="178" t="n">
        <f aca="false">CV10*CV$5</f>
        <v>1242.46</v>
      </c>
      <c r="CW29" s="178" t="n">
        <f aca="false">CW10*CW$5</f>
        <v>898.7</v>
      </c>
      <c r="CX29" s="178" t="n">
        <f aca="false">CX10*CX$5</f>
        <v>947.83</v>
      </c>
      <c r="CY29" s="178" t="n">
        <f aca="false">CY10*CY$5</f>
        <v>822.78</v>
      </c>
      <c r="CZ29" s="178" t="n">
        <f aca="false">CZ10*CZ$5</f>
        <v>815</v>
      </c>
      <c r="DA29" s="178" t="n">
        <f aca="false">DA10*DA$5</f>
        <v>936.32</v>
      </c>
      <c r="DB29" s="178" t="n">
        <f aca="false">DB10*DB$5</f>
        <v>875.28</v>
      </c>
      <c r="DC29" s="178" t="n">
        <f aca="false">DC10*DC$5</f>
        <v>829.29</v>
      </c>
      <c r="DD29" s="178" t="n">
        <f aca="false">DD10*DD$5</f>
        <v>862.4</v>
      </c>
      <c r="DE29" s="178" t="n">
        <f aca="false">DE10*DE$5</f>
        <v>786.45</v>
      </c>
      <c r="DF29" s="178" t="n">
        <f aca="false">DF10*DF$5</f>
        <v>801.99</v>
      </c>
      <c r="DG29" s="178" t="n">
        <f aca="false">DG10*DG$5</f>
        <v>1096.26</v>
      </c>
      <c r="DH29" s="178" t="n">
        <f aca="false">DH10*DH$5</f>
        <v>1139.46</v>
      </c>
      <c r="DI29" s="178" t="n">
        <f aca="false">DI10*DI$5</f>
        <v>1006.74</v>
      </c>
      <c r="DJ29" s="178" t="n">
        <f aca="false">DJ10*DJ$5</f>
        <v>970.83</v>
      </c>
      <c r="DK29" s="178" t="n">
        <f aca="false">DK10*DK$5</f>
        <v>765.7</v>
      </c>
      <c r="DL29" s="178" t="n">
        <f aca="false">DL10*DL$5</f>
        <v>919.38</v>
      </c>
      <c r="DM29" s="178" t="n">
        <f aca="false">DM10*DM$5</f>
        <v>916.02</v>
      </c>
      <c r="DN29" s="178" t="n">
        <f aca="false">DN10*DN$5</f>
        <v>856</v>
      </c>
      <c r="DO29" s="178" t="n">
        <f aca="false">DO10*DO$5</f>
        <v>896.06</v>
      </c>
      <c r="DP29" s="178" t="n">
        <f aca="false">DP10*DP$5</f>
        <v>890.34</v>
      </c>
      <c r="DQ29" s="178" t="n">
        <f aca="false">DQ10*DQ$5</f>
        <v>776.2</v>
      </c>
      <c r="DR29" s="178" t="n">
        <f aca="false">DR10*DR$5</f>
        <v>869.22</v>
      </c>
      <c r="DS29" s="178" t="n">
        <f aca="false">DS10*DS$5</f>
        <v>1110.56</v>
      </c>
      <c r="DT29" s="178" t="n">
        <f aca="false">DT10*DT$5</f>
        <v>1147.86</v>
      </c>
      <c r="DU29" s="178" t="n">
        <f aca="false">DU10*DU$5</f>
        <v>1022.7</v>
      </c>
      <c r="DV29" s="178" t="n">
        <f aca="false">DV10*DV$5</f>
        <v>952.6</v>
      </c>
      <c r="DW29" s="178" t="n">
        <f aca="false">DW10*DW$5</f>
        <v>830.2</v>
      </c>
      <c r="DX29" s="178" t="n">
        <f aca="false">DX10*DX$5</f>
        <v>944.02</v>
      </c>
      <c r="DY29" s="178" t="n">
        <f aca="false">DY10*DY$5</f>
        <v>893.8</v>
      </c>
      <c r="DZ29" s="178" t="n">
        <f aca="false">DZ10*DZ$5</f>
        <v>878.2</v>
      </c>
      <c r="EA29" s="178" t="n">
        <f aca="false">EA10*EA$5</f>
        <v>965.31</v>
      </c>
      <c r="EB29" s="178" t="n">
        <f aca="false">EB10*EB$5</f>
        <v>917.84</v>
      </c>
      <c r="EC29" s="178" t="n">
        <f aca="false">EC10*EC$5</f>
        <v>803.2</v>
      </c>
      <c r="ED29" s="178" t="n">
        <f aca="false">ED10*ED$5</f>
        <v>898.04</v>
      </c>
      <c r="EE29" s="178" t="n">
        <f aca="false">EE10*EE$5</f>
        <v>1074.15</v>
      </c>
      <c r="EF29" s="178" t="n">
        <f aca="false">EF10*EF$5</f>
        <v>1211.98</v>
      </c>
      <c r="EG29" s="178" t="n">
        <f aca="false">EG10*EG$5</f>
        <v>1039.08</v>
      </c>
      <c r="EH29" s="178" t="n">
        <f aca="false">EH10*EH$5</f>
        <v>932.19</v>
      </c>
      <c r="EI29" s="178" t="n">
        <f aca="false">EI10*EI$5</f>
        <v>896.7</v>
      </c>
      <c r="EJ29" s="178" t="n">
        <f aca="false">EJ10*EJ$5</f>
        <v>1012.46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-1.06400000000001</v>
      </c>
      <c r="D30" s="147" t="n">
        <f aca="false">D11-D49</f>
        <v>-1</v>
      </c>
      <c r="E30" s="147" t="n">
        <f aca="false">E11-E49</f>
        <v>-0.5</v>
      </c>
      <c r="F30" s="154" t="n">
        <f aca="false">F11-F49</f>
        <v>-0.756148148148149</v>
      </c>
      <c r="G30" s="147" t="n">
        <f aca="false">G11-G49</f>
        <v>-0.125</v>
      </c>
      <c r="H30" s="147" t="n">
        <f aca="false">H11-H49</f>
        <v>0</v>
      </c>
      <c r="I30" s="147" t="n">
        <f aca="false">I11-I49</f>
        <v>-0.25</v>
      </c>
      <c r="J30" s="147" t="n">
        <f aca="false">J11-J49</f>
        <v>-0.125</v>
      </c>
      <c r="K30" s="147" t="n">
        <f aca="false">K11-K49</f>
        <v>-0.25</v>
      </c>
      <c r="L30" s="147" t="n">
        <f aca="false">L11-L49</f>
        <v>0</v>
      </c>
      <c r="M30" s="147" t="n">
        <f aca="false">M11-M49</f>
        <v>0</v>
      </c>
      <c r="N30" s="147" t="n">
        <f aca="false">N11-N49</f>
        <v>0</v>
      </c>
      <c r="O30" s="147" t="n">
        <f aca="false">O11-O49</f>
        <v>0</v>
      </c>
      <c r="P30" s="147" t="n">
        <f aca="false">P11-P49</f>
        <v>0</v>
      </c>
      <c r="Q30" s="147" t="n">
        <f aca="false">Q11-Q49</f>
        <v>0</v>
      </c>
      <c r="R30" s="147" t="n">
        <f aca="false">R11-R49</f>
        <v>0</v>
      </c>
      <c r="S30" s="147" t="n">
        <f aca="false">S11-S49</f>
        <v>0</v>
      </c>
      <c r="T30" s="147" t="n">
        <f aca="false">T11-T49</f>
        <v>0</v>
      </c>
      <c r="U30" s="147" t="n">
        <f aca="false">U11-U49</f>
        <v>0</v>
      </c>
      <c r="V30" s="147" t="n">
        <f aca="false">V11-V49</f>
        <v>0</v>
      </c>
      <c r="W30" s="154" t="n">
        <f aca="false">W11-W49</f>
        <v>-0.0401960784313715</v>
      </c>
      <c r="X30" s="147" t="n">
        <f aca="false">X11-X49</f>
        <v>-0.207843137254905</v>
      </c>
      <c r="Y30" s="147" t="n">
        <f aca="false">Y11-Y49</f>
        <v>-0.0864093959731491</v>
      </c>
      <c r="Z30" s="147" t="n">
        <f aca="false">Z11-Z49</f>
        <v>-0.111019607843126</v>
      </c>
      <c r="AA30" s="147" t="n">
        <f aca="false">AA11-AA49</f>
        <v>-0.107784313725489</v>
      </c>
      <c r="AB30" s="147" t="n">
        <f aca="false">AB11-AB49</f>
        <v>-0.109296875000005</v>
      </c>
      <c r="AC30" s="156" t="n">
        <f aca="false">AC11-AC49</f>
        <v>-0.121571912516607</v>
      </c>
      <c r="AD30" s="150"/>
      <c r="AE30" s="150"/>
      <c r="AF30" s="151"/>
      <c r="AG30" s="147" t="n">
        <f aca="false">AG11*AG$5</f>
        <v>781</v>
      </c>
      <c r="AH30" s="178" t="n">
        <f aca="false">AH11*AH$5</f>
        <v>700</v>
      </c>
      <c r="AI30" s="178" t="n">
        <f aca="false">AI11*AI$5</f>
        <v>693</v>
      </c>
      <c r="AJ30" s="178" t="n">
        <f aca="false">AJ11*AJ$5</f>
        <v>665.5</v>
      </c>
      <c r="AK30" s="178" t="n">
        <f aca="false">AK11*AK$5</f>
        <v>665.5</v>
      </c>
      <c r="AL30" s="178" t="n">
        <f aca="false">AL11*AL$5</f>
        <v>740</v>
      </c>
      <c r="AM30" s="178" t="n">
        <f aca="false">AM11*AM$5</f>
        <v>995.5</v>
      </c>
      <c r="AN30" s="178" t="n">
        <f aca="false">AN11*AN$5</f>
        <v>1149.5</v>
      </c>
      <c r="AO30" s="178" t="n">
        <f aca="false">AO11*AO$5</f>
        <v>885</v>
      </c>
      <c r="AP30" s="178" t="n">
        <f aca="false">AP11*AP$5</f>
        <v>874</v>
      </c>
      <c r="AQ30" s="178" t="n">
        <f aca="false">AQ11*AQ$5</f>
        <v>715</v>
      </c>
      <c r="AR30" s="178" t="n">
        <f aca="false">AR11*AR$5</f>
        <v>798</v>
      </c>
      <c r="AS30" s="178" t="n">
        <f aca="false">AS11*AS$5</f>
        <v>880</v>
      </c>
      <c r="AT30" s="178" t="n">
        <f aca="false">AT11*AT$5</f>
        <v>780</v>
      </c>
      <c r="AU30" s="178" t="n">
        <f aca="false">AU11*AU$5</f>
        <v>761.25</v>
      </c>
      <c r="AV30" s="178" t="n">
        <f aca="false">AV11*AV$5</f>
        <v>753.5</v>
      </c>
      <c r="AW30" s="178" t="n">
        <f aca="false">AW11*AW$5</f>
        <v>735</v>
      </c>
      <c r="AX30" s="178" t="n">
        <f aca="false">AX11*AX$5</f>
        <v>819</v>
      </c>
      <c r="AY30" s="178" t="n">
        <f aca="false">AY11*AY$5</f>
        <v>1083.5</v>
      </c>
      <c r="AZ30" s="178" t="n">
        <f aca="false">AZ11*AZ$5</f>
        <v>1218</v>
      </c>
      <c r="BA30" s="178" t="n">
        <f aca="false">BA11*BA$5</f>
        <v>1113</v>
      </c>
      <c r="BB30" s="178" t="n">
        <f aca="false">BB11*BB$5</f>
        <v>902.75</v>
      </c>
      <c r="BC30" s="178" t="n">
        <f aca="false">BC11*BC$5</f>
        <v>726.75</v>
      </c>
      <c r="BD30" s="178" t="n">
        <f aca="false">BD11*BD$5</f>
        <v>885.5</v>
      </c>
      <c r="BE30" s="178" t="n">
        <f aca="false">BE11*BE$5</f>
        <v>852.81</v>
      </c>
      <c r="BF30" s="178" t="n">
        <f aca="false">BF11*BF$5</f>
        <v>795</v>
      </c>
      <c r="BG30" s="178" t="n">
        <f aca="false">BG11*BG$5</f>
        <v>859.97</v>
      </c>
      <c r="BH30" s="178" t="n">
        <f aca="false">BH11*BH$5</f>
        <v>784.96</v>
      </c>
      <c r="BI30" s="178" t="n">
        <f aca="false">BI11*BI$5</f>
        <v>726.4</v>
      </c>
      <c r="BJ30" s="178" t="n">
        <f aca="false">BJ11*BJ$5</f>
        <v>874.5</v>
      </c>
      <c r="BK30" s="178" t="n">
        <f aca="false">BK11*BK$5</f>
        <v>1019.34</v>
      </c>
      <c r="BL30" s="178" t="n">
        <f aca="false">BL11*BL$5</f>
        <v>1232.88</v>
      </c>
      <c r="BM30" s="178" t="n">
        <f aca="false">BM11*BM$5</f>
        <v>1086.75</v>
      </c>
      <c r="BN30" s="178" t="n">
        <f aca="false">BN11*BN$5</f>
        <v>839.37</v>
      </c>
      <c r="BO30" s="178" t="n">
        <f aca="false">BO11*BO$5</f>
        <v>821.31</v>
      </c>
      <c r="BP30" s="178" t="n">
        <f aca="false">BP11*BP$5</f>
        <v>939.09</v>
      </c>
      <c r="BQ30" s="178" t="n">
        <f aca="false">BQ11*BQ$5</f>
        <v>864.57</v>
      </c>
      <c r="BR30" s="178" t="n">
        <f aca="false">BR11*BR$5</f>
        <v>808.8</v>
      </c>
      <c r="BS30" s="178" t="n">
        <f aca="false">BS11*BS$5</f>
        <v>883.66</v>
      </c>
      <c r="BT30" s="178" t="n">
        <f aca="false">BT11*BT$5</f>
        <v>775.95</v>
      </c>
      <c r="BU30" s="178" t="n">
        <f aca="false">BU11*BU$5</f>
        <v>787.5</v>
      </c>
      <c r="BV30" s="178" t="n">
        <f aca="false">BV11*BV$5</f>
        <v>889.68</v>
      </c>
      <c r="BW30" s="178" t="n">
        <f aca="false">BW11*BW$5</f>
        <v>959.4</v>
      </c>
      <c r="BX30" s="178" t="n">
        <f aca="false">BX11*BX$5</f>
        <v>1251.2</v>
      </c>
      <c r="BY30" s="178" t="n">
        <f aca="false">BY11*BY$5</f>
        <v>1065.33</v>
      </c>
      <c r="BZ30" s="178" t="n">
        <f aca="false">BZ11*BZ$5</f>
        <v>853.23</v>
      </c>
      <c r="CA30" s="178" t="n">
        <f aca="false">CA11*CA$5</f>
        <v>837.9</v>
      </c>
      <c r="CB30" s="178" t="n">
        <f aca="false">CB11*CB$5</f>
        <v>868.77</v>
      </c>
      <c r="CC30" s="178" t="n">
        <f aca="false">CC11*CC$5</f>
        <v>874.44</v>
      </c>
      <c r="CD30" s="178" t="n">
        <f aca="false">CD11*CD$5</f>
        <v>819.6</v>
      </c>
      <c r="CE30" s="178" t="n">
        <f aca="false">CE11*CE$5</f>
        <v>900.22</v>
      </c>
      <c r="CF30" s="178" t="n">
        <f aca="false">CF11*CF$5</f>
        <v>756.2</v>
      </c>
      <c r="CG30" s="178" t="n">
        <f aca="false">CG11*CG$5</f>
        <v>842.82</v>
      </c>
      <c r="CH30" s="178" t="n">
        <f aca="false">CH11*CH$5</f>
        <v>901.56</v>
      </c>
      <c r="CI30" s="178" t="n">
        <f aca="false">CI11*CI$5</f>
        <v>956.4</v>
      </c>
      <c r="CJ30" s="178" t="n">
        <f aca="false">CJ11*CJ$5</f>
        <v>1233.95</v>
      </c>
      <c r="CK30" s="178" t="n">
        <f aca="false">CK11*CK$5</f>
        <v>1006.4</v>
      </c>
      <c r="CL30" s="178" t="n">
        <f aca="false">CL11*CL$5</f>
        <v>905.52</v>
      </c>
      <c r="CM30" s="178" t="n">
        <f aca="false">CM11*CM$5</f>
        <v>850.29</v>
      </c>
      <c r="CN30" s="178" t="n">
        <f aca="false">CN11*CN$5</f>
        <v>836.6</v>
      </c>
      <c r="CO30" s="178" t="n">
        <f aca="false">CO11*CO$5</f>
        <v>926.2</v>
      </c>
      <c r="CP30" s="178" t="n">
        <f aca="false">CP11*CP$5</f>
        <v>830</v>
      </c>
      <c r="CQ30" s="178" t="n">
        <f aca="false">CQ11*CQ$5</f>
        <v>876.48</v>
      </c>
      <c r="CR30" s="178" t="n">
        <f aca="false">CR11*CR$5</f>
        <v>811.23</v>
      </c>
      <c r="CS30" s="178" t="n">
        <f aca="false">CS11*CS$5</f>
        <v>859.76</v>
      </c>
      <c r="CT30" s="178" t="n">
        <f aca="false">CT11*CT$5</f>
        <v>871.71</v>
      </c>
      <c r="CU30" s="178" t="n">
        <f aca="false">CU11*CU$5</f>
        <v>1001.91</v>
      </c>
      <c r="CV30" s="178" t="n">
        <f aca="false">CV11*CV$5</f>
        <v>1219</v>
      </c>
      <c r="CW30" s="178" t="n">
        <f aca="false">CW11*CW$5</f>
        <v>949.62</v>
      </c>
      <c r="CX30" s="178" t="n">
        <f aca="false">CX11*CX$5</f>
        <v>958.18</v>
      </c>
      <c r="CY30" s="178" t="n">
        <f aca="false">CY11*CY$5</f>
        <v>862.26</v>
      </c>
      <c r="CZ30" s="178" t="n">
        <f aca="false">CZ11*CZ$5</f>
        <v>845.4</v>
      </c>
      <c r="DA30" s="178" t="n">
        <f aca="false">DA11*DA$5</f>
        <v>935.66</v>
      </c>
      <c r="DB30" s="178" t="n">
        <f aca="false">DB11*DB$5</f>
        <v>881.37</v>
      </c>
      <c r="DC30" s="178" t="n">
        <f aca="false">DC11*DC$5</f>
        <v>849.03</v>
      </c>
      <c r="DD30" s="178" t="n">
        <f aca="false">DD11*DD$5</f>
        <v>864.82</v>
      </c>
      <c r="DE30" s="178" t="n">
        <f aca="false">DE11*DE$5</f>
        <v>834.33</v>
      </c>
      <c r="DF30" s="178" t="n">
        <f aca="false">DF11*DF$5</f>
        <v>881.58</v>
      </c>
      <c r="DG30" s="178" t="n">
        <f aca="false">DG11*DG$5</f>
        <v>1050.06</v>
      </c>
      <c r="DH30" s="178" t="n">
        <f aca="false">DH11*DH$5</f>
        <v>1105.44</v>
      </c>
      <c r="DI30" s="178" t="n">
        <f aca="false">DI11*DI$5</f>
        <v>1046.64</v>
      </c>
      <c r="DJ30" s="178" t="n">
        <f aca="false">DJ11*DJ$5</f>
        <v>968.99</v>
      </c>
      <c r="DK30" s="178" t="n">
        <f aca="false">DK11*DK$5</f>
        <v>789.83</v>
      </c>
      <c r="DL30" s="178" t="n">
        <f aca="false">DL11*DL$5</f>
        <v>939.18</v>
      </c>
      <c r="DM30" s="178" t="n">
        <f aca="false">DM11*DM$5</f>
        <v>901.95</v>
      </c>
      <c r="DN30" s="178" t="n">
        <f aca="false">DN11*DN$5</f>
        <v>848.6</v>
      </c>
      <c r="DO30" s="178" t="n">
        <f aca="false">DO11*DO$5</f>
        <v>902</v>
      </c>
      <c r="DP30" s="178" t="n">
        <f aca="false">DP11*DP$5</f>
        <v>879.34</v>
      </c>
      <c r="DQ30" s="178" t="n">
        <f aca="false">DQ11*DQ$5</f>
        <v>807.2</v>
      </c>
      <c r="DR30" s="178" t="n">
        <f aca="false">DR11*DR$5</f>
        <v>933.68</v>
      </c>
      <c r="DS30" s="178" t="n">
        <f aca="false">DS11*DS$5</f>
        <v>1051.16</v>
      </c>
      <c r="DT30" s="178" t="n">
        <f aca="false">DT11*DT$5</f>
        <v>1098.93</v>
      </c>
      <c r="DU30" s="178" t="n">
        <f aca="false">DU11*DU$5</f>
        <v>1044.33</v>
      </c>
      <c r="DV30" s="178" t="n">
        <f aca="false">DV11*DV$5</f>
        <v>936.76</v>
      </c>
      <c r="DW30" s="178" t="n">
        <f aca="false">DW11*DW$5</f>
        <v>841.2</v>
      </c>
      <c r="DX30" s="178" t="n">
        <f aca="false">DX11*DX$5</f>
        <v>948.42</v>
      </c>
      <c r="DY30" s="178" t="n">
        <f aca="false">DY11*DY$5</f>
        <v>867.4</v>
      </c>
      <c r="DZ30" s="178" t="n">
        <f aca="false">DZ11*DZ$5</f>
        <v>857.8</v>
      </c>
      <c r="EA30" s="178" t="n">
        <f aca="false">EA11*EA$5</f>
        <v>955.88</v>
      </c>
      <c r="EB30" s="178" t="n">
        <f aca="false">EB11*EB$5</f>
        <v>893.2</v>
      </c>
      <c r="EC30" s="178" t="n">
        <f aca="false">EC11*EC$5</f>
        <v>819.2</v>
      </c>
      <c r="ED30" s="178" t="n">
        <f aca="false">ED11*ED$5</f>
        <v>943.8</v>
      </c>
      <c r="EE30" s="178" t="n">
        <f aca="false">EE11*EE$5</f>
        <v>1004.64</v>
      </c>
      <c r="EF30" s="178" t="n">
        <f aca="false">EF11*EF$5</f>
        <v>1145.54</v>
      </c>
      <c r="EG30" s="178" t="n">
        <f aca="false">EG11*EG$5</f>
        <v>1042.86</v>
      </c>
      <c r="EH30" s="178" t="n">
        <f aca="false">EH11*EH$5</f>
        <v>903.63</v>
      </c>
      <c r="EI30" s="178" t="n">
        <f aca="false">EI11*EI$5</f>
        <v>893.55</v>
      </c>
      <c r="EJ30" s="178" t="n">
        <f aca="false">EJ11*EJ$5</f>
        <v>1000.73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-0.0820119047619059</v>
      </c>
      <c r="D31" s="147" t="n">
        <f aca="false">D12-D50</f>
        <v>-0.699000091552737</v>
      </c>
      <c r="E31" s="147" t="n">
        <f aca="false">E12-E50</f>
        <v>0</v>
      </c>
      <c r="F31" s="154" t="n">
        <f aca="false">F12-F50</f>
        <v>-0.280378228140755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-0.00402077911424215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-0.984571428571428</v>
      </c>
      <c r="D32" s="147" t="n">
        <f aca="false">D13-D51</f>
        <v>-1</v>
      </c>
      <c r="E32" s="147" t="n">
        <f aca="false">E13-E51</f>
        <v>-0.5</v>
      </c>
      <c r="F32" s="154" t="n">
        <f aca="false">F13-F51</f>
        <v>-0.762801637216732</v>
      </c>
      <c r="G32" s="147" t="n">
        <f aca="false">G13-G51</f>
        <v>-0.375</v>
      </c>
      <c r="H32" s="147" t="n">
        <f aca="false">H13-H51</f>
        <v>-0.5</v>
      </c>
      <c r="I32" s="147" t="n">
        <f aca="false">I13-I51</f>
        <v>-0.25</v>
      </c>
      <c r="J32" s="147" t="n">
        <f aca="false">J13-J51</f>
        <v>-0.5</v>
      </c>
      <c r="K32" s="147" t="n">
        <f aca="false">K13-K51</f>
        <v>-0.5</v>
      </c>
      <c r="L32" s="147" t="n">
        <f aca="false">L13-L51</f>
        <v>-0.5</v>
      </c>
      <c r="M32" s="147" t="n">
        <f aca="false">M13-M51</f>
        <v>-0.5</v>
      </c>
      <c r="N32" s="147" t="n">
        <f aca="false">N13-N51</f>
        <v>-0.5</v>
      </c>
      <c r="O32" s="147" t="n">
        <f aca="false">O13-O51</f>
        <v>-0.5</v>
      </c>
      <c r="P32" s="147" t="n">
        <f aca="false">P13-P51</f>
        <v>-0.5</v>
      </c>
      <c r="Q32" s="147" t="n">
        <f aca="false">Q13-Q51</f>
        <v>-0.5</v>
      </c>
      <c r="R32" s="147" t="n">
        <f aca="false">R13-R51</f>
        <v>-0.5</v>
      </c>
      <c r="S32" s="147" t="n">
        <f aca="false">S13-S51</f>
        <v>-0.0833333333333357</v>
      </c>
      <c r="T32" s="147" t="n">
        <f aca="false">T13-T51</f>
        <v>0</v>
      </c>
      <c r="U32" s="147" t="n">
        <f aca="false">U13-U51</f>
        <v>0</v>
      </c>
      <c r="V32" s="147" t="n">
        <f aca="false">V13-V51</f>
        <v>-0.25</v>
      </c>
      <c r="W32" s="154" t="n">
        <f aca="false">W13-W51</f>
        <v>-0.375490196078431</v>
      </c>
      <c r="X32" s="147" t="n">
        <f aca="false">X13-X51</f>
        <v>-0.22941176470588</v>
      </c>
      <c r="Y32" s="147" t="n">
        <f aca="false">Y13-Y51</f>
        <v>-0.229563758389254</v>
      </c>
      <c r="Z32" s="147" t="n">
        <f aca="false">Z13-Z51</f>
        <v>-0.229254901960779</v>
      </c>
      <c r="AA32" s="147" t="n">
        <f aca="false">AA13-AA51</f>
        <v>-0.230343137254899</v>
      </c>
      <c r="AB32" s="147" t="n">
        <f aca="false">AB13-AB51</f>
        <v>-0.229218750000001</v>
      </c>
      <c r="AC32" s="156" t="n">
        <f aca="false">AC13-AC51</f>
        <v>-0.252137170967913</v>
      </c>
      <c r="AD32" s="150"/>
      <c r="AE32" s="150"/>
      <c r="AF32" s="151"/>
      <c r="AG32" s="147" t="n">
        <f aca="false">AG13*AG$5</f>
        <v>720.5</v>
      </c>
      <c r="AH32" s="178" t="n">
        <f aca="false">AH13*AH$5</f>
        <v>640</v>
      </c>
      <c r="AI32" s="178" t="n">
        <f aca="false">AI13*AI$5</f>
        <v>656.25</v>
      </c>
      <c r="AJ32" s="178" t="n">
        <f aca="false">AJ13*AJ$5</f>
        <v>660</v>
      </c>
      <c r="AK32" s="178" t="n">
        <f aca="false">AK13*AK$5</f>
        <v>726</v>
      </c>
      <c r="AL32" s="178" t="n">
        <f aca="false">AL13*AL$5</f>
        <v>750</v>
      </c>
      <c r="AM32" s="178" t="n">
        <f aca="false">AM13*AM$5</f>
        <v>984.5</v>
      </c>
      <c r="AN32" s="178" t="n">
        <f aca="false">AN13*AN$5</f>
        <v>1133</v>
      </c>
      <c r="AO32" s="178" t="n">
        <f aca="false">AO13*AO$5</f>
        <v>875</v>
      </c>
      <c r="AP32" s="178" t="n">
        <f aca="false">AP13*AP$5</f>
        <v>833.75</v>
      </c>
      <c r="AQ32" s="178" t="n">
        <f aca="false">AQ13*AQ$5</f>
        <v>715</v>
      </c>
      <c r="AR32" s="178" t="n">
        <f aca="false">AR13*AR$5</f>
        <v>787.5</v>
      </c>
      <c r="AS32" s="178" t="n">
        <f aca="false">AS13*AS$5</f>
        <v>858</v>
      </c>
      <c r="AT32" s="178" t="n">
        <f aca="false">AT13*AT$5</f>
        <v>750</v>
      </c>
      <c r="AU32" s="178" t="n">
        <f aca="false">AU13*AU$5</f>
        <v>756</v>
      </c>
      <c r="AV32" s="178" t="n">
        <f aca="false">AV13*AV$5</f>
        <v>781</v>
      </c>
      <c r="AW32" s="178" t="n">
        <f aca="false">AW13*AW$5</f>
        <v>756</v>
      </c>
      <c r="AX32" s="178" t="n">
        <f aca="false">AX13*AX$5</f>
        <v>850.5</v>
      </c>
      <c r="AY32" s="178" t="n">
        <f aca="false">AY13*AY$5</f>
        <v>1199</v>
      </c>
      <c r="AZ32" s="178" t="n">
        <f aca="false">AZ13*AZ$5</f>
        <v>1275.75</v>
      </c>
      <c r="BA32" s="178" t="n">
        <f aca="false">BA13*BA$5</f>
        <v>1002.75</v>
      </c>
      <c r="BB32" s="178" t="n">
        <f aca="false">BB13*BB$5</f>
        <v>862.5</v>
      </c>
      <c r="BC32" s="178" t="n">
        <f aca="false">BC13*BC$5</f>
        <v>717.25</v>
      </c>
      <c r="BD32" s="178" t="n">
        <f aca="false">BD13*BD$5</f>
        <v>847</v>
      </c>
      <c r="BE32" s="178" t="n">
        <f aca="false">BE13*BE$5</f>
        <v>832.65</v>
      </c>
      <c r="BF32" s="178" t="n">
        <f aca="false">BF13*BF$5</f>
        <v>767.4</v>
      </c>
      <c r="BG32" s="178" t="n">
        <f aca="false">BG13*BG$5</f>
        <v>852.84</v>
      </c>
      <c r="BH32" s="178" t="n">
        <f aca="false">BH13*BH$5</f>
        <v>806.52</v>
      </c>
      <c r="BI32" s="178" t="n">
        <f aca="false">BI13*BI$5</f>
        <v>741.8</v>
      </c>
      <c r="BJ32" s="178" t="n">
        <f aca="false">BJ13*BJ$5</f>
        <v>900.68</v>
      </c>
      <c r="BK32" s="178" t="n">
        <f aca="false">BK13*BK$5</f>
        <v>1111.11</v>
      </c>
      <c r="BL32" s="178" t="n">
        <f aca="false">BL13*BL$5</f>
        <v>1281.72</v>
      </c>
      <c r="BM32" s="178" t="n">
        <f aca="false">BM13*BM$5</f>
        <v>989.94</v>
      </c>
      <c r="BN32" s="178" t="n">
        <f aca="false">BN13*BN$5</f>
        <v>805.98</v>
      </c>
      <c r="BO32" s="178" t="n">
        <f aca="false">BO13*BO$5</f>
        <v>810.39</v>
      </c>
      <c r="BP32" s="178" t="n">
        <f aca="false">BP13*BP$5</f>
        <v>902.29</v>
      </c>
      <c r="BQ32" s="178" t="n">
        <f aca="false">BQ13*BQ$5</f>
        <v>846.09</v>
      </c>
      <c r="BR32" s="178" t="n">
        <f aca="false">BR13*BR$5</f>
        <v>783.8</v>
      </c>
      <c r="BS32" s="178" t="n">
        <f aca="false">BS13*BS$5</f>
        <v>876.3</v>
      </c>
      <c r="BT32" s="178" t="n">
        <f aca="false">BT13*BT$5</f>
        <v>792.33</v>
      </c>
      <c r="BU32" s="178" t="n">
        <f aca="false">BU13*BU$5</f>
        <v>800.1</v>
      </c>
      <c r="BV32" s="178" t="n">
        <f aca="false">BV13*BV$5</f>
        <v>910.58</v>
      </c>
      <c r="BW32" s="178" t="n">
        <f aca="false">BW13*BW$5</f>
        <v>1032.8</v>
      </c>
      <c r="BX32" s="178" t="n">
        <f aca="false">BX13*BX$5</f>
        <v>1293.06</v>
      </c>
      <c r="BY32" s="178" t="n">
        <f aca="false">BY13*BY$5</f>
        <v>980.7</v>
      </c>
      <c r="BZ32" s="178" t="n">
        <f aca="false">BZ13*BZ$5</f>
        <v>823.2</v>
      </c>
      <c r="CA32" s="178" t="n">
        <f aca="false">CA13*CA$5</f>
        <v>826.98</v>
      </c>
      <c r="CB32" s="178" t="n">
        <f aca="false">CB13*CB$5</f>
        <v>838.53</v>
      </c>
      <c r="CC32" s="178" t="n">
        <f aca="false">CC13*CC$5</f>
        <v>857.43</v>
      </c>
      <c r="CD32" s="178" t="n">
        <f aca="false">CD13*CD$5</f>
        <v>797.8</v>
      </c>
      <c r="CE32" s="178" t="n">
        <f aca="false">CE13*CE$5</f>
        <v>896.08</v>
      </c>
      <c r="CF32" s="178" t="n">
        <f aca="false">CF13*CF$5</f>
        <v>772.8</v>
      </c>
      <c r="CG32" s="178" t="n">
        <f aca="false">CG13*CG$5</f>
        <v>857.12</v>
      </c>
      <c r="CH32" s="178" t="n">
        <f aca="false">CH13*CH$5</f>
        <v>919.16</v>
      </c>
      <c r="CI32" s="178" t="n">
        <f aca="false">CI13*CI$5</f>
        <v>1010.8</v>
      </c>
      <c r="CJ32" s="178" t="n">
        <f aca="false">CJ13*CJ$5</f>
        <v>1252.35</v>
      </c>
      <c r="CK32" s="178" t="n">
        <f aca="false">CK13*CK$5</f>
        <v>926.4</v>
      </c>
      <c r="CL32" s="178" t="n">
        <f aca="false">CL13*CL$5</f>
        <v>877.8</v>
      </c>
      <c r="CM32" s="178" t="n">
        <f aca="false">CM13*CM$5</f>
        <v>841.26</v>
      </c>
      <c r="CN32" s="178" t="n">
        <f aca="false">CN13*CN$5</f>
        <v>810.6</v>
      </c>
      <c r="CO32" s="178" t="n">
        <f aca="false">CO13*CO$5</f>
        <v>907.28</v>
      </c>
      <c r="CP32" s="178" t="n">
        <f aca="false">CP13*CP$5</f>
        <v>808</v>
      </c>
      <c r="CQ32" s="178" t="n">
        <f aca="false">CQ13*CQ$5</f>
        <v>870.1</v>
      </c>
      <c r="CR32" s="178" t="n">
        <f aca="false">CR13*CR$5</f>
        <v>824.67</v>
      </c>
      <c r="CS32" s="178" t="n">
        <f aca="false">CS13*CS$5</f>
        <v>870.1</v>
      </c>
      <c r="CT32" s="178" t="n">
        <f aca="false">CT13*CT$5</f>
        <v>884.1</v>
      </c>
      <c r="CU32" s="178" t="n">
        <f aca="false">CU13*CU$5</f>
        <v>1050.84</v>
      </c>
      <c r="CV32" s="178" t="n">
        <f aca="false">CV13*CV$5</f>
        <v>1232.34</v>
      </c>
      <c r="CW32" s="178" t="n">
        <f aca="false">CW13*CW$5</f>
        <v>877.99</v>
      </c>
      <c r="CX32" s="178" t="n">
        <f aca="false">CX13*CX$5</f>
        <v>929.43</v>
      </c>
      <c r="CY32" s="178" t="n">
        <f aca="false">CY13*CY$5</f>
        <v>851.55</v>
      </c>
      <c r="CZ32" s="178" t="n">
        <f aca="false">CZ13*CZ$5</f>
        <v>819.6</v>
      </c>
      <c r="DA32" s="178" t="n">
        <f aca="false">DA13*DA$5</f>
        <v>915.42</v>
      </c>
      <c r="DB32" s="178" t="n">
        <f aca="false">DB13*DB$5</f>
        <v>857.43</v>
      </c>
      <c r="DC32" s="178" t="n">
        <f aca="false">DC13*DC$5</f>
        <v>840.84</v>
      </c>
      <c r="DD32" s="178" t="n">
        <f aca="false">DD13*DD$5</f>
        <v>875.16</v>
      </c>
      <c r="DE32" s="178" t="n">
        <f aca="false">DE13*DE$5</f>
        <v>840.84</v>
      </c>
      <c r="DF32" s="178" t="n">
        <f aca="false">DF13*DF$5</f>
        <v>890.61</v>
      </c>
      <c r="DG32" s="178" t="n">
        <f aca="false">DG13*DG$5</f>
        <v>1094.5</v>
      </c>
      <c r="DH32" s="178" t="n">
        <f aca="false">DH13*DH$5</f>
        <v>1113.63</v>
      </c>
      <c r="DI32" s="178" t="n">
        <f aca="false">DI13*DI$5</f>
        <v>970.41</v>
      </c>
      <c r="DJ32" s="178" t="n">
        <f aca="false">DJ13*DJ$5</f>
        <v>939.32</v>
      </c>
      <c r="DK32" s="178" t="n">
        <f aca="false">DK13*DK$5</f>
        <v>778.43</v>
      </c>
      <c r="DL32" s="178" t="n">
        <f aca="false">DL13*DL$5</f>
        <v>910.14</v>
      </c>
      <c r="DM32" s="178" t="n">
        <f aca="false">DM13*DM$5</f>
        <v>881.37</v>
      </c>
      <c r="DN32" s="178" t="n">
        <f aca="false">DN13*DN$5</f>
        <v>824.8</v>
      </c>
      <c r="DO32" s="178" t="n">
        <f aca="false">DO13*DO$5</f>
        <v>891.44</v>
      </c>
      <c r="DP32" s="178" t="n">
        <f aca="false">DP13*DP$5</f>
        <v>886.16</v>
      </c>
      <c r="DQ32" s="178" t="n">
        <f aca="false">DQ13*DQ$5</f>
        <v>810.4</v>
      </c>
      <c r="DR32" s="178" t="n">
        <f aca="false">DR13*DR$5</f>
        <v>939.62</v>
      </c>
      <c r="DS32" s="178" t="n">
        <f aca="false">DS13*DS$5</f>
        <v>1089</v>
      </c>
      <c r="DT32" s="178" t="n">
        <f aca="false">DT13*DT$5</f>
        <v>1103.13</v>
      </c>
      <c r="DU32" s="178" t="n">
        <f aca="false">DU13*DU$5</f>
        <v>970.83</v>
      </c>
      <c r="DV32" s="178" t="n">
        <f aca="false">DV13*DV$5</f>
        <v>907.72</v>
      </c>
      <c r="DW32" s="178" t="n">
        <f aca="false">DW13*DW$5</f>
        <v>827.6</v>
      </c>
      <c r="DX32" s="178" t="n">
        <f aca="false">DX13*DX$5</f>
        <v>918.5</v>
      </c>
      <c r="DY32" s="178" t="n">
        <f aca="false">DY13*DY$5</f>
        <v>846.4</v>
      </c>
      <c r="DZ32" s="178" t="n">
        <f aca="false">DZ13*DZ$5</f>
        <v>833</v>
      </c>
      <c r="EA32" s="178" t="n">
        <f aca="false">EA13*EA$5</f>
        <v>942.54</v>
      </c>
      <c r="EB32" s="178" t="n">
        <f aca="false">EB13*EB$5</f>
        <v>896.5</v>
      </c>
      <c r="EC32" s="178" t="n">
        <f aca="false">EC13*EC$5</f>
        <v>819.6</v>
      </c>
      <c r="ED32" s="178" t="n">
        <f aca="false">ED13*ED$5</f>
        <v>946</v>
      </c>
      <c r="EE32" s="178" t="n">
        <f aca="false">EE13*EE$5</f>
        <v>1035.09</v>
      </c>
      <c r="EF32" s="178" t="n">
        <f aca="false">EF13*EF$5</f>
        <v>1146.2</v>
      </c>
      <c r="EG32" s="178" t="n">
        <f aca="false">EG13*EG$5</f>
        <v>971.46</v>
      </c>
      <c r="EH32" s="178" t="n">
        <f aca="false">EH13*EH$5</f>
        <v>874.86</v>
      </c>
      <c r="EI32" s="178" t="n">
        <f aca="false">EI13*EI$5</f>
        <v>877.38</v>
      </c>
      <c r="EJ32" s="178" t="n">
        <f aca="false">EJ13*EJ$5</f>
        <v>968.53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-1.42952380952381</v>
      </c>
      <c r="D33" s="147" t="n">
        <f aca="false">D14-D52</f>
        <v>-1.25</v>
      </c>
      <c r="E33" s="147" t="n">
        <f aca="false">E14-E52</f>
        <v>-0.5</v>
      </c>
      <c r="F33" s="154" t="n">
        <f aca="false">F14-F52</f>
        <v>-0.983782236863998</v>
      </c>
      <c r="G33" s="147" t="n">
        <f aca="false">G14-G52</f>
        <v>-0.375</v>
      </c>
      <c r="H33" s="147" t="n">
        <f aca="false">H14-H52</f>
        <v>-0.5</v>
      </c>
      <c r="I33" s="147" t="n">
        <f aca="false">I14-I52</f>
        <v>-0.25</v>
      </c>
      <c r="J33" s="147" t="n">
        <f aca="false">J14-J52</f>
        <v>-0.5</v>
      </c>
      <c r="K33" s="147" t="n">
        <f aca="false">K14-K52</f>
        <v>-0.5</v>
      </c>
      <c r="L33" s="147" t="n">
        <f aca="false">L14-L52</f>
        <v>-0.5</v>
      </c>
      <c r="M33" s="147" t="n">
        <f aca="false">M14-M52</f>
        <v>-0.5</v>
      </c>
      <c r="N33" s="147" t="n">
        <f aca="false">N14-N52</f>
        <v>-0.5</v>
      </c>
      <c r="O33" s="147" t="n">
        <f aca="false">O14-O52</f>
        <v>-0.5</v>
      </c>
      <c r="P33" s="147" t="n">
        <f aca="false">P14-P52</f>
        <v>-0.5</v>
      </c>
      <c r="Q33" s="147" t="n">
        <f aca="false">Q14-Q52</f>
        <v>-0.5</v>
      </c>
      <c r="R33" s="147" t="n">
        <f aca="false">R14-R52</f>
        <v>-0.5</v>
      </c>
      <c r="S33" s="147" t="n">
        <f aca="false">S14-S52</f>
        <v>0</v>
      </c>
      <c r="T33" s="147" t="n">
        <f aca="false">T14-T52</f>
        <v>0</v>
      </c>
      <c r="U33" s="147" t="n">
        <f aca="false">U14-U52</f>
        <v>0</v>
      </c>
      <c r="V33" s="147" t="n">
        <f aca="false">V14-V52</f>
        <v>0</v>
      </c>
      <c r="W33" s="154" t="n">
        <f aca="false">W14-W52</f>
        <v>-0.354901960784311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-0.055717228689268</v>
      </c>
      <c r="AD33" s="150"/>
      <c r="AE33" s="150"/>
      <c r="AF33" s="151"/>
      <c r="AG33" s="147" t="n">
        <f aca="false">AG14*AG$5</f>
        <v>671</v>
      </c>
      <c r="AH33" s="178" t="n">
        <f aca="false">AH14*AH$5</f>
        <v>600</v>
      </c>
      <c r="AI33" s="178" t="n">
        <f aca="false">AI14*AI$5</f>
        <v>619.5</v>
      </c>
      <c r="AJ33" s="178" t="n">
        <f aca="false">AJ14*AJ$5</f>
        <v>649</v>
      </c>
      <c r="AK33" s="178" t="n">
        <f aca="false">AK14*AK$5</f>
        <v>748</v>
      </c>
      <c r="AL33" s="178" t="n">
        <f aca="false">AL14*AL$5</f>
        <v>830</v>
      </c>
      <c r="AM33" s="178" t="n">
        <f aca="false">AM14*AM$5</f>
        <v>1078</v>
      </c>
      <c r="AN33" s="178" t="n">
        <f aca="false">AN14*AN$5</f>
        <v>1254</v>
      </c>
      <c r="AO33" s="178" t="n">
        <f aca="false">AO14*AO$5</f>
        <v>940</v>
      </c>
      <c r="AP33" s="178" t="n">
        <f aca="false">AP14*AP$5</f>
        <v>787.75</v>
      </c>
      <c r="AQ33" s="178" t="n">
        <f aca="false">AQ14*AQ$5</f>
        <v>655</v>
      </c>
      <c r="AR33" s="178" t="n">
        <f aca="false">AR14*AR$5</f>
        <v>698.25</v>
      </c>
      <c r="AS33" s="178" t="n">
        <f aca="false">AS14*AS$5</f>
        <v>764.5</v>
      </c>
      <c r="AT33" s="178" t="n">
        <f aca="false">AT14*AT$5</f>
        <v>685</v>
      </c>
      <c r="AU33" s="178" t="n">
        <f aca="false">AU14*AU$5</f>
        <v>719.25</v>
      </c>
      <c r="AV33" s="178" t="n">
        <f aca="false">AV14*AV$5</f>
        <v>742.5</v>
      </c>
      <c r="AW33" s="178" t="n">
        <f aca="false">AW14*AW$5</f>
        <v>708.75</v>
      </c>
      <c r="AX33" s="178" t="n">
        <f aca="false">AX14*AX$5</f>
        <v>803.25</v>
      </c>
      <c r="AY33" s="178" t="n">
        <f aca="false">AY14*AY$5</f>
        <v>1160.5</v>
      </c>
      <c r="AZ33" s="178" t="n">
        <f aca="false">AZ14*AZ$5</f>
        <v>1244.25</v>
      </c>
      <c r="BA33" s="178" t="n">
        <f aca="false">BA14*BA$5</f>
        <v>981.75</v>
      </c>
      <c r="BB33" s="178" t="n">
        <f aca="false">BB14*BB$5</f>
        <v>833.75</v>
      </c>
      <c r="BC33" s="178" t="n">
        <f aca="false">BC14*BC$5</f>
        <v>660.25</v>
      </c>
      <c r="BD33" s="178" t="n">
        <f aca="false">BD14*BD$5</f>
        <v>764.5</v>
      </c>
      <c r="BE33" s="178" t="n">
        <f aca="false">BE14*BE$5</f>
        <v>750.33</v>
      </c>
      <c r="BF33" s="178" t="n">
        <f aca="false">BF14*BF$5</f>
        <v>706</v>
      </c>
      <c r="BG33" s="178" t="n">
        <f aca="false">BG14*BG$5</f>
        <v>811.9</v>
      </c>
      <c r="BH33" s="178" t="n">
        <f aca="false">BH14*BH$5</f>
        <v>767.14</v>
      </c>
      <c r="BI33" s="178" t="n">
        <f aca="false">BI14*BI$5</f>
        <v>697.4</v>
      </c>
      <c r="BJ33" s="178" t="n">
        <f aca="false">BJ14*BJ$5</f>
        <v>852.06</v>
      </c>
      <c r="BK33" s="178" t="n">
        <f aca="false">BK14*BK$5</f>
        <v>1074.15</v>
      </c>
      <c r="BL33" s="178" t="n">
        <f aca="false">BL14*BL$5</f>
        <v>1247.62</v>
      </c>
      <c r="BM33" s="178" t="n">
        <f aca="false">BM14*BM$5</f>
        <v>966.21</v>
      </c>
      <c r="BN33" s="178" t="n">
        <f aca="false">BN14*BN$5</f>
        <v>777.42</v>
      </c>
      <c r="BO33" s="178" t="n">
        <f aca="false">BO14*BO$5</f>
        <v>750.33</v>
      </c>
      <c r="BP33" s="178" t="n">
        <f aca="false">BP14*BP$5</f>
        <v>821.79</v>
      </c>
      <c r="BQ33" s="178" t="n">
        <f aca="false">BQ14*BQ$5</f>
        <v>768.6</v>
      </c>
      <c r="BR33" s="178" t="n">
        <f aca="false">BR14*BR$5</f>
        <v>724.8</v>
      </c>
      <c r="BS33" s="178" t="n">
        <f aca="false">BS14*BS$5</f>
        <v>833.52</v>
      </c>
      <c r="BT33" s="178" t="n">
        <f aca="false">BT14*BT$5</f>
        <v>753.27</v>
      </c>
      <c r="BU33" s="178" t="n">
        <f aca="false">BU14*BU$5</f>
        <v>753.27</v>
      </c>
      <c r="BV33" s="178" t="n">
        <f aca="false">BV14*BV$5</f>
        <v>861.74</v>
      </c>
      <c r="BW33" s="178" t="n">
        <f aca="false">BW14*BW$5</f>
        <v>996.2</v>
      </c>
      <c r="BX33" s="178" t="n">
        <f aca="false">BX14*BX$5</f>
        <v>1255.34</v>
      </c>
      <c r="BY33" s="178" t="n">
        <f aca="false">BY14*BY$5</f>
        <v>953.61</v>
      </c>
      <c r="BZ33" s="178" t="n">
        <f aca="false">BZ14*BZ$5</f>
        <v>791.91</v>
      </c>
      <c r="CA33" s="178" t="n">
        <f aca="false">CA14*CA$5</f>
        <v>768.81</v>
      </c>
      <c r="CB33" s="178" t="n">
        <f aca="false">CB14*CB$5</f>
        <v>768.81</v>
      </c>
      <c r="CC33" s="178" t="n">
        <f aca="false">CC14*CC$5</f>
        <v>785.19</v>
      </c>
      <c r="CD33" s="178" t="n">
        <f aca="false">CD14*CD$5</f>
        <v>741.6</v>
      </c>
      <c r="CE33" s="178" t="n">
        <f aca="false">CE14*CE$5</f>
        <v>852.84</v>
      </c>
      <c r="CF33" s="178" t="n">
        <f aca="false">CF14*CF$5</f>
        <v>735.4</v>
      </c>
      <c r="CG33" s="178" t="n">
        <f aca="false">CG14*CG$5</f>
        <v>808.94</v>
      </c>
      <c r="CH33" s="178" t="n">
        <f aca="false">CH14*CH$5</f>
        <v>871.2</v>
      </c>
      <c r="CI33" s="178" t="n">
        <f aca="false">CI14*CI$5</f>
        <v>974.2</v>
      </c>
      <c r="CJ33" s="178" t="n">
        <f aca="false">CJ14*CJ$5</f>
        <v>1214.4</v>
      </c>
      <c r="CK33" s="178" t="n">
        <f aca="false">CK14*CK$5</f>
        <v>899</v>
      </c>
      <c r="CL33" s="178" t="n">
        <f aca="false">CL14*CL$5</f>
        <v>843.7</v>
      </c>
      <c r="CM33" s="178" t="n">
        <f aca="false">CM14*CM$5</f>
        <v>785.61</v>
      </c>
      <c r="CN33" s="178" t="n">
        <f aca="false">CN14*CN$5</f>
        <v>748.2</v>
      </c>
      <c r="CO33" s="178" t="n">
        <f aca="false">CO14*CO$5</f>
        <v>835.34</v>
      </c>
      <c r="CP33" s="178" t="n">
        <f aca="false">CP14*CP$5</f>
        <v>753.8</v>
      </c>
      <c r="CQ33" s="178" t="n">
        <f aca="false">CQ14*CQ$5</f>
        <v>829.18</v>
      </c>
      <c r="CR33" s="178" t="n">
        <f aca="false">CR14*CR$5</f>
        <v>785.61</v>
      </c>
      <c r="CS33" s="178" t="n">
        <f aca="false">CS14*CS$5</f>
        <v>823.02</v>
      </c>
      <c r="CT33" s="178" t="n">
        <f aca="false">CT14*CT$5</f>
        <v>839.37</v>
      </c>
      <c r="CU33" s="178" t="n">
        <f aca="false">CU14*CU$5</f>
        <v>1012.83</v>
      </c>
      <c r="CV33" s="178" t="n">
        <f aca="false">CV14*CV$5</f>
        <v>1194.62</v>
      </c>
      <c r="CW33" s="178" t="n">
        <f aca="false">CW14*CW$5</f>
        <v>851.58</v>
      </c>
      <c r="CX33" s="178" t="n">
        <f aca="false">CX14*CX$5</f>
        <v>893.32</v>
      </c>
      <c r="CY33" s="178" t="n">
        <f aca="false">CY14*CY$5</f>
        <v>797.79</v>
      </c>
      <c r="CZ33" s="178" t="n">
        <f aca="false">CZ14*CZ$5</f>
        <v>759.8</v>
      </c>
      <c r="DA33" s="178" t="n">
        <f aca="false">DA14*DA$5</f>
        <v>846.12</v>
      </c>
      <c r="DB33" s="178" t="n">
        <f aca="false">DB14*DB$5</f>
        <v>802.2</v>
      </c>
      <c r="DC33" s="178" t="n">
        <f aca="false">DC14*DC$5</f>
        <v>802.2</v>
      </c>
      <c r="DD33" s="178" t="n">
        <f aca="false">DD14*DD$5</f>
        <v>834.68</v>
      </c>
      <c r="DE33" s="178" t="n">
        <f aca="false">DE14*DE$5</f>
        <v>796.74</v>
      </c>
      <c r="DF33" s="178" t="n">
        <f aca="false">DF14*DF$5</f>
        <v>846.72</v>
      </c>
      <c r="DG33" s="178" t="n">
        <f aca="false">DG14*DG$5</f>
        <v>1055.56</v>
      </c>
      <c r="DH33" s="178" t="n">
        <f aca="false">DH14*DH$5</f>
        <v>1079.61</v>
      </c>
      <c r="DI33" s="178" t="n">
        <f aca="false">DI14*DI$5</f>
        <v>941.01</v>
      </c>
      <c r="DJ33" s="178" t="n">
        <f aca="false">DJ14*DJ$5</f>
        <v>903.21</v>
      </c>
      <c r="DK33" s="178" t="n">
        <f aca="false">DK14*DK$5</f>
        <v>731.12</v>
      </c>
      <c r="DL33" s="178" t="n">
        <f aca="false">DL14*DL$5</f>
        <v>846.78</v>
      </c>
      <c r="DM33" s="178" t="n">
        <f aca="false">DM14*DM$5</f>
        <v>817.95</v>
      </c>
      <c r="DN33" s="178" t="n">
        <f aca="false">DN14*DN$5</f>
        <v>774</v>
      </c>
      <c r="DO33" s="178" t="n">
        <f aca="false">DO14*DO$5</f>
        <v>851.62</v>
      </c>
      <c r="DP33" s="178" t="n">
        <f aca="false">DP14*DP$5</f>
        <v>846.12</v>
      </c>
      <c r="DQ33" s="178" t="n">
        <f aca="false">DQ14*DQ$5</f>
        <v>769.4</v>
      </c>
      <c r="DR33" s="178" t="n">
        <f aca="false">DR14*DR$5</f>
        <v>894.74</v>
      </c>
      <c r="DS33" s="178" t="n">
        <f aca="false">DS14*DS$5</f>
        <v>1050.72</v>
      </c>
      <c r="DT33" s="178" t="n">
        <f aca="false">DT14*DT$5</f>
        <v>1069.95</v>
      </c>
      <c r="DU33" s="178" t="n">
        <f aca="false">DU14*DU$5</f>
        <v>941.43</v>
      </c>
      <c r="DV33" s="178" t="n">
        <f aca="false">DV14*DV$5</f>
        <v>873.4</v>
      </c>
      <c r="DW33" s="178" t="n">
        <f aca="false">DW14*DW$5</f>
        <v>779.4</v>
      </c>
      <c r="DX33" s="178" t="n">
        <f aca="false">DX14*DX$5</f>
        <v>857.34</v>
      </c>
      <c r="DY33" s="178" t="n">
        <f aca="false">DY14*DY$5</f>
        <v>788.2</v>
      </c>
      <c r="DZ33" s="178" t="n">
        <f aca="false">DZ14*DZ$5</f>
        <v>783.8</v>
      </c>
      <c r="EA33" s="178" t="n">
        <f aca="false">EA14*EA$5</f>
        <v>901.37</v>
      </c>
      <c r="EB33" s="178" t="n">
        <f aca="false">EB14*EB$5</f>
        <v>857.34</v>
      </c>
      <c r="EC33" s="178" t="n">
        <f aca="false">EC14*EC$5</f>
        <v>779.4</v>
      </c>
      <c r="ED33" s="178" t="n">
        <f aca="false">ED14*ED$5</f>
        <v>902.22</v>
      </c>
      <c r="EE33" s="178" t="n">
        <f aca="false">EE14*EE$5</f>
        <v>999.39</v>
      </c>
      <c r="EF33" s="178" t="n">
        <f aca="false">EF14*EF$5</f>
        <v>1111.88</v>
      </c>
      <c r="EG33" s="178" t="n">
        <f aca="false">EG14*EG$5</f>
        <v>942.27</v>
      </c>
      <c r="EH33" s="178" t="n">
        <f aca="false">EH14*EH$5</f>
        <v>842.31</v>
      </c>
      <c r="EI33" s="178" t="n">
        <f aca="false">EI14*EI$5</f>
        <v>828.24</v>
      </c>
      <c r="EJ33" s="178" t="n">
        <f aca="false">EJ14*EJ$5</f>
        <v>907.12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-1.42952380952381</v>
      </c>
      <c r="D34" s="160" t="n">
        <f aca="false">D15-D53</f>
        <v>-1.25</v>
      </c>
      <c r="E34" s="160" t="n">
        <f aca="false">E15-E53</f>
        <v>-0.5</v>
      </c>
      <c r="F34" s="161" t="n">
        <f aca="false">F15-F53</f>
        <v>-0.976794116668334</v>
      </c>
      <c r="G34" s="160" t="n">
        <f aca="false">G15-G53</f>
        <v>-0.375</v>
      </c>
      <c r="H34" s="160" t="n">
        <f aca="false">H15-H53</f>
        <v>-0.5</v>
      </c>
      <c r="I34" s="160" t="n">
        <f aca="false">I15-I53</f>
        <v>-0.25</v>
      </c>
      <c r="J34" s="160" t="n">
        <f aca="false">J15-J53</f>
        <v>-0.5</v>
      </c>
      <c r="K34" s="160" t="n">
        <f aca="false">K15-K53</f>
        <v>-0.5</v>
      </c>
      <c r="L34" s="160" t="n">
        <f aca="false">L15-L53</f>
        <v>-0.5</v>
      </c>
      <c r="M34" s="160" t="n">
        <f aca="false">M15-M53</f>
        <v>-0.5</v>
      </c>
      <c r="N34" s="160" t="n">
        <f aca="false">N15-N53</f>
        <v>-0.5</v>
      </c>
      <c r="O34" s="160" t="n">
        <f aca="false">O15-O53</f>
        <v>-0.5</v>
      </c>
      <c r="P34" s="160" t="n">
        <f aca="false">P15-P53</f>
        <v>-0.5</v>
      </c>
      <c r="Q34" s="160" t="n">
        <f aca="false">Q15-Q53</f>
        <v>-0.5</v>
      </c>
      <c r="R34" s="160" t="n">
        <f aca="false">R15-R53</f>
        <v>-0.5</v>
      </c>
      <c r="S34" s="160" t="n">
        <f aca="false">S15-S53</f>
        <v>0</v>
      </c>
      <c r="T34" s="160" t="n">
        <f aca="false">T15-T53</f>
        <v>0</v>
      </c>
      <c r="U34" s="160" t="n">
        <f aca="false">U15-U53</f>
        <v>0</v>
      </c>
      <c r="V34" s="160" t="n">
        <f aca="false">V15-V53</f>
        <v>0</v>
      </c>
      <c r="W34" s="161" t="n">
        <f aca="false">W15-W53</f>
        <v>-0.354901960784311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-0.0547754941690286</v>
      </c>
      <c r="AD34" s="150"/>
      <c r="AE34" s="150"/>
      <c r="AF34" s="151"/>
      <c r="AG34" s="147" t="n">
        <f aca="false">AG15*AG$5</f>
        <v>704</v>
      </c>
      <c r="AH34" s="178" t="n">
        <f aca="false">AH15*AH$5</f>
        <v>625</v>
      </c>
      <c r="AI34" s="178" t="n">
        <f aca="false">AI15*AI$5</f>
        <v>645.75</v>
      </c>
      <c r="AJ34" s="178" t="n">
        <f aca="false">AJ15*AJ$5</f>
        <v>693</v>
      </c>
      <c r="AK34" s="178" t="n">
        <f aca="false">AK15*AK$5</f>
        <v>814</v>
      </c>
      <c r="AL34" s="178" t="n">
        <f aca="false">AL15*AL$5</f>
        <v>930</v>
      </c>
      <c r="AM34" s="178" t="n">
        <f aca="false">AM15*AM$5</f>
        <v>1232</v>
      </c>
      <c r="AN34" s="178" t="n">
        <f aca="false">AN15*AN$5</f>
        <v>1474</v>
      </c>
      <c r="AO34" s="178" t="n">
        <f aca="false">AO15*AO$5</f>
        <v>1080</v>
      </c>
      <c r="AP34" s="178" t="n">
        <f aca="false">AP15*AP$5</f>
        <v>845.25</v>
      </c>
      <c r="AQ34" s="178" t="n">
        <f aca="false">AQ15*AQ$5</f>
        <v>695</v>
      </c>
      <c r="AR34" s="178" t="n">
        <f aca="false">AR15*AR$5</f>
        <v>740.25</v>
      </c>
      <c r="AS34" s="178" t="n">
        <f aca="false">AS15*AS$5</f>
        <v>808.5</v>
      </c>
      <c r="AT34" s="178" t="n">
        <f aca="false">AT15*AT$5</f>
        <v>725</v>
      </c>
      <c r="AU34" s="178" t="n">
        <f aca="false">AU15*AU$5</f>
        <v>761.25</v>
      </c>
      <c r="AV34" s="178" t="n">
        <f aca="false">AV15*AV$5</f>
        <v>786.5</v>
      </c>
      <c r="AW34" s="178" t="n">
        <f aca="false">AW15*AW$5</f>
        <v>750.75</v>
      </c>
      <c r="AX34" s="178" t="n">
        <f aca="false">AX15*AX$5</f>
        <v>897.75</v>
      </c>
      <c r="AY34" s="178" t="n">
        <f aca="false">AY15*AY$5</f>
        <v>1292.5</v>
      </c>
      <c r="AZ34" s="178" t="n">
        <f aca="false">AZ15*AZ$5</f>
        <v>1412.25</v>
      </c>
      <c r="BA34" s="178" t="n">
        <f aca="false">BA15*BA$5</f>
        <v>1107.75</v>
      </c>
      <c r="BB34" s="178" t="n">
        <f aca="false">BB15*BB$5</f>
        <v>885.5</v>
      </c>
      <c r="BC34" s="178" t="n">
        <f aca="false">BC15*BC$5</f>
        <v>693.5</v>
      </c>
      <c r="BD34" s="178" t="n">
        <f aca="false">BD15*BD$5</f>
        <v>797.5</v>
      </c>
      <c r="BE34" s="178" t="n">
        <f aca="false">BE15*BE$5</f>
        <v>796.53</v>
      </c>
      <c r="BF34" s="178" t="n">
        <f aca="false">BF15*BF$5</f>
        <v>750</v>
      </c>
      <c r="BG34" s="178" t="n">
        <f aca="false">BG15*BG$5</f>
        <v>862.5</v>
      </c>
      <c r="BH34" s="178" t="n">
        <f aca="false">BH15*BH$5</f>
        <v>815.54</v>
      </c>
      <c r="BI34" s="178" t="n">
        <f aca="false">BI15*BI$5</f>
        <v>741.4</v>
      </c>
      <c r="BJ34" s="178" t="n">
        <f aca="false">BJ15*BJ$5</f>
        <v>947.32</v>
      </c>
      <c r="BK34" s="178" t="n">
        <f aca="false">BK15*BK$5</f>
        <v>1191.75</v>
      </c>
      <c r="BL34" s="178" t="n">
        <f aca="false">BL15*BL$5</f>
        <v>1408.22</v>
      </c>
      <c r="BM34" s="178" t="n">
        <f aca="false">BM15*BM$5</f>
        <v>1083.81</v>
      </c>
      <c r="BN34" s="178" t="n">
        <f aca="false">BN15*BN$5</f>
        <v>828.03</v>
      </c>
      <c r="BO34" s="178" t="n">
        <f aca="false">BO15*BO$5</f>
        <v>791.91</v>
      </c>
      <c r="BP34" s="178" t="n">
        <f aca="false">BP15*BP$5</f>
        <v>862.5</v>
      </c>
      <c r="BQ34" s="178" t="n">
        <f aca="false">BQ15*BQ$5</f>
        <v>817.32</v>
      </c>
      <c r="BR34" s="178" t="n">
        <f aca="false">BR15*BR$5</f>
        <v>771.2</v>
      </c>
      <c r="BS34" s="178" t="n">
        <f aca="false">BS15*BS$5</f>
        <v>886.88</v>
      </c>
      <c r="BT34" s="178" t="n">
        <f aca="false">BT15*BT$5</f>
        <v>801.99</v>
      </c>
      <c r="BU34" s="178" t="n">
        <f aca="false">BU15*BU$5</f>
        <v>801.99</v>
      </c>
      <c r="BV34" s="178" t="n">
        <f aca="false">BV15*BV$5</f>
        <v>952.6</v>
      </c>
      <c r="BW34" s="178" t="n">
        <f aca="false">BW15*BW$5</f>
        <v>1100.2</v>
      </c>
      <c r="BX34" s="178" t="n">
        <f aca="false">BX15*BX$5</f>
        <v>1408.06</v>
      </c>
      <c r="BY34" s="178" t="n">
        <f aca="false">BY15*BY$5</f>
        <v>1062.81</v>
      </c>
      <c r="BZ34" s="178" t="n">
        <f aca="false">BZ15*BZ$5</f>
        <v>844.41</v>
      </c>
      <c r="CA34" s="178" t="n">
        <f aca="false">CA15*CA$5</f>
        <v>813.75</v>
      </c>
      <c r="CB34" s="178" t="n">
        <f aca="false">CB15*CB$5</f>
        <v>809.97</v>
      </c>
      <c r="CC34" s="178" t="n">
        <f aca="false">CC15*CC$5</f>
        <v>836.01</v>
      </c>
      <c r="CD34" s="178" t="n">
        <f aca="false">CD15*CD$5</f>
        <v>790</v>
      </c>
      <c r="CE34" s="178" t="n">
        <f aca="false">CE15*CE$5</f>
        <v>908.5</v>
      </c>
      <c r="CF34" s="178" t="n">
        <f aca="false">CF15*CF$5</f>
        <v>783.8</v>
      </c>
      <c r="CG34" s="178" t="n">
        <f aca="false">CG15*CG$5</f>
        <v>862.18</v>
      </c>
      <c r="CH34" s="178" t="n">
        <f aca="false">CH15*CH$5</f>
        <v>958.32</v>
      </c>
      <c r="CI34" s="178" t="n">
        <f aca="false">CI15*CI$5</f>
        <v>1071.4</v>
      </c>
      <c r="CJ34" s="178" t="n">
        <f aca="false">CJ15*CJ$5</f>
        <v>1354.24</v>
      </c>
      <c r="CK34" s="178" t="n">
        <f aca="false">CK15*CK$5</f>
        <v>996.2</v>
      </c>
      <c r="CL34" s="178" t="n">
        <f aca="false">CL15*CL$5</f>
        <v>900.24</v>
      </c>
      <c r="CM34" s="178" t="n">
        <f aca="false">CM15*CM$5</f>
        <v>833.07</v>
      </c>
      <c r="CN34" s="178" t="n">
        <f aca="false">CN15*CN$5</f>
        <v>790.4</v>
      </c>
      <c r="CO34" s="178" t="n">
        <f aca="false">CO15*CO$5</f>
        <v>889.24</v>
      </c>
      <c r="CP34" s="178" t="n">
        <f aca="false">CP15*CP$5</f>
        <v>802.8</v>
      </c>
      <c r="CQ34" s="178" t="n">
        <f aca="false">CQ15*CQ$5</f>
        <v>883.08</v>
      </c>
      <c r="CR34" s="178" t="n">
        <f aca="false">CR15*CR$5</f>
        <v>837.27</v>
      </c>
      <c r="CS34" s="178" t="n">
        <f aca="false">CS15*CS$5</f>
        <v>876.92</v>
      </c>
      <c r="CT34" s="178" t="n">
        <f aca="false">CT15*CT$5</f>
        <v>920.01</v>
      </c>
      <c r="CU34" s="178" t="n">
        <f aca="false">CU15*CU$5</f>
        <v>1110.27</v>
      </c>
      <c r="CV34" s="178" t="n">
        <f aca="false">CV15*CV$5</f>
        <v>1326.64</v>
      </c>
      <c r="CW34" s="178" t="n">
        <f aca="false">CW15*CW$5</f>
        <v>939.74</v>
      </c>
      <c r="CX34" s="178" t="n">
        <f aca="false">CX15*CX$5</f>
        <v>952.66</v>
      </c>
      <c r="CY34" s="178" t="n">
        <f aca="false">CY15*CY$5</f>
        <v>846.3</v>
      </c>
      <c r="CZ34" s="178" t="n">
        <f aca="false">CZ15*CZ$5</f>
        <v>803.2</v>
      </c>
      <c r="DA34" s="178" t="n">
        <f aca="false">DA15*DA$5</f>
        <v>900.24</v>
      </c>
      <c r="DB34" s="178" t="n">
        <f aca="false">DB15*DB$5</f>
        <v>853.86</v>
      </c>
      <c r="DC34" s="178" t="n">
        <f aca="false">DC15*DC$5</f>
        <v>853.86</v>
      </c>
      <c r="DD34" s="178" t="n">
        <f aca="false">DD15*DD$5</f>
        <v>889.02</v>
      </c>
      <c r="DE34" s="178" t="n">
        <f aca="false">DE15*DE$5</f>
        <v>848.61</v>
      </c>
      <c r="DF34" s="178" t="n">
        <f aca="false">DF15*DF$5</f>
        <v>925.26</v>
      </c>
      <c r="DG34" s="178" t="n">
        <f aca="false">DG15*DG$5</f>
        <v>1153.9</v>
      </c>
      <c r="DH34" s="178" t="n">
        <f aca="false">DH15*DH$5</f>
        <v>1194.69</v>
      </c>
      <c r="DI34" s="178" t="n">
        <f aca="false">DI15*DI$5</f>
        <v>1034.88</v>
      </c>
      <c r="DJ34" s="178" t="n">
        <f aca="false">DJ15*DJ$5</f>
        <v>962.55</v>
      </c>
      <c r="DK34" s="178" t="n">
        <f aca="false">DK15*DK$5</f>
        <v>775.39</v>
      </c>
      <c r="DL34" s="178" t="n">
        <f aca="false">DL15*DL$5</f>
        <v>895.18</v>
      </c>
      <c r="DM34" s="178" t="n">
        <f aca="false">DM15*DM$5</f>
        <v>869.82</v>
      </c>
      <c r="DN34" s="178" t="n">
        <f aca="false">DN15*DN$5</f>
        <v>823.4</v>
      </c>
      <c r="DO34" s="178" t="n">
        <f aca="false">DO15*DO$5</f>
        <v>905.96</v>
      </c>
      <c r="DP34" s="178" t="n">
        <f aca="false">DP15*DP$5</f>
        <v>900.46</v>
      </c>
      <c r="DQ34" s="178" t="n">
        <f aca="false">DQ15*DQ$5</f>
        <v>818.8</v>
      </c>
      <c r="DR34" s="178" t="n">
        <f aca="false">DR15*DR$5</f>
        <v>975.04</v>
      </c>
      <c r="DS34" s="178" t="n">
        <f aca="false">DS15*DS$5</f>
        <v>1145.32</v>
      </c>
      <c r="DT34" s="178" t="n">
        <f aca="false">DT15*DT$5</f>
        <v>1179.78</v>
      </c>
      <c r="DU34" s="178" t="n">
        <f aca="false">DU15*DU$5</f>
        <v>1031.94</v>
      </c>
      <c r="DV34" s="178" t="n">
        <f aca="false">DV15*DV$5</f>
        <v>929.94</v>
      </c>
      <c r="DW34" s="178" t="n">
        <f aca="false">DW15*DW$5</f>
        <v>826.2</v>
      </c>
      <c r="DX34" s="178" t="n">
        <f aca="false">DX15*DX$5</f>
        <v>906.18</v>
      </c>
      <c r="DY34" s="178" t="n">
        <f aca="false">DY15*DY$5</f>
        <v>836.6</v>
      </c>
      <c r="DZ34" s="178" t="n">
        <f aca="false">DZ15*DZ$5</f>
        <v>832.2</v>
      </c>
      <c r="EA34" s="178" t="n">
        <f aca="false">EA15*EA$5</f>
        <v>957.26</v>
      </c>
      <c r="EB34" s="178" t="n">
        <f aca="false">EB15*EB$5</f>
        <v>910.8</v>
      </c>
      <c r="EC34" s="178" t="n">
        <f aca="false">EC15*EC$5</f>
        <v>828</v>
      </c>
      <c r="ED34" s="178" t="n">
        <f aca="false">ED15*ED$5</f>
        <v>979.22</v>
      </c>
      <c r="EE34" s="178" t="n">
        <f aca="false">EE15*EE$5</f>
        <v>1085.28</v>
      </c>
      <c r="EF34" s="178" t="n">
        <f aca="false">EF15*EF$5</f>
        <v>1220.56</v>
      </c>
      <c r="EG34" s="178" t="n">
        <f aca="false">EG15*EG$5</f>
        <v>1028.37</v>
      </c>
      <c r="EH34" s="178" t="n">
        <f aca="false">EH15*EH$5</f>
        <v>895.23</v>
      </c>
      <c r="EI34" s="178" t="n">
        <f aca="false">EI15*EI$5</f>
        <v>876.75</v>
      </c>
      <c r="EJ34" s="178" t="n">
        <f aca="false">EJ15*EJ$5</f>
        <v>957.72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-1.5702380952381</v>
      </c>
      <c r="D37" s="169" t="n">
        <f aca="false">D18-D56</f>
        <v>-0.25</v>
      </c>
      <c r="E37" s="169" t="n">
        <f aca="false">E18-E56</f>
        <v>0</v>
      </c>
      <c r="F37" s="170" t="n">
        <f aca="false">F18-F56</f>
        <v>-0.43193491069708</v>
      </c>
      <c r="G37" s="169" t="n">
        <f aca="false">G18-G56</f>
        <v>0.625000076293944</v>
      </c>
      <c r="H37" s="169" t="n">
        <f aca="false">H18-H56</f>
        <v>0.50000076293945</v>
      </c>
      <c r="I37" s="169" t="n">
        <f aca="false">I18-I56</f>
        <v>0.749999389648437</v>
      </c>
      <c r="J37" s="169" t="n">
        <f aca="false">J18-J56</f>
        <v>-0.227500534057619</v>
      </c>
      <c r="K37" s="169" t="n">
        <f aca="false">K18-K56</f>
        <v>0.709999542236332</v>
      </c>
      <c r="L37" s="169" t="n">
        <f aca="false">L18-L56</f>
        <v>-1.16500061035156</v>
      </c>
      <c r="M37" s="169" t="n">
        <f aca="false">M18-M56</f>
        <v>-1.1499983215332</v>
      </c>
      <c r="N37" s="169" t="n">
        <f aca="false">N18-N56</f>
        <v>-1.16089886390524</v>
      </c>
      <c r="O37" s="169" t="n">
        <f aca="false">O18-O56</f>
        <v>-1.12285414998519</v>
      </c>
      <c r="P37" s="169" t="n">
        <f aca="false">P18-P56</f>
        <v>-1.15094627788707</v>
      </c>
      <c r="Q37" s="169" t="n">
        <f aca="false">Q18-Q56</f>
        <v>-1.09476202208331</v>
      </c>
      <c r="R37" s="169" t="n">
        <f aca="false">R18-R56</f>
        <v>-1.0169442005631</v>
      </c>
      <c r="S37" s="169" t="n">
        <f aca="false">S18-S56</f>
        <v>-2.81188127073352</v>
      </c>
      <c r="T37" s="169" t="n">
        <f aca="false">T18-T56</f>
        <v>-2.71366316409504</v>
      </c>
      <c r="U37" s="169" t="n">
        <f aca="false">U18-U56</f>
        <v>-2.80511704082951</v>
      </c>
      <c r="V37" s="169" t="n">
        <f aca="false">V18-V56</f>
        <v>-2.916863607276</v>
      </c>
      <c r="W37" s="170" t="n">
        <f aca="false">W18-W56</f>
        <v>-1.10883590105549</v>
      </c>
      <c r="X37" s="169" t="n">
        <f aca="false">X18-X56</f>
        <v>0.113178357667195</v>
      </c>
      <c r="Y37" s="169" t="n">
        <f aca="false">Y18-Y56</f>
        <v>-0.206739748958782</v>
      </c>
      <c r="Z37" s="169" t="n">
        <f aca="false">Z18-Z56</f>
        <v>-0.140552298074311</v>
      </c>
      <c r="AA37" s="169" t="n">
        <f aca="false">AA18-AA56</f>
        <v>0.742446505179998</v>
      </c>
      <c r="AB37" s="169" t="n">
        <f aca="false">AB18-AB56</f>
        <v>0.898092730350804</v>
      </c>
      <c r="AC37" s="172" t="n">
        <f aca="false">AC18-AC56</f>
        <v>0.262742937262345</v>
      </c>
      <c r="AD37" s="150"/>
      <c r="AE37" s="150"/>
      <c r="AF37" s="151"/>
      <c r="AG37" s="147" t="n">
        <f aca="false">AG18*AG$5</f>
        <v>1044.08724975586</v>
      </c>
      <c r="AH37" s="178" t="n">
        <f aca="false">AH18*AH$5</f>
        <v>941.094741821289</v>
      </c>
      <c r="AI37" s="178" t="n">
        <f aca="false">AI18*AI$5</f>
        <v>965.770187530518</v>
      </c>
      <c r="AJ37" s="178" t="n">
        <f aca="false">AJ18*AJ$5</f>
        <v>904.844014282227</v>
      </c>
      <c r="AK37" s="178" t="n">
        <f aca="false">AK18*AK$5</f>
        <v>917.384356689453</v>
      </c>
      <c r="AL37" s="178" t="n">
        <f aca="false">AL18*AL$5</f>
        <v>851.593143087369</v>
      </c>
      <c r="AM37" s="178" t="n">
        <f aca="false">AM18*AM$5</f>
        <v>992.734042755273</v>
      </c>
      <c r="AN37" s="178" t="n">
        <f aca="false">AN18*AN$5</f>
        <v>1011.19854617924</v>
      </c>
      <c r="AO37" s="178" t="n">
        <f aca="false">AO18*AO$5</f>
        <v>920.223141009642</v>
      </c>
      <c r="AP37" s="178" t="n">
        <f aca="false">AP18*AP$5</f>
        <v>988.467046900409</v>
      </c>
      <c r="AQ37" s="178" t="n">
        <f aca="false">AQ18*AQ$5</f>
        <v>959.294874545679</v>
      </c>
      <c r="AR37" s="178" t="n">
        <f aca="false">AR18*AR$5</f>
        <v>1086.56441263699</v>
      </c>
      <c r="AS37" s="178" t="n">
        <f aca="false">AS18*AS$5</f>
        <v>1038.24940073007</v>
      </c>
      <c r="AT37" s="178" t="n">
        <f aca="false">AT18*AT$5</f>
        <v>914.355359380098</v>
      </c>
      <c r="AU37" s="178" t="n">
        <f aca="false">AU18*AU$5</f>
        <v>927.418511696433</v>
      </c>
      <c r="AV37" s="178" t="n">
        <f aca="false">AV18*AV$5</f>
        <v>920.21421230901</v>
      </c>
      <c r="AW37" s="178" t="n">
        <f aca="false">AW18*AW$5</f>
        <v>881.683949921028</v>
      </c>
      <c r="AX37" s="178" t="n">
        <f aca="false">AX18*AX$5</f>
        <v>891.50375154906</v>
      </c>
      <c r="AY37" s="178" t="n">
        <f aca="false">AY18*AY$5</f>
        <v>942.848450640051</v>
      </c>
      <c r="AZ37" s="178" t="n">
        <f aca="false">AZ18*AZ$5</f>
        <v>909.435118276198</v>
      </c>
      <c r="BA37" s="178" t="n">
        <f aca="false">BA18*BA$5</f>
        <v>910.676249561724</v>
      </c>
      <c r="BB37" s="178" t="n">
        <f aca="false">BB18*BB$5</f>
        <v>1003.41847448944</v>
      </c>
      <c r="BC37" s="178" t="n">
        <f aca="false">BC18*BC$5</f>
        <v>895.708612128005</v>
      </c>
      <c r="BD37" s="178" t="n">
        <f aca="false">BD18*BD$5</f>
        <v>1092.51076267028</v>
      </c>
      <c r="BE37" s="178" t="n">
        <f aca="false">BE18*BE$5</f>
        <v>1011.74610747172</v>
      </c>
      <c r="BF37" s="178" t="n">
        <f aca="false">BF18*BF$5</f>
        <v>929.337131517312</v>
      </c>
      <c r="BG37" s="178" t="n">
        <f aca="false">BG18*BG$5</f>
        <v>1018.46149581579</v>
      </c>
      <c r="BH37" s="178" t="n">
        <f aca="false">BH18*BH$5</f>
        <v>907.238759324137</v>
      </c>
      <c r="BI37" s="178" t="n">
        <f aca="false">BI18*BI$5</f>
        <v>823.268296429158</v>
      </c>
      <c r="BJ37" s="178" t="n">
        <f aca="false">BJ18*BJ$5</f>
        <v>917.965101010308</v>
      </c>
      <c r="BK37" s="178" t="n">
        <f aca="false">BK18*BK$5</f>
        <v>890.263748096672</v>
      </c>
      <c r="BL37" s="178" t="n">
        <f aca="false">BL18*BL$5</f>
        <v>945.116875458578</v>
      </c>
      <c r="BM37" s="178" t="n">
        <f aca="false">BM18*BM$5</f>
        <v>900.35144956336</v>
      </c>
      <c r="BN37" s="178" t="n">
        <f aca="false">BN18*BN$5</f>
        <v>899.834788731336</v>
      </c>
      <c r="BO37" s="178" t="n">
        <f aca="false">BO18*BO$5</f>
        <v>962.687292337329</v>
      </c>
      <c r="BP37" s="178" t="n">
        <f aca="false">BP18*BP$5</f>
        <v>1107.65375950164</v>
      </c>
      <c r="BQ37" s="178" t="n">
        <f aca="false">BQ18*BQ$5</f>
        <v>988.643898193809</v>
      </c>
      <c r="BR37" s="178" t="n">
        <f aca="false">BR18*BR$5</f>
        <v>908.997012159558</v>
      </c>
      <c r="BS37" s="178" t="n">
        <f aca="false">BS18*BS$5</f>
        <v>997.5577345536</v>
      </c>
      <c r="BT37" s="178" t="n">
        <f aca="false">BT18*BT$5</f>
        <v>847.156128731394</v>
      </c>
      <c r="BU37" s="178" t="n">
        <f aca="false">BU18*BU$5</f>
        <v>845.626829390841</v>
      </c>
      <c r="BV37" s="178" t="n">
        <f aca="false">BV18*BV$5</f>
        <v>897.594730644101</v>
      </c>
      <c r="BW37" s="178" t="n">
        <f aca="false">BW18*BW$5</f>
        <v>828.639377149911</v>
      </c>
      <c r="BX37" s="178" t="n">
        <f aca="false">BX18*BX$5</f>
        <v>965.2553089784</v>
      </c>
      <c r="BY37" s="178" t="n">
        <f aca="false">BY18*BY$5</f>
        <v>879.567933633238</v>
      </c>
      <c r="BZ37" s="178" t="n">
        <f aca="false">BZ18*BZ$5</f>
        <v>879.023085276211</v>
      </c>
      <c r="CA37" s="178" t="n">
        <f aca="false">CA18*CA$5</f>
        <v>940.304275602133</v>
      </c>
      <c r="CB37" s="178" t="n">
        <f aca="false">CB18*CB$5</f>
        <v>986.822334292421</v>
      </c>
      <c r="CC37" s="178" t="n">
        <f aca="false">CC18*CC$5</f>
        <v>922.800880898709</v>
      </c>
      <c r="CD37" s="178" t="n">
        <f aca="false">CD18*CD$5</f>
        <v>849.701364648519</v>
      </c>
      <c r="CE37" s="178" t="n">
        <f aca="false">CE18*CE$5</f>
        <v>934.169779006082</v>
      </c>
      <c r="CF37" s="178" t="n">
        <f aca="false">CF18*CF$5</f>
        <v>756.264880758566</v>
      </c>
      <c r="CG37" s="178" t="n">
        <f aca="false">CG18*CG$5</f>
        <v>830.744908311008</v>
      </c>
      <c r="CH37" s="178" t="n">
        <f aca="false">CH18*CH$5</f>
        <v>841.729098196069</v>
      </c>
      <c r="CI37" s="178" t="n">
        <f aca="false">CI18*CI$5</f>
        <v>776.99245324568</v>
      </c>
      <c r="CJ37" s="178" t="n">
        <f aca="false">CJ18*CJ$5</f>
        <v>905.056949904228</v>
      </c>
      <c r="CK37" s="178" t="n">
        <f aca="false">CK18*CK$5</f>
        <v>785.752090407714</v>
      </c>
      <c r="CL37" s="178" t="n">
        <f aca="false">CL18*CL$5</f>
        <v>864.072890783768</v>
      </c>
      <c r="CM37" s="178" t="n">
        <f aca="false">CM18*CM$5</f>
        <v>882.104453460759</v>
      </c>
      <c r="CN37" s="178" t="n">
        <f aca="false">CN18*CN$5</f>
        <v>880.495587032516</v>
      </c>
      <c r="CO37" s="178" t="n">
        <f aca="false">CO18*CO$5</f>
        <v>996.907504609976</v>
      </c>
      <c r="CP37" s="178" t="n">
        <f aca="false">CP18*CP$5</f>
        <v>876.888964779735</v>
      </c>
      <c r="CQ37" s="178" t="n">
        <f aca="false">CQ18*CQ$5</f>
        <v>923.191828061374</v>
      </c>
      <c r="CR37" s="178" t="n">
        <f aca="false">CR18*CR$5</f>
        <v>822.047423171847</v>
      </c>
      <c r="CS37" s="178" t="n">
        <f aca="false">CS18*CS$5</f>
        <v>859.898204950111</v>
      </c>
      <c r="CT37" s="178" t="n">
        <f aca="false">CT18*CT$5</f>
        <v>831.175247746674</v>
      </c>
      <c r="CU37" s="178" t="n">
        <f aca="false">CU18*CU$5</f>
        <v>843.426182034745</v>
      </c>
      <c r="CV37" s="178" t="n">
        <f aca="false">CV18*CV$5</f>
        <v>935.111256017508</v>
      </c>
      <c r="CW37" s="178" t="n">
        <f aca="false">CW18*CW$5</f>
        <v>771.131025907076</v>
      </c>
      <c r="CX37" s="178" t="n">
        <f aca="false">CX18*CX$5</f>
        <v>933.015507283968</v>
      </c>
      <c r="CY37" s="178" t="n">
        <f aca="false">CY18*CY$5</f>
        <v>907.865277158923</v>
      </c>
      <c r="CZ37" s="178" t="n">
        <f aca="false">CZ18*CZ$5</f>
        <v>905.110320674826</v>
      </c>
      <c r="DA37" s="178" t="n">
        <f aca="false">DA18*DA$5</f>
        <v>1024.75356133354</v>
      </c>
      <c r="DB37" s="178" t="n">
        <f aca="false">DB18*DB$5</f>
        <v>947.275678380267</v>
      </c>
      <c r="DC37" s="178" t="n">
        <f aca="false">DC18*DC$5</f>
        <v>907.720327326904</v>
      </c>
      <c r="DD37" s="178" t="n">
        <f aca="false">DD18*DD$5</f>
        <v>888.852887977762</v>
      </c>
      <c r="DE37" s="178" t="n">
        <f aca="false">DE18*DE$5</f>
        <v>847.225619207505</v>
      </c>
      <c r="DF37" s="178" t="n">
        <f aca="false">DF18*DF$5</f>
        <v>857.620363967663</v>
      </c>
      <c r="DG37" s="178" t="n">
        <f aca="false">DG18*DG$5</f>
        <v>911.329966308097</v>
      </c>
      <c r="DH37" s="178" t="n">
        <f aca="false">DH18*DH$5</f>
        <v>880.308897322423</v>
      </c>
      <c r="DI37" s="178" t="n">
        <f aca="false">DI18*DI$5</f>
        <v>878.825368979256</v>
      </c>
      <c r="DJ37" s="178" t="n">
        <f aca="false">DJ18*DJ$5</f>
        <v>962.077795304197</v>
      </c>
      <c r="DK37" s="178" t="n">
        <f aca="false">DK18*DK$5</f>
        <v>840.84656083454</v>
      </c>
      <c r="DL37" s="178" t="n">
        <f aca="false">DL18*DL$5</f>
        <v>1018.79536879025</v>
      </c>
      <c r="DM37" s="178" t="n">
        <f aca="false">DM18*DM$5</f>
        <v>1001.63284267997</v>
      </c>
      <c r="DN37" s="178" t="n">
        <f aca="false">DN18*DN$5</f>
        <v>924.970308891714</v>
      </c>
      <c r="DO37" s="178" t="n">
        <f aca="false">DO18*DO$5</f>
        <v>976.406619591707</v>
      </c>
      <c r="DP37" s="178" t="n">
        <f aca="false">DP18*DP$5</f>
        <v>904.665259257539</v>
      </c>
      <c r="DQ37" s="178" t="n">
        <f aca="false">DQ18*DQ$5</f>
        <v>821.757755276954</v>
      </c>
      <c r="DR37" s="178" t="n">
        <f aca="false">DR18*DR$5</f>
        <v>915.480069766143</v>
      </c>
      <c r="DS37" s="178" t="n">
        <f aca="false">DS18*DS$5</f>
        <v>929.027883698202</v>
      </c>
      <c r="DT37" s="178" t="n">
        <f aca="false">DT18*DT$5</f>
        <v>897.88170864395</v>
      </c>
      <c r="DU37" s="178" t="n">
        <f aca="false">DU18*DU$5</f>
        <v>897.005579139412</v>
      </c>
      <c r="DV37" s="178" t="n">
        <f aca="false">DV18*DV$5</f>
        <v>939.929872341676</v>
      </c>
      <c r="DW37" s="178" t="n">
        <f aca="false">DW18*DW$5</f>
        <v>912.935906034982</v>
      </c>
      <c r="DX37" s="178" t="n">
        <f aca="false">DX18*DX$5</f>
        <v>1050.02273872742</v>
      </c>
      <c r="DY37" s="178" t="n">
        <f aca="false">DY18*DY$5</f>
        <v>983.419396824378</v>
      </c>
      <c r="DZ37" s="178" t="n">
        <f aca="false">DZ18*DZ$5</f>
        <v>954.345041017716</v>
      </c>
      <c r="EA37" s="178" t="n">
        <f aca="false">EA18*EA$5</f>
        <v>1054.31821356978</v>
      </c>
      <c r="EB37" s="178" t="n">
        <f aca="false">EB18*EB$5</f>
        <v>926.134682432268</v>
      </c>
      <c r="EC37" s="178" t="n">
        <f aca="false">EC18*EC$5</f>
        <v>841.412417260871</v>
      </c>
      <c r="ED37" s="178" t="n">
        <f aca="false">ED18*ED$5</f>
        <v>937.38587859992</v>
      </c>
      <c r="EE37" s="178" t="n">
        <f aca="false">EE18*EE$5</f>
        <v>908.001332943787</v>
      </c>
      <c r="EF37" s="178" t="n">
        <f aca="false">EF18*EF$5</f>
        <v>963.144337127216</v>
      </c>
      <c r="EG37" s="178" t="n">
        <f aca="false">EG18*EG$5</f>
        <v>918.641809533065</v>
      </c>
      <c r="EH37" s="178" t="n">
        <f aca="false">EH18*EH$5</f>
        <v>919.001626251633</v>
      </c>
      <c r="EI37" s="178" t="n">
        <f aca="false">EI18*EI$5</f>
        <v>972.95923563933</v>
      </c>
      <c r="EJ37" s="178" t="n">
        <f aca="false">EJ18*EJ$5</f>
        <v>1114.22463825764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24.04</v>
      </c>
      <c r="D47" s="181" t="n">
        <v>28.08</v>
      </c>
      <c r="E47" s="181" t="n">
        <v>35.35</v>
      </c>
      <c r="F47" s="145" t="n">
        <v>29.8</v>
      </c>
      <c r="G47" s="145" t="n">
        <v>34.175</v>
      </c>
      <c r="H47" s="145" t="n">
        <v>35.25</v>
      </c>
      <c r="I47" s="145" t="n">
        <v>33.1</v>
      </c>
      <c r="J47" s="145" t="n">
        <v>28.25</v>
      </c>
      <c r="K47" s="145" t="n">
        <v>29</v>
      </c>
      <c r="L47" s="145" t="n">
        <v>27.5</v>
      </c>
      <c r="M47" s="145" t="n">
        <v>26.5</v>
      </c>
      <c r="N47" s="145" t="n">
        <v>28</v>
      </c>
      <c r="O47" s="145" t="n">
        <v>45</v>
      </c>
      <c r="P47" s="145" t="n">
        <v>41</v>
      </c>
      <c r="Q47" s="145" t="n">
        <v>49</v>
      </c>
      <c r="R47" s="145" t="n">
        <v>42</v>
      </c>
      <c r="S47" s="145" t="n">
        <v>35.4166666666667</v>
      </c>
      <c r="T47" s="145" t="n">
        <v>36</v>
      </c>
      <c r="U47" s="145" t="n">
        <v>34</v>
      </c>
      <c r="V47" s="145" t="n">
        <v>36.25</v>
      </c>
      <c r="W47" s="181" t="n">
        <v>34.8382352941176</v>
      </c>
      <c r="X47" s="181" t="n">
        <v>37.6205882352941</v>
      </c>
      <c r="Y47" s="181" t="n">
        <v>38.049966442953</v>
      </c>
      <c r="Z47" s="181" t="n">
        <v>38.3112156862745</v>
      </c>
      <c r="AA47" s="181" t="n">
        <v>39.2119705882353</v>
      </c>
      <c r="AB47" s="182" t="n">
        <v>40.3900390625</v>
      </c>
      <c r="AC47" s="148" t="n">
        <v>38.2414923469388</v>
      </c>
      <c r="AF47" s="124"/>
      <c r="AG47" s="124" t="n">
        <v>35.25</v>
      </c>
      <c r="AH47" s="124" t="n">
        <v>33.1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26.5033333333333</v>
      </c>
      <c r="D48" s="182" t="n">
        <v>28.8</v>
      </c>
      <c r="E48" s="182" t="n">
        <v>35.6</v>
      </c>
      <c r="F48" s="147" t="n">
        <v>30.7656172839506</v>
      </c>
      <c r="G48" s="147" t="n">
        <v>34</v>
      </c>
      <c r="H48" s="147" t="n">
        <v>35</v>
      </c>
      <c r="I48" s="147" t="n">
        <v>33</v>
      </c>
      <c r="J48" s="147" t="n">
        <v>29.25</v>
      </c>
      <c r="K48" s="147" t="n">
        <v>29</v>
      </c>
      <c r="L48" s="147" t="n">
        <v>29.5</v>
      </c>
      <c r="M48" s="147" t="n">
        <v>29</v>
      </c>
      <c r="N48" s="147" t="n">
        <v>30.5</v>
      </c>
      <c r="O48" s="147" t="n">
        <v>47.75</v>
      </c>
      <c r="P48" s="147" t="n">
        <v>44</v>
      </c>
      <c r="Q48" s="147" t="n">
        <v>51.5</v>
      </c>
      <c r="R48" s="147" t="n">
        <v>45.5</v>
      </c>
      <c r="S48" s="147" t="n">
        <v>34.9166666666667</v>
      </c>
      <c r="T48" s="147" t="n">
        <v>35.5</v>
      </c>
      <c r="U48" s="147" t="n">
        <v>33.5</v>
      </c>
      <c r="V48" s="147" t="n">
        <v>35.75</v>
      </c>
      <c r="W48" s="182" t="n">
        <v>36.0166666666667</v>
      </c>
      <c r="X48" s="182" t="n">
        <v>39.2754901960784</v>
      </c>
      <c r="Y48" s="182" t="n">
        <v>39.6674832214765</v>
      </c>
      <c r="Z48" s="182" t="n">
        <v>40.2636470588235</v>
      </c>
      <c r="AA48" s="182" t="n">
        <v>42.4519019607843</v>
      </c>
      <c r="AB48" s="182" t="n">
        <v>44.9913671875</v>
      </c>
      <c r="AC48" s="155" t="n">
        <v>40.884210600907</v>
      </c>
      <c r="AF48" s="124"/>
      <c r="AG48" s="124" t="n">
        <v>35</v>
      </c>
      <c r="AH48" s="124" t="n">
        <v>33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27.064</v>
      </c>
      <c r="D49" s="182" t="n">
        <v>29</v>
      </c>
      <c r="E49" s="182" t="n">
        <v>35</v>
      </c>
      <c r="F49" s="147" t="n">
        <v>30.7561481481482</v>
      </c>
      <c r="G49" s="147" t="n">
        <v>35.375</v>
      </c>
      <c r="H49" s="147" t="n">
        <v>35.5</v>
      </c>
      <c r="I49" s="147" t="n">
        <v>35.25</v>
      </c>
      <c r="J49" s="147" t="n">
        <v>31.75</v>
      </c>
      <c r="K49" s="147" t="n">
        <v>33.25</v>
      </c>
      <c r="L49" s="147" t="n">
        <v>30.25</v>
      </c>
      <c r="M49" s="147" t="n">
        <v>30.25</v>
      </c>
      <c r="N49" s="147" t="n">
        <v>37</v>
      </c>
      <c r="O49" s="147" t="n">
        <v>48.75</v>
      </c>
      <c r="P49" s="147" t="n">
        <v>45.25</v>
      </c>
      <c r="Q49" s="147" t="n">
        <v>52.25</v>
      </c>
      <c r="R49" s="147" t="n">
        <v>44.25</v>
      </c>
      <c r="S49" s="147" t="n">
        <v>37.25</v>
      </c>
      <c r="T49" s="147" t="n">
        <v>38</v>
      </c>
      <c r="U49" s="147" t="n">
        <v>35.75</v>
      </c>
      <c r="V49" s="147" t="n">
        <v>38</v>
      </c>
      <c r="W49" s="182" t="n">
        <v>37.9303921568627</v>
      </c>
      <c r="X49" s="182" t="n">
        <v>42.0049019607843</v>
      </c>
      <c r="Y49" s="182" t="n">
        <v>42.0520134228188</v>
      </c>
      <c r="Z49" s="182" t="n">
        <v>42.6443137254902</v>
      </c>
      <c r="AA49" s="182" t="n">
        <v>43.4766568627451</v>
      </c>
      <c r="AB49" s="182" t="n">
        <v>44.3601953125</v>
      </c>
      <c r="AC49" s="155" t="n">
        <v>42.2964336734694</v>
      </c>
      <c r="AF49" s="124"/>
      <c r="AG49" s="124" t="n">
        <v>35.5</v>
      </c>
      <c r="AH49" s="124" t="n">
        <v>35.25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27.3293333333333</v>
      </c>
      <c r="D50" s="182" t="n">
        <v>24.4699998016357</v>
      </c>
      <c r="E50" s="182" t="n">
        <v>32.5</v>
      </c>
      <c r="F50" s="147" t="n">
        <v>28.1324320216238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33.5396264154624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27.296</v>
      </c>
      <c r="D51" s="182" t="n">
        <v>28</v>
      </c>
      <c r="E51" s="182" t="n">
        <v>33</v>
      </c>
      <c r="F51" s="147" t="n">
        <v>29.6823703703704</v>
      </c>
      <c r="G51" s="147" t="n">
        <v>32.75</v>
      </c>
      <c r="H51" s="147" t="n">
        <v>33.25</v>
      </c>
      <c r="I51" s="147" t="n">
        <v>32.25</v>
      </c>
      <c r="J51" s="147" t="n">
        <v>31.125</v>
      </c>
      <c r="K51" s="147" t="n">
        <v>31.75</v>
      </c>
      <c r="L51" s="147" t="n">
        <v>30.5</v>
      </c>
      <c r="M51" s="147" t="n">
        <v>33.5</v>
      </c>
      <c r="N51" s="147" t="n">
        <v>38</v>
      </c>
      <c r="O51" s="147" t="n">
        <v>48.625</v>
      </c>
      <c r="P51" s="147" t="n">
        <v>45.25</v>
      </c>
      <c r="Q51" s="147" t="n">
        <v>52</v>
      </c>
      <c r="R51" s="147" t="n">
        <v>44.25</v>
      </c>
      <c r="S51" s="147" t="n">
        <v>36.5833333333333</v>
      </c>
      <c r="T51" s="147" t="n">
        <v>36.25</v>
      </c>
      <c r="U51" s="147" t="n">
        <v>35.75</v>
      </c>
      <c r="V51" s="147" t="n">
        <v>37.75</v>
      </c>
      <c r="W51" s="182" t="n">
        <v>37.5578431372549</v>
      </c>
      <c r="X51" s="182" t="n">
        <v>42.0166666666667</v>
      </c>
      <c r="Y51" s="182" t="n">
        <v>41.9517449664429</v>
      </c>
      <c r="Z51" s="182" t="n">
        <v>42.5997254901961</v>
      </c>
      <c r="AA51" s="182" t="n">
        <v>43.1939705882353</v>
      </c>
      <c r="AB51" s="182" t="n">
        <v>43.8134375</v>
      </c>
      <c r="AC51" s="155" t="n">
        <v>42.0463681972789</v>
      </c>
      <c r="AF51" s="124"/>
      <c r="AG51" s="124" t="n">
        <v>33.25</v>
      </c>
      <c r="AH51" s="124" t="n">
        <v>32.25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27.0366666666667</v>
      </c>
      <c r="D52" s="182" t="n">
        <v>26.75</v>
      </c>
      <c r="E52" s="182" t="n">
        <v>30.75</v>
      </c>
      <c r="F52" s="157" t="n">
        <v>28.3004938271605</v>
      </c>
      <c r="G52" s="157" t="n">
        <v>30.625</v>
      </c>
      <c r="H52" s="147" t="n">
        <v>31</v>
      </c>
      <c r="I52" s="147" t="n">
        <v>30.25</v>
      </c>
      <c r="J52" s="157" t="n">
        <v>30</v>
      </c>
      <c r="K52" s="147" t="n">
        <v>30</v>
      </c>
      <c r="L52" s="147" t="n">
        <v>30</v>
      </c>
      <c r="M52" s="147" t="n">
        <v>34.5</v>
      </c>
      <c r="N52" s="147" t="n">
        <v>42</v>
      </c>
      <c r="O52" s="157" t="n">
        <v>53.5</v>
      </c>
      <c r="P52" s="147" t="n">
        <v>49.5</v>
      </c>
      <c r="Q52" s="147" t="n">
        <v>57.5</v>
      </c>
      <c r="R52" s="147" t="n">
        <v>47.5</v>
      </c>
      <c r="S52" s="157" t="n">
        <v>33.4166666666667</v>
      </c>
      <c r="T52" s="147" t="n">
        <v>34.25</v>
      </c>
      <c r="U52" s="147" t="n">
        <v>32.75</v>
      </c>
      <c r="V52" s="147" t="n">
        <v>33.25</v>
      </c>
      <c r="W52" s="182" t="n">
        <v>37.7294117647059</v>
      </c>
      <c r="X52" s="182" t="n">
        <v>39.4833333333333</v>
      </c>
      <c r="Y52" s="182" t="n">
        <v>39.3145973154362</v>
      </c>
      <c r="Z52" s="182" t="n">
        <v>40.1171764705882</v>
      </c>
      <c r="AA52" s="182" t="n">
        <v>40.8319215686275</v>
      </c>
      <c r="AB52" s="182" t="n">
        <v>41.576328125</v>
      </c>
      <c r="AC52" s="155" t="n">
        <v>39.9497477324263</v>
      </c>
      <c r="AF52" s="124"/>
      <c r="AG52" s="124" t="n">
        <v>31</v>
      </c>
      <c r="AH52" s="124" t="n">
        <v>30.25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28.0366666666667</v>
      </c>
      <c r="D53" s="182" t="n">
        <v>27.75</v>
      </c>
      <c r="E53" s="182" t="n">
        <v>32.75</v>
      </c>
      <c r="F53" s="182" t="n">
        <v>29.6708641975309</v>
      </c>
      <c r="G53" s="147" t="n">
        <v>32</v>
      </c>
      <c r="H53" s="182" t="n">
        <v>32.5</v>
      </c>
      <c r="I53" s="182" t="n">
        <v>31.5</v>
      </c>
      <c r="J53" s="147" t="n">
        <v>31.625</v>
      </c>
      <c r="K53" s="182" t="n">
        <v>31.25</v>
      </c>
      <c r="L53" s="182" t="n">
        <v>32</v>
      </c>
      <c r="M53" s="182" t="n">
        <v>37.5</v>
      </c>
      <c r="N53" s="182" t="n">
        <v>47</v>
      </c>
      <c r="O53" s="147" t="n">
        <v>62</v>
      </c>
      <c r="P53" s="182" t="n">
        <v>56.5</v>
      </c>
      <c r="Q53" s="182" t="n">
        <v>67.5</v>
      </c>
      <c r="R53" s="182" t="n">
        <v>54.5</v>
      </c>
      <c r="S53" s="147" t="n">
        <v>35.5833333333333</v>
      </c>
      <c r="T53" s="182" t="n">
        <v>36.75</v>
      </c>
      <c r="U53" s="182" t="n">
        <v>34.75</v>
      </c>
      <c r="V53" s="182" t="n">
        <v>35.25</v>
      </c>
      <c r="W53" s="182" t="n">
        <v>41.4460784313726</v>
      </c>
      <c r="X53" s="182" t="n">
        <v>42.8186274509804</v>
      </c>
      <c r="Y53" s="182" t="n">
        <v>42.5101677852349</v>
      </c>
      <c r="Z53" s="182" t="n">
        <v>43.4163921568627</v>
      </c>
      <c r="AA53" s="182" t="n">
        <v>43.9929117647059</v>
      </c>
      <c r="AB53" s="182" t="n">
        <v>44.5624609375</v>
      </c>
      <c r="AC53" s="155" t="n">
        <v>43.1637655895692</v>
      </c>
      <c r="AF53" s="124"/>
      <c r="AG53" s="124" t="n">
        <v>32.5</v>
      </c>
      <c r="AH53" s="124" t="n">
        <v>31.5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43.2666666666667</v>
      </c>
      <c r="D56" s="182" t="n">
        <v>42.7499961853027</v>
      </c>
      <c r="E56" s="182" t="n">
        <v>47.0499992370606</v>
      </c>
      <c r="F56" s="182" t="n">
        <v>44.4669735425784</v>
      </c>
      <c r="G56" s="147" t="n">
        <v>46.6316241455078</v>
      </c>
      <c r="H56" s="182" t="n">
        <v>46.9585105895996</v>
      </c>
      <c r="I56" s="182" t="n">
        <v>46.304737701416</v>
      </c>
      <c r="J56" s="147" t="n">
        <v>43.7866654968262</v>
      </c>
      <c r="K56" s="182" t="n">
        <v>45.2790570068359</v>
      </c>
      <c r="L56" s="182" t="n">
        <v>42.2942739868164</v>
      </c>
      <c r="M56" s="182" t="n">
        <v>42.8492872619629</v>
      </c>
      <c r="N56" s="182" t="n">
        <v>43.7405560182737</v>
      </c>
      <c r="O56" s="147" t="n">
        <v>46.6667766257696</v>
      </c>
      <c r="P56" s="182" t="n">
        <v>46.2752209485813</v>
      </c>
      <c r="Q56" s="182" t="n">
        <v>47.0583323029578</v>
      </c>
      <c r="R56" s="182" t="n">
        <v>47.0281012510452</v>
      </c>
      <c r="S56" s="147" t="n">
        <v>50.3727927240375</v>
      </c>
      <c r="T56" s="182" t="n">
        <v>45.6904912901998</v>
      </c>
      <c r="U56" s="182" t="n">
        <v>50.7698607681135</v>
      </c>
      <c r="V56" s="182" t="n">
        <v>54.6580261137993</v>
      </c>
      <c r="W56" s="182" t="n">
        <v>46.5333682822082</v>
      </c>
      <c r="X56" s="182" t="n">
        <v>44.3104406750834</v>
      </c>
      <c r="Y56" s="182" t="n">
        <v>44.540852888592</v>
      </c>
      <c r="Z56" s="182" t="n">
        <v>43.1412920965277</v>
      </c>
      <c r="AA56" s="182" t="n">
        <v>41.3879486113224</v>
      </c>
      <c r="AB56" s="182" t="n">
        <v>43.996394025343</v>
      </c>
      <c r="AC56" s="155" t="n">
        <v>43.1188992321073</v>
      </c>
      <c r="AF56" s="124"/>
      <c r="AG56" s="124" t="n">
        <v>46.9585105895996</v>
      </c>
      <c r="AH56" s="124" t="n">
        <v>46.304737701416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4361.46784122267</v>
      </c>
      <c r="D67" s="190" t="n">
        <f aca="false">D9/('[5]Gas Curve Summary'!$B$11)*1000</f>
        <v>5520.34348803926</v>
      </c>
      <c r="E67" s="190" t="n">
        <f aca="false">E9/('[5]Gas Curve Summary'!$B$12)*1000</f>
        <v>9229.53451043339</v>
      </c>
      <c r="F67" s="190" t="n">
        <f aca="false">AVERAGE(C67:E67)</f>
        <v>6370.44861323177</v>
      </c>
      <c r="G67" s="190" t="n">
        <f aca="false">AVERAGE(H67,I67)</f>
        <v>10686.1679716006</v>
      </c>
      <c r="H67" s="190" t="n">
        <f aca="false">$H9/'[5]Gas Curve Summary'!$B$13*1000</f>
        <v>10920.8045254557</v>
      </c>
      <c r="I67" s="190" t="n">
        <f aca="false">$I9/'[5]Gas Curve Summary'!$B$14*1000</f>
        <v>10451.5314177455</v>
      </c>
      <c r="J67" s="190" t="n">
        <f aca="false">AVERAGE(K67:L67)</f>
        <v>13831.7439908568</v>
      </c>
      <c r="K67" s="190" t="n">
        <f aca="false">$K9/'[5]Gas Curve Summary'!$B$15*1000</f>
        <v>12636.165577342</v>
      </c>
      <c r="L67" s="190" t="n">
        <f aca="false">$L9/'[5]Gas Curve Summary'!$B$16*1000</f>
        <v>15027.3224043716</v>
      </c>
      <c r="M67" s="190" t="n">
        <f aca="false">$M9/'[5]Gas Curve Summary'!$B$17*1000</f>
        <v>11143.8183347351</v>
      </c>
      <c r="N67" s="190" t="n">
        <f aca="false">$N9/'[5]Gas Curve Summary'!$B$18*1000</f>
        <v>10526.3157894737</v>
      </c>
      <c r="O67" s="190" t="n">
        <f aca="false">AVERAGE(P67:Q67)</f>
        <v>15609.0524347334</v>
      </c>
      <c r="P67" s="190" t="n">
        <f aca="false">$P9/'[5]Gas Curve Summary'!$B$19*1000</f>
        <v>14200.5610098177</v>
      </c>
      <c r="Q67" s="190" t="n">
        <f aca="false">$Q9/'[5]Gas Curve Summary'!$B$20*1000</f>
        <v>17017.5438596491</v>
      </c>
      <c r="R67" s="190" t="n">
        <f aca="false">$R9/'[5]Gas Curve Summary'!$B$21*1000</f>
        <v>14768.6832740214</v>
      </c>
      <c r="S67" s="190" t="n">
        <f aca="false">AVERAGE(T67:V67)</f>
        <v>12820.508461042</v>
      </c>
      <c r="T67" s="190" t="n">
        <f aca="false">$T9/'[5]Gas Curve Summary'!$B$22*1000</f>
        <v>13201.3201320132</v>
      </c>
      <c r="U67" s="190" t="n">
        <f aca="false">$U9/'[5]Gas Curve Summary'!$B$23*1000</f>
        <v>12332.2451940515</v>
      </c>
      <c r="V67" s="190" t="n">
        <f aca="false">$V9/'[5]Gas Curve Summary'!$B$24*1000</f>
        <v>12927.9600570613</v>
      </c>
      <c r="W67" s="190" t="n">
        <f aca="false">W9/AVERAGE('[5]Gas Curve Summary'!$B$13:$B$24)*1000</f>
        <v>12875.5661710091</v>
      </c>
      <c r="X67" s="190" t="n">
        <f aca="false">X9/AVERAGE('[5]Gas Curve Summary'!$B$25:$B$36)*1000</f>
        <v>12060.6219577896</v>
      </c>
      <c r="Y67" s="190" t="n">
        <f aca="false">Y9/AVERAGE('[5]Gas Curve Summary'!$B$37:$B$48)*1000</f>
        <v>11401.823113266</v>
      </c>
      <c r="Z67" s="190" t="n">
        <f aca="false">Z9/AVERAGE('[5]Gas Curve Summary'!$B$49:$B$60)*1000</f>
        <v>11176.8450692147</v>
      </c>
      <c r="AA67" s="190" t="n">
        <f aca="false">AA9/AVERAGE('[5]Gas Curve Summary'!$B$61:$B$108)*1000</f>
        <v>10671.248904163</v>
      </c>
      <c r="AB67" s="190" t="n">
        <f aca="false">AB9/AVERAGE('[5]Gas Curve Summary'!$B$109:$B$120)*1000</f>
        <v>10267.2526730891</v>
      </c>
      <c r="AC67" s="191" t="n">
        <f aca="false">AC9/AVERAGE('[5]Gas Curve Summary'!$B$9:$B$120)*1000</f>
        <v>10874.6774546475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4722.98874973466</v>
      </c>
      <c r="D68" s="190" t="n">
        <f aca="false">D10/('[5]Gas Curve Summary'!$B$11)*1000</f>
        <v>5673.68636270701</v>
      </c>
      <c r="E68" s="190" t="n">
        <f aca="false">E10/('[5]Gas Curve Summary'!$B$12)*1000</f>
        <v>9296.4151952916</v>
      </c>
      <c r="F68" s="192" t="n">
        <f aca="false">AVERAGE(C68:E68)</f>
        <v>6564.36343591109</v>
      </c>
      <c r="G68" s="190" t="n">
        <f aca="false">AVERAGE(H68,I68)</f>
        <v>10631.0966902753</v>
      </c>
      <c r="H68" s="190" t="n">
        <f aca="false">$H10/'[5]Gas Curve Summary'!$B$13*1000</f>
        <v>10842.2375864236</v>
      </c>
      <c r="I68" s="190" t="n">
        <f aca="false">$I10/'[5]Gas Curve Summary'!$B$14*1000</f>
        <v>10419.9557941269</v>
      </c>
      <c r="J68" s="190" t="n">
        <f aca="false">AVERAGE(K68:L68)</f>
        <v>14378.1920782885</v>
      </c>
      <c r="K68" s="190" t="n">
        <f aca="false">$K10/'[5]Gas Curve Summary'!$B$15*1000</f>
        <v>12636.165577342</v>
      </c>
      <c r="L68" s="190" t="n">
        <f aca="false">$L10/'[5]Gas Curve Summary'!$B$16*1000</f>
        <v>16120.218579235</v>
      </c>
      <c r="M68" s="190" t="n">
        <f aca="false">$M10/'[5]Gas Curve Summary'!$B$17*1000</f>
        <v>12195.1219512195</v>
      </c>
      <c r="N68" s="190" t="n">
        <f aca="false">$N10/'[5]Gas Curve Summary'!$B$18*1000</f>
        <v>11466.1654135338</v>
      </c>
      <c r="O68" s="190" t="n">
        <f aca="false">AVERAGE(P68:Q68)</f>
        <v>16573.5956300288</v>
      </c>
      <c r="P68" s="190" t="n">
        <f aca="false">$P10/'[5]Gas Curve Summary'!$B$19*1000</f>
        <v>15252.4544179523</v>
      </c>
      <c r="Q68" s="190" t="n">
        <f aca="false">$Q10/'[5]Gas Curve Summary'!$B$20*1000</f>
        <v>17894.7368421053</v>
      </c>
      <c r="R68" s="190" t="n">
        <f aca="false">$R10/'[5]Gas Curve Summary'!$B$21*1000</f>
        <v>16014.2348754448</v>
      </c>
      <c r="S68" s="190" t="n">
        <f aca="false">AVERAGE(T68:V68)</f>
        <v>12639.5001590708</v>
      </c>
      <c r="T68" s="190" t="n">
        <f aca="false">$T10/'[5]Gas Curve Summary'!$B$22*1000</f>
        <v>13017.968463513</v>
      </c>
      <c r="U68" s="190" t="n">
        <f aca="false">$U10/'[5]Gas Curve Summary'!$B$23*1000</f>
        <v>12150.8886470802</v>
      </c>
      <c r="V68" s="190" t="n">
        <f aca="false">$V10/'[5]Gas Curve Summary'!$B$24*1000</f>
        <v>12749.6433666191</v>
      </c>
      <c r="W68" s="192" t="n">
        <f aca="false">W10/AVERAGE('[5]Gas Curve Summary'!$B$13:$B$24)*1000</f>
        <v>13313.2108996111</v>
      </c>
      <c r="X68" s="190" t="n">
        <f aca="false">X10/AVERAGE('[5]Gas Curve Summary'!$B$25:$B$36)*1000</f>
        <v>12590.8834602704</v>
      </c>
      <c r="Y68" s="190" t="n">
        <f aca="false">Y10/AVERAGE('[5]Gas Curve Summary'!$B$37:$B$48)*1000</f>
        <v>11886.3488231421</v>
      </c>
      <c r="Z68" s="190" t="n">
        <f aca="false">Z10/AVERAGE('[5]Gas Curve Summary'!$B$49:$B$60)*1000</f>
        <v>11745.9075089154</v>
      </c>
      <c r="AA68" s="190" t="n">
        <f aca="false">AA10/AVERAGE('[5]Gas Curve Summary'!$B$61:$B$108)*1000</f>
        <v>11552.2998409995</v>
      </c>
      <c r="AB68" s="190" t="n">
        <f aca="false">AB10/AVERAGE('[5]Gas Curve Summary'!$B$109:$B$120)*1000</f>
        <v>11436.3387941986</v>
      </c>
      <c r="AC68" s="191" t="n">
        <f aca="false">AC10/AVERAGE('[5]Gas Curve Summary'!$B$9:$B$120)*1000</f>
        <v>11625.6950629956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4829.12332838038</v>
      </c>
      <c r="D69" s="190" t="n">
        <f aca="false">D11/('[5]Gas Curve Summary'!$B$11)*1000</f>
        <v>5724.80065426293</v>
      </c>
      <c r="E69" s="190" t="n">
        <f aca="false">E11/('[5]Gas Curve Summary'!$B$12)*1000</f>
        <v>9229.53451043339</v>
      </c>
      <c r="F69" s="192" t="n">
        <f aca="false">AVERAGE(C69:E69)</f>
        <v>6594.4861643589</v>
      </c>
      <c r="G69" s="190" t="n">
        <f aca="false">AVERAGE(H69,I69)</f>
        <v>11103.9868045251</v>
      </c>
      <c r="H69" s="190" t="n">
        <f aca="false">$H11/'[5]Gas Curve Summary'!$B$13*1000</f>
        <v>11156.5053425519</v>
      </c>
      <c r="I69" s="190" t="n">
        <f aca="false">$I11/'[5]Gas Curve Summary'!$B$14*1000</f>
        <v>11051.4682664983</v>
      </c>
      <c r="J69" s="190" t="n">
        <f aca="false">AVERAGE(K69:L69)</f>
        <v>15454.5698060645</v>
      </c>
      <c r="K69" s="190" t="n">
        <f aca="false">$K11/'[5]Gas Curve Summary'!$B$15*1000</f>
        <v>14379.0849673203</v>
      </c>
      <c r="L69" s="190" t="n">
        <f aca="false">$L11/'[5]Gas Curve Summary'!$B$16*1000</f>
        <v>16530.0546448087</v>
      </c>
      <c r="M69" s="190" t="n">
        <f aca="false">$M11/'[5]Gas Curve Summary'!$B$17*1000</f>
        <v>12720.7737594617</v>
      </c>
      <c r="N69" s="190" t="n">
        <f aca="false">$N11/'[5]Gas Curve Summary'!$B$18*1000</f>
        <v>13909.7744360902</v>
      </c>
      <c r="O69" s="190" t="n">
        <f aca="false">AVERAGE(P69:Q69)</f>
        <v>17099.6961196821</v>
      </c>
      <c r="P69" s="190" t="n">
        <f aca="false">$P11/'[5]Gas Curve Summary'!$B$19*1000</f>
        <v>15866.0589060309</v>
      </c>
      <c r="Q69" s="190" t="n">
        <f aca="false">$Q11/'[5]Gas Curve Summary'!$B$20*1000</f>
        <v>18333.3333333333</v>
      </c>
      <c r="R69" s="190" t="n">
        <f aca="false">$R11/'[5]Gas Curve Summary'!$B$21*1000</f>
        <v>15747.3309608541</v>
      </c>
      <c r="S69" s="190" t="n">
        <f aca="false">AVERAGE(T69:V69)</f>
        <v>13484.5961293581</v>
      </c>
      <c r="T69" s="190" t="n">
        <f aca="false">$T11/'[5]Gas Curve Summary'!$B$22*1000</f>
        <v>13934.7268060139</v>
      </c>
      <c r="U69" s="190" t="n">
        <f aca="false">$U11/'[5]Gas Curve Summary'!$B$23*1000</f>
        <v>12966.9931084512</v>
      </c>
      <c r="V69" s="190" t="n">
        <f aca="false">$V11/'[5]Gas Curve Summary'!$B$24*1000</f>
        <v>13552.0684736091</v>
      </c>
      <c r="W69" s="192" t="n">
        <f aca="false">W11/AVERAGE('[5]Gas Curve Summary'!$B$13:$B$24)*1000</f>
        <v>14071.625183869</v>
      </c>
      <c r="X69" s="190" t="n">
        <f aca="false">X11/AVERAGE('[5]Gas Curve Summary'!$B$25:$B$36)*1000</f>
        <v>13392.5584332155</v>
      </c>
      <c r="Y69" s="190" t="n">
        <f aca="false">Y11/AVERAGE('[5]Gas Curve Summary'!$B$37:$B$48)*1000</f>
        <v>12565.8061763187</v>
      </c>
      <c r="Z69" s="190" t="n">
        <f aca="false">Z11/AVERAGE('[5]Gas Curve Summary'!$B$49:$B$60)*1000</f>
        <v>12401.8838394306</v>
      </c>
      <c r="AA69" s="190" t="n">
        <f aca="false">AA11/AVERAGE('[5]Gas Curve Summary'!$B$61:$B$108)*1000</f>
        <v>11796.3726545755</v>
      </c>
      <c r="AB69" s="190" t="n">
        <f aca="false">AB11/AVERAGE('[5]Gas Curve Summary'!$B$109:$B$120)*1000</f>
        <v>11243.0823893712</v>
      </c>
      <c r="AC69" s="191" t="n">
        <f aca="false">AC11/AVERAGE('[5]Gas Curve Summary'!$B$9:$B$120)*1000</f>
        <v>11997.7762975495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5060.7952133305</v>
      </c>
      <c r="D70" s="190" t="n">
        <f aca="false">D12/('[5]Gas Curve Summary'!$B$11)*1000</f>
        <v>4860.1512390274</v>
      </c>
      <c r="E70" s="190" t="n">
        <f aca="false">E12/('[5]Gas Curve Summary'!$B$12)*1000</f>
        <v>8694.48903156768</v>
      </c>
      <c r="F70" s="192" t="n">
        <f aca="false">AVERAGE(C70:E70)</f>
        <v>6205.14516130853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12510.5130361648</v>
      </c>
      <c r="N70" s="190" t="n">
        <f aca="false">$N12/'[5]Gas Curve Summary'!$B$18*1000</f>
        <v>13721.8045112782</v>
      </c>
      <c r="O70" s="190" t="n">
        <f aca="false">AVERAGE(P70:Q70)</f>
        <v>17099.6961196821</v>
      </c>
      <c r="P70" s="190" t="n">
        <f aca="false">$P12/'[5]Gas Curve Summary'!$B$19*1000</f>
        <v>15866.0589060309</v>
      </c>
      <c r="Q70" s="190" t="n">
        <f aca="false">$Q12/'[5]Gas Curve Summary'!$B$20*1000</f>
        <v>18333.3333333333</v>
      </c>
      <c r="R70" s="190" t="n">
        <f aca="false">$R12/'[5]Gas Curve Summary'!$B$21*1000</f>
        <v>14323.8434163701</v>
      </c>
      <c r="S70" s="190" t="n">
        <f aca="false">AVERAGE(T70:V70)</f>
        <v>13210.7403098723</v>
      </c>
      <c r="T70" s="190" t="n">
        <f aca="false">$T12/'[5]Gas Curve Summary'!$B$22*1000</f>
        <v>13292.9959662633</v>
      </c>
      <c r="U70" s="190" t="n">
        <f aca="false">$U12/'[5]Gas Curve Summary'!$B$23*1000</f>
        <v>12876.3148349655</v>
      </c>
      <c r="V70" s="190" t="n">
        <f aca="false">$V12/'[5]Gas Curve Summary'!$B$24*1000</f>
        <v>13462.910128388</v>
      </c>
      <c r="W70" s="192" t="n">
        <f aca="false">W12/AVERAGE('[5]Gas Curve Summary'!$B$13:$B$24)*1000</f>
        <v>13650.7289224182</v>
      </c>
      <c r="X70" s="190" t="n">
        <f aca="false">X12/AVERAGE('[5]Gas Curve Summary'!$B$25:$B$36)*1000</f>
        <v>9720.6231829198</v>
      </c>
      <c r="Y70" s="190" t="n">
        <f aca="false">Y12/AVERAGE('[5]Gas Curve Summary'!$B$37:$B$48)*1000</f>
        <v>8190.6458266207</v>
      </c>
      <c r="Z70" s="190" t="n">
        <f aca="false">Z12/AVERAGE('[5]Gas Curve Summary'!$B$49:$B$60)*1000</f>
        <v>7434.44796215169</v>
      </c>
      <c r="AA70" s="190" t="n">
        <f aca="false">AA12/AVERAGE('[5]Gas Curve Summary'!$B$61:$B$108)*1000</f>
        <v>9660.60553535178</v>
      </c>
      <c r="AB70" s="190" t="n">
        <f aca="false">AB12/AVERAGE('[5]Gas Curve Summary'!$B$109:$B$120)*1000</f>
        <v>10134.1506987084</v>
      </c>
      <c r="AC70" s="191" t="n">
        <f aca="false">AC12/AVERAGE('[5]Gas Curve Summary'!$B$9:$B$120)*1000</f>
        <v>9540.1070122833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4886.96667374231</v>
      </c>
      <c r="D71" s="190" t="n">
        <f aca="false">D13/('[5]Gas Curve Summary'!$B$11)*1000</f>
        <v>5520.34348803926</v>
      </c>
      <c r="E71" s="190" t="n">
        <f aca="false">E13/('[5]Gas Curve Summary'!$B$12)*1000</f>
        <v>8694.48903156768</v>
      </c>
      <c r="F71" s="192" t="n">
        <f aca="false">AVERAGE(C71:E71)</f>
        <v>6367.26639778308</v>
      </c>
      <c r="G71" s="190" t="n">
        <f aca="false">AVERAGE(H71,I71)</f>
        <v>10198.2342855703</v>
      </c>
      <c r="H71" s="190" t="n">
        <f aca="false">$H13/'[5]Gas Curve Summary'!$B$13*1000</f>
        <v>10292.2690131992</v>
      </c>
      <c r="I71" s="190" t="n">
        <f aca="false">$I13/'[5]Gas Curve Summary'!$B$14*1000</f>
        <v>10104.1995579413</v>
      </c>
      <c r="J71" s="190" t="n">
        <f aca="false">AVERAGE(K71:L71)</f>
        <v>15005.0001785778</v>
      </c>
      <c r="K71" s="190" t="n">
        <f aca="false">$K13/'[5]Gas Curve Summary'!$B$15*1000</f>
        <v>13616.5577342048</v>
      </c>
      <c r="L71" s="190" t="n">
        <f aca="false">$L13/'[5]Gas Curve Summary'!$B$16*1000</f>
        <v>16393.4426229508</v>
      </c>
      <c r="M71" s="190" t="n">
        <f aca="false">$M13/'[5]Gas Curve Summary'!$B$17*1000</f>
        <v>13877.2077375946</v>
      </c>
      <c r="N71" s="190" t="n">
        <f aca="false">$N13/'[5]Gas Curve Summary'!$B$18*1000</f>
        <v>14097.7443609023</v>
      </c>
      <c r="O71" s="190" t="n">
        <f aca="false">AVERAGE(P71:Q71)</f>
        <v>16880.4593883025</v>
      </c>
      <c r="P71" s="190" t="n">
        <f aca="false">$P13/'[5]Gas Curve Summary'!$B$19*1000</f>
        <v>15690.7433380084</v>
      </c>
      <c r="Q71" s="190" t="n">
        <f aca="false">$Q13/'[5]Gas Curve Summary'!$B$20*1000</f>
        <v>18070.1754385965</v>
      </c>
      <c r="R71" s="190" t="n">
        <f aca="false">$R13/'[5]Gas Curve Summary'!$B$21*1000</f>
        <v>15569.3950177936</v>
      </c>
      <c r="S71" s="190" t="n">
        <f aca="false">AVERAGE(T71:V71)</f>
        <v>13211.2469526271</v>
      </c>
      <c r="T71" s="190" t="n">
        <f aca="false">$T13/'[5]Gas Curve Summary'!$B$22*1000</f>
        <v>13292.9959662633</v>
      </c>
      <c r="U71" s="190" t="n">
        <f aca="false">$U13/'[5]Gas Curve Summary'!$B$23*1000</f>
        <v>12966.9931084512</v>
      </c>
      <c r="V71" s="190" t="n">
        <f aca="false">$V13/'[5]Gas Curve Summary'!$B$24*1000</f>
        <v>13373.7517831669</v>
      </c>
      <c r="W71" s="192" t="n">
        <f aca="false">W13/AVERAGE('[5]Gas Curve Summary'!$B$13:$B$24)*1000</f>
        <v>13808.7470690182</v>
      </c>
      <c r="X71" s="190" t="n">
        <f aca="false">X13/AVERAGE('[5]Gas Curve Summary'!$B$25:$B$36)*1000</f>
        <v>13389.4170736036</v>
      </c>
      <c r="Y71" s="190" t="n">
        <f aca="false">Y13/AVERAGE('[5]Gas Curve Summary'!$B$37:$B$48)*1000</f>
        <v>12492.9178185608</v>
      </c>
      <c r="Z71" s="190" t="n">
        <f aca="false">Z13/AVERAGE('[5]Gas Curve Summary'!$B$49:$B$60)*1000</f>
        <v>12354.4076554203</v>
      </c>
      <c r="AA71" s="190" t="n">
        <f aca="false">AA13/AVERAGE('[5]Gas Curve Summary'!$B$61:$B$108)*1000</f>
        <v>11686.1456204854</v>
      </c>
      <c r="AB71" s="190" t="n">
        <f aca="false">AB13/AVERAGE('[5]Gas Curve Summary'!$B$109:$B$120)*1000</f>
        <v>11073.6952149058</v>
      </c>
      <c r="AC71" s="191" t="n">
        <f aca="false">AC13/AVERAGE('[5]Gas Curve Summary'!$B$9:$B$120)*1000</f>
        <v>11889.4956247618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4756.15580556145</v>
      </c>
      <c r="D72" s="190" t="n">
        <f aca="false">D14/('[5]Gas Curve Summary'!$B$11)*1000</f>
        <v>5213.65773870374</v>
      </c>
      <c r="E72" s="190" t="n">
        <f aca="false">E14/('[5]Gas Curve Summary'!$B$12)*1000</f>
        <v>8092.56286784377</v>
      </c>
      <c r="F72" s="192" t="n">
        <f aca="false">AVERAGE(C72:E72)</f>
        <v>6020.79213736965</v>
      </c>
      <c r="G72" s="190" t="n">
        <f aca="false">AVERAGE(H72,I72)</f>
        <v>9528.92682374035</v>
      </c>
      <c r="H72" s="190" t="n">
        <f aca="false">$H14/'[5]Gas Curve Summary'!$B$13*1000</f>
        <v>9585.16656191075</v>
      </c>
      <c r="I72" s="190" t="n">
        <f aca="false">$I14/'[5]Gas Curve Summary'!$B$14*1000</f>
        <v>9472.68708556994</v>
      </c>
      <c r="J72" s="190" t="n">
        <f aca="false">AVERAGE(K72:L72)</f>
        <v>14487.1245401621</v>
      </c>
      <c r="K72" s="190" t="n">
        <f aca="false">$K14/'[5]Gas Curve Summary'!$B$15*1000</f>
        <v>12854.0305010893</v>
      </c>
      <c r="L72" s="190" t="n">
        <f aca="false">$L14/'[5]Gas Curve Summary'!$B$16*1000</f>
        <v>16120.218579235</v>
      </c>
      <c r="M72" s="190" t="n">
        <f aca="false">$M14/'[5]Gas Curve Summary'!$B$17*1000</f>
        <v>14297.7291841884</v>
      </c>
      <c r="N72" s="190" t="n">
        <f aca="false">$N14/'[5]Gas Curve Summary'!$B$18*1000</f>
        <v>15601.5037593985</v>
      </c>
      <c r="O72" s="190" t="n">
        <f aca="false">AVERAGE(P72:Q72)</f>
        <v>18590.4628330996</v>
      </c>
      <c r="P72" s="190" t="n">
        <f aca="false">$P14/'[5]Gas Curve Summary'!$B$19*1000</f>
        <v>17180.9256661992</v>
      </c>
      <c r="Q72" s="190" t="n">
        <f aca="false">$Q14/'[5]Gas Curve Summary'!$B$20*1000</f>
        <v>20000</v>
      </c>
      <c r="R72" s="190" t="n">
        <f aca="false">$R14/'[5]Gas Curve Summary'!$B$21*1000</f>
        <v>16725.9786476868</v>
      </c>
      <c r="S72" s="190" t="n">
        <f aca="false">AVERAGE(T72:V72)</f>
        <v>12098.8343444312</v>
      </c>
      <c r="T72" s="190" t="n">
        <f aca="false">$T14/'[5]Gas Curve Summary'!$B$22*1000</f>
        <v>12559.5892922626</v>
      </c>
      <c r="U72" s="190" t="n">
        <f aca="false">$U14/'[5]Gas Curve Summary'!$B$23*1000</f>
        <v>11878.8538266231</v>
      </c>
      <c r="V72" s="190" t="n">
        <f aca="false">$V14/'[5]Gas Curve Summary'!$B$24*1000</f>
        <v>11858.059914408</v>
      </c>
      <c r="W72" s="192" t="n">
        <f aca="false">W14/AVERAGE('[5]Gas Curve Summary'!$B$13:$B$24)*1000</f>
        <v>13880.1101029667</v>
      </c>
      <c r="X72" s="190" t="n">
        <f aca="false">X14/AVERAGE('[5]Gas Curve Summary'!$B$25:$B$36)*1000</f>
        <v>12651.197564818</v>
      </c>
      <c r="Y72" s="190" t="n">
        <f aca="false">Y14/AVERAGE('[5]Gas Curve Summary'!$B$37:$B$48)*1000</f>
        <v>11772.0123711257</v>
      </c>
      <c r="Z72" s="190" t="n">
        <f aca="false">Z14/AVERAGE('[5]Gas Curve Summary'!$B$49:$B$60)*1000</f>
        <v>11697.3907823365</v>
      </c>
      <c r="AA72" s="190" t="n">
        <f aca="false">AA14/AVERAGE('[5]Gas Curve Summary'!$B$61:$B$108)*1000</f>
        <v>11106.3196877323</v>
      </c>
      <c r="AB72" s="190" t="n">
        <f aca="false">AB14/AVERAGE('[5]Gas Curve Summary'!$B$109:$B$120)*1000</f>
        <v>10563.5387994919</v>
      </c>
      <c r="AC72" s="191" t="n">
        <f aca="false">AC14/AVERAGE('[5]Gas Curve Summary'!$B$9:$B$120)*1000</f>
        <v>11348.9323641268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4941.89131819147</v>
      </c>
      <c r="D73" s="193" t="n">
        <f aca="false">D15/('[5]Gas Curve Summary'!$B$11)*1000</f>
        <v>5418.11490492742</v>
      </c>
      <c r="E73" s="193" t="n">
        <f aca="false">E15/('[5]Gas Curve Summary'!$B$12)*1000</f>
        <v>8627.60834670947</v>
      </c>
      <c r="F73" s="194" t="n">
        <f aca="false">AVERAGE(C73:E73)</f>
        <v>6329.20485660945</v>
      </c>
      <c r="G73" s="193" t="n">
        <f aca="false">AVERAGE(H73,I73)</f>
        <v>9961.97528845255</v>
      </c>
      <c r="H73" s="193" t="n">
        <f aca="false">$H15/'[5]Gas Curve Summary'!$B$13*1000</f>
        <v>10056.5681961031</v>
      </c>
      <c r="I73" s="193" t="n">
        <f aca="false">$I15/'[5]Gas Curve Summary'!$B$14*1000</f>
        <v>9867.38238080202</v>
      </c>
      <c r="J73" s="193" t="n">
        <f aca="false">AVERAGE(K73:L73)</f>
        <v>15305.9037822779</v>
      </c>
      <c r="K73" s="193" t="n">
        <f aca="false">$K15/'[5]Gas Curve Summary'!$B$15*1000</f>
        <v>13398.6928104575</v>
      </c>
      <c r="L73" s="193" t="n">
        <f aca="false">$L15/'[5]Gas Curve Summary'!$B$16*1000</f>
        <v>17213.1147540984</v>
      </c>
      <c r="M73" s="193" t="n">
        <f aca="false">$M15/'[5]Gas Curve Summary'!$B$17*1000</f>
        <v>15559.2935239697</v>
      </c>
      <c r="N73" s="193" t="n">
        <f aca="false">$N15/'[5]Gas Curve Summary'!$B$18*1000</f>
        <v>17481.2030075188</v>
      </c>
      <c r="O73" s="193" t="n">
        <f aca="false">AVERAGE(P73:Q73)</f>
        <v>21572.0577741689</v>
      </c>
      <c r="P73" s="193" t="n">
        <f aca="false">$P15/'[5]Gas Curve Summary'!$B$19*1000</f>
        <v>19635.3436185133</v>
      </c>
      <c r="Q73" s="193" t="n">
        <f aca="false">$Q15/'[5]Gas Curve Summary'!$B$20*1000</f>
        <v>23508.7719298246</v>
      </c>
      <c r="R73" s="193" t="n">
        <f aca="false">$R15/'[5]Gas Curve Summary'!$B$21*1000</f>
        <v>19217.0818505338</v>
      </c>
      <c r="S73" s="193" t="n">
        <f aca="false">AVERAGE(T73:V73)</f>
        <v>12883.9847751496</v>
      </c>
      <c r="T73" s="193" t="n">
        <f aca="false">$T15/'[5]Gas Curve Summary'!$B$22*1000</f>
        <v>13476.3476347635</v>
      </c>
      <c r="U73" s="193" t="n">
        <f aca="false">$U15/'[5]Gas Curve Summary'!$B$23*1000</f>
        <v>12604.2800145085</v>
      </c>
      <c r="V73" s="193" t="n">
        <f aca="false">$V15/'[5]Gas Curve Summary'!$B$24*1000</f>
        <v>12571.3266761769</v>
      </c>
      <c r="W73" s="194" t="n">
        <f aca="false">W15/AVERAGE('[5]Gas Curve Summary'!$B$13:$B$24)*1000</f>
        <v>15260.4022544893</v>
      </c>
      <c r="X73" s="193" t="n">
        <f aca="false">X15/AVERAGE('[5]Gas Curve Summary'!$B$25:$B$36)*1000</f>
        <v>13719.8881047706</v>
      </c>
      <c r="Y73" s="193" t="n">
        <f aca="false">Y15/AVERAGE('[5]Gas Curve Summary'!$B$37:$B$48)*1000</f>
        <v>12728.8654911373</v>
      </c>
      <c r="Z73" s="193" t="n">
        <f aca="false">Z15/AVERAGE('[5]Gas Curve Summary'!$B$49:$B$60)*1000</f>
        <v>12659.3781042972</v>
      </c>
      <c r="AA73" s="193" t="n">
        <f aca="false">AA15/AVERAGE('[5]Gas Curve Summary'!$B$61:$B$108)*1000</f>
        <v>11966.1118870396</v>
      </c>
      <c r="AB73" s="193" t="n">
        <f aca="false">AB15/AVERAGE('[5]Gas Curve Summary'!$B$109:$B$120)*1000</f>
        <v>11322.2428805844</v>
      </c>
      <c r="AC73" s="195" t="n">
        <f aca="false">AC15/AVERAGE('[5]Gas Curve Summary'!$B$9:$B$120)*1000</f>
        <v>12263.5142827366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-96.1844618976866</v>
      </c>
      <c r="D87" s="190" t="n">
        <f aca="false">D67-D107</f>
        <v>-220.81373952157</v>
      </c>
      <c r="E87" s="190" t="n">
        <f aca="false">E67-E107</f>
        <v>-227.394328517925</v>
      </c>
      <c r="F87" s="192" t="n">
        <f aca="false">F67-F107</f>
        <v>-181.464176645726</v>
      </c>
      <c r="G87" s="190" t="n">
        <f aca="false">G67-G107</f>
        <v>-78.5669390320545</v>
      </c>
      <c r="H87" s="190" t="n">
        <f aca="false">H67-H107</f>
        <v>-157.133878064109</v>
      </c>
      <c r="I87" s="190" t="n">
        <f aca="false">I67-I107</f>
        <v>0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238.468540496388</v>
      </c>
      <c r="N87" s="190" t="n">
        <f aca="false">N67-N107</f>
        <v>251.08643167552</v>
      </c>
      <c r="O87" s="190" t="n">
        <f aca="false">O67-O107</f>
        <v>143.701389261636</v>
      </c>
      <c r="P87" s="190" t="n">
        <f aca="false">P67-P107</f>
        <v>125.724071952927</v>
      </c>
      <c r="Q87" s="190" t="n">
        <f aca="false">Q67-Q107</f>
        <v>161.678706570347</v>
      </c>
      <c r="R87" s="190" t="n">
        <f aca="false">R67-R107</f>
        <v>119.223908831258</v>
      </c>
      <c r="S87" s="190" t="n">
        <f aca="false">S67-S107</f>
        <v>232.425741617088</v>
      </c>
      <c r="T87" s="190" t="n">
        <f aca="false">T67-T107</f>
        <v>242.356849075835</v>
      </c>
      <c r="U87" s="190" t="n">
        <f aca="false">U67-U107</f>
        <v>223.983085789398</v>
      </c>
      <c r="V87" s="190" t="n">
        <f aca="false">V67-V107</f>
        <v>230.937289986034</v>
      </c>
      <c r="W87" s="192" t="n">
        <f aca="false">W67-W107</f>
        <v>113.139101087838</v>
      </c>
      <c r="X87" s="190" t="n">
        <f aca="false">X67-X107</f>
        <v>117.262111668506</v>
      </c>
      <c r="Y87" s="190" t="n">
        <f aca="false">Y67-Y107</f>
        <v>29.7627084084324</v>
      </c>
      <c r="Z87" s="196" t="n">
        <f aca="false">Z67-Z107</f>
        <v>17.4259795893504</v>
      </c>
      <c r="AA87" s="196" t="n">
        <f aca="false">AA67-AA107</f>
        <v>-20.6164217057994</v>
      </c>
      <c r="AB87" s="190" t="n">
        <f aca="false">AB67-AB107</f>
        <v>-51.2449159000462</v>
      </c>
      <c r="AC87" s="201" t="n">
        <f aca="false">AC67-AC107</f>
        <v>1.99260105261419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-199.002334960731</v>
      </c>
      <c r="D88" s="190" t="n">
        <f aca="false">D68-D108</f>
        <v>-214.68002453486</v>
      </c>
      <c r="E88" s="190" t="n">
        <f aca="false">E68-E108</f>
        <v>-227.394328517923</v>
      </c>
      <c r="F88" s="192" t="n">
        <f aca="false">F68-F108</f>
        <v>-213.692229337838</v>
      </c>
      <c r="G88" s="190" t="n">
        <f aca="false">G68-G108</f>
        <v>-78.5669390320545</v>
      </c>
      <c r="H88" s="190" t="n">
        <f aca="false">H68-H108</f>
        <v>-157.133878064109</v>
      </c>
      <c r="I88" s="190" t="n">
        <f aca="false">I68-I108</f>
        <v>0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260.965572618692</v>
      </c>
      <c r="N88" s="190" t="n">
        <f aca="false">N68-N108</f>
        <v>273.504863075119</v>
      </c>
      <c r="O88" s="190" t="n">
        <f aca="false">O68-O108</f>
        <v>163.31496582714</v>
      </c>
      <c r="P88" s="190" t="n">
        <f aca="false">P68-P108</f>
        <v>147.751362682833</v>
      </c>
      <c r="Q88" s="190" t="n">
        <f aca="false">Q68-Q108</f>
        <v>178.87856897145</v>
      </c>
      <c r="R88" s="190" t="n">
        <f aca="false">R68-R108</f>
        <v>143.987229822236</v>
      </c>
      <c r="S88" s="190" t="n">
        <f aca="false">S68-S108</f>
        <v>229.143982221161</v>
      </c>
      <c r="T88" s="190" t="n">
        <f aca="false">T68-T108</f>
        <v>238.990781727558</v>
      </c>
      <c r="U88" s="190" t="n">
        <f aca="false">U68-U108</f>
        <v>220.68921688073</v>
      </c>
      <c r="V88" s="190" t="n">
        <f aca="false">V68-V108</f>
        <v>227.751948055193</v>
      </c>
      <c r="W88" s="192" t="n">
        <f aca="false">W68-W108</f>
        <v>119.084453355379</v>
      </c>
      <c r="X88" s="190" t="n">
        <f aca="false">X68-X108</f>
        <v>122.144013381867</v>
      </c>
      <c r="Y88" s="190" t="n">
        <f aca="false">Y68-Y108</f>
        <v>30.8583332982744</v>
      </c>
      <c r="Z88" s="190" t="n">
        <f aca="false">Z68-Z108</f>
        <v>17.7776765032395</v>
      </c>
      <c r="AA88" s="190" t="n">
        <f aca="false">AA68-AA108</f>
        <v>-22.9923920277543</v>
      </c>
      <c r="AB88" s="190" t="n">
        <f aca="false">AB68-AB108</f>
        <v>-57.66627797205</v>
      </c>
      <c r="AC88" s="191" t="n">
        <f aca="false">AC68-AC108</f>
        <v>1.58000604436165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-185.735512630017</v>
      </c>
      <c r="D89" s="190" t="n">
        <f aca="false">D69-D109</f>
        <v>-204.457166223677</v>
      </c>
      <c r="E89" s="190" t="n">
        <f aca="false">E69-E109</f>
        <v>-133.761369716427</v>
      </c>
      <c r="F89" s="192" t="n">
        <f aca="false">F69-F109</f>
        <v>-174.651349523374</v>
      </c>
      <c r="G89" s="190" t="n">
        <f aca="false">G69-G109</f>
        <v>-39.4695295232086</v>
      </c>
      <c r="H89" s="190" t="n">
        <f aca="false">H69-H109</f>
        <v>0</v>
      </c>
      <c r="I89" s="190" t="n">
        <f aca="false">I69-I109</f>
        <v>-78.9390590464154</v>
      </c>
      <c r="J89" s="190" t="n">
        <f aca="false">J69-J109</f>
        <v>-54.4662309368196</v>
      </c>
      <c r="K89" s="190" t="n">
        <f aca="false">K69-K109</f>
        <v>-108.932461873639</v>
      </c>
      <c r="L89" s="190" t="n">
        <f aca="false">L69-L109</f>
        <v>0</v>
      </c>
      <c r="M89" s="190" t="n">
        <f aca="false">M69-M109</f>
        <v>272.214088679841</v>
      </c>
      <c r="N89" s="190" t="n">
        <f aca="false">N69-N109</f>
        <v>331.792784714076</v>
      </c>
      <c r="O89" s="190" t="n">
        <f aca="false">O69-O109</f>
        <v>345.861046346203</v>
      </c>
      <c r="P89" s="190" t="n">
        <f aca="false">P69-P109</f>
        <v>332.2449685094</v>
      </c>
      <c r="Q89" s="190" t="n">
        <f aca="false">Q69-Q109</f>
        <v>359.477124183006</v>
      </c>
      <c r="R89" s="190" t="n">
        <f aca="false">R69-R109</f>
        <v>313.079129671673</v>
      </c>
      <c r="S89" s="190" t="n">
        <f aca="false">S69-S109</f>
        <v>244.472910727549</v>
      </c>
      <c r="T89" s="190" t="n">
        <f aca="false">T69-T109</f>
        <v>255.821118468937</v>
      </c>
      <c r="U89" s="190" t="n">
        <f aca="false">U69-U109</f>
        <v>235.511626969734</v>
      </c>
      <c r="V89" s="190" t="n">
        <f aca="false">V69-V109</f>
        <v>242.085986743981</v>
      </c>
      <c r="W89" s="192" t="n">
        <f aca="false">W69-W109</f>
        <v>176.436189689079</v>
      </c>
      <c r="X89" s="190" t="n">
        <f aca="false">X69-X109</f>
        <v>57.3161376676671</v>
      </c>
      <c r="Y89" s="190" t="n">
        <f aca="false">Y69-Y109</f>
        <v>-2.35304944967538</v>
      </c>
      <c r="Z89" s="190" t="n">
        <f aca="false">Z69-Z109</f>
        <v>-19.6945450605945</v>
      </c>
      <c r="AA89" s="190" t="n">
        <f aca="false">AA69-AA109</f>
        <v>-58.3378591304117</v>
      </c>
      <c r="AB89" s="190" t="n">
        <f aca="false">AB69-AB109</f>
        <v>-89.6763552000721</v>
      </c>
      <c r="AC89" s="191" t="n">
        <f aca="false">AC69-AC109</f>
        <v>-27.7639763121897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-7.13091700275982</v>
      </c>
      <c r="D90" s="190" t="n">
        <f aca="false">D70-D110</f>
        <v>-142.915577908962</v>
      </c>
      <c r="E90" s="190" t="n">
        <f aca="false">E70-E110</f>
        <v>0</v>
      </c>
      <c r="F90" s="192" t="n">
        <f aca="false">F70-F110</f>
        <v>-50.0154983039065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267.714682255379</v>
      </c>
      <c r="N90" s="190" t="n">
        <f aca="false">N70-N110</f>
        <v>327.30909843416</v>
      </c>
      <c r="O90" s="190" t="n">
        <f aca="false">O70-O110</f>
        <v>345.861046346203</v>
      </c>
      <c r="P90" s="190" t="n">
        <f aca="false">P70-P110</f>
        <v>332.2449685094</v>
      </c>
      <c r="Q90" s="190" t="n">
        <f aca="false">Q70-Q110</f>
        <v>359.477124183006</v>
      </c>
      <c r="R90" s="190" t="n">
        <f aca="false">R70-R110</f>
        <v>284.778191396266</v>
      </c>
      <c r="S90" s="190" t="n">
        <f aca="false">S70-S110</f>
        <v>239.465963681309</v>
      </c>
      <c r="T90" s="190" t="n">
        <f aca="false">T70-T110</f>
        <v>244.039882749972</v>
      </c>
      <c r="U90" s="190" t="n">
        <f aca="false">U70-U110</f>
        <v>233.864692515399</v>
      </c>
      <c r="V90" s="190" t="n">
        <f aca="false">V70-V110</f>
        <v>240.493315778558</v>
      </c>
      <c r="W90" s="192" t="n">
        <f aca="false">W70-W110</f>
        <v>185.443550095428</v>
      </c>
      <c r="X90" s="190" t="n">
        <f aca="false">X70-X110</f>
        <v>89.4938190866451</v>
      </c>
      <c r="Y90" s="190" t="n">
        <f aca="false">Y70-Y110</f>
        <v>15.2997045402726</v>
      </c>
      <c r="Z90" s="190" t="n">
        <f aca="false">Z70-Z110</f>
        <v>7.57935807001559</v>
      </c>
      <c r="AA90" s="190" t="n">
        <f aca="false">AA70-AA110</f>
        <v>-23.7072767883765</v>
      </c>
      <c r="AB90" s="190" t="n">
        <f aca="false">AB70-AB110</f>
        <v>-55.6631797723494</v>
      </c>
      <c r="AC90" s="191" t="n">
        <f aca="false">AC70-AC110</f>
        <v>4.25334403625311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-174.3260454256</v>
      </c>
      <c r="D91" s="190" t="n">
        <f aca="false">D71-D111</f>
        <v>-204.457166223676</v>
      </c>
      <c r="E91" s="190" t="n">
        <f aca="false">E71-E111</f>
        <v>-133.761369716427</v>
      </c>
      <c r="F91" s="192" t="n">
        <f aca="false">F71-F111</f>
        <v>-170.848193788566</v>
      </c>
      <c r="G91" s="190" t="n">
        <f aca="false">G71-G111</f>
        <v>-118.036468555267</v>
      </c>
      <c r="H91" s="190" t="n">
        <f aca="false">H71-H111</f>
        <v>-157.133878064111</v>
      </c>
      <c r="I91" s="190" t="n">
        <f aca="false">I71-I111</f>
        <v>-78.9390590464191</v>
      </c>
      <c r="J91" s="190" t="n">
        <f aca="false">J71-J111</f>
        <v>-245.544483731563</v>
      </c>
      <c r="K91" s="190" t="n">
        <f aca="false">K71-K111</f>
        <v>-217.864923747276</v>
      </c>
      <c r="L91" s="190" t="n">
        <f aca="false">L71-L111</f>
        <v>-273.224043715847</v>
      </c>
      <c r="M91" s="190" t="n">
        <f aca="false">M71-M111</f>
        <v>91.1995071419424</v>
      </c>
      <c r="N91" s="190" t="n">
        <f aca="false">N71-N111</f>
        <v>152.790232461886</v>
      </c>
      <c r="O91" s="190" t="n">
        <f aca="false">O71-O111</f>
        <v>169.623970969311</v>
      </c>
      <c r="P91" s="190" t="n">
        <f aca="false">P71-P111</f>
        <v>156.929400486959</v>
      </c>
      <c r="Q91" s="190" t="n">
        <f aca="false">Q71-Q111</f>
        <v>182.318541451667</v>
      </c>
      <c r="R91" s="190" t="n">
        <f aca="false">R71-R111</f>
        <v>135.143186611174</v>
      </c>
      <c r="S91" s="190" t="n">
        <f aca="false">S71-S111</f>
        <v>210.295493425718</v>
      </c>
      <c r="T91" s="190" t="n">
        <f aca="false">T71-T111</f>
        <v>244.039882749972</v>
      </c>
      <c r="U91" s="190" t="n">
        <f aca="false">U71-U111</f>
        <v>235.511626969734</v>
      </c>
      <c r="V91" s="190" t="n">
        <f aca="false">V71-V111</f>
        <v>151.334970557446</v>
      </c>
      <c r="W91" s="192" t="n">
        <f aca="false">W71-W111</f>
        <v>50.0354151104148</v>
      </c>
      <c r="X91" s="190" t="n">
        <f aca="false">X71-X111</f>
        <v>50.4398519840088</v>
      </c>
      <c r="Y91" s="190" t="n">
        <f aca="false">Y71-Y111</f>
        <v>-45.2739972672916</v>
      </c>
      <c r="Z91" s="190" t="n">
        <f aca="false">Z71-Z111</f>
        <v>-54.1829187077146</v>
      </c>
      <c r="AA91" s="190" t="n">
        <f aca="false">AA71-AA111</f>
        <v>-91.4852787255277</v>
      </c>
      <c r="AB91" s="190" t="n">
        <f aca="false">AB71-AB111</f>
        <v>-119.382576118658</v>
      </c>
      <c r="AC91" s="191" t="n">
        <f aca="false">AC71-AC111</f>
        <v>-64.9747995696689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-258.703035448949</v>
      </c>
      <c r="D92" s="190" t="n">
        <f aca="false">D72-D112</f>
        <v>-255.571457779595</v>
      </c>
      <c r="E92" s="190" t="n">
        <f aca="false">E72-E112</f>
        <v>-133.761369716423</v>
      </c>
      <c r="F92" s="192" t="n">
        <f aca="false">F72-F112</f>
        <v>-216.011954314989</v>
      </c>
      <c r="G92" s="190" t="n">
        <f aca="false">G72-G112</f>
        <v>-118.036468555263</v>
      </c>
      <c r="H92" s="190" t="n">
        <f aca="false">H72-H112</f>
        <v>-157.133878064111</v>
      </c>
      <c r="I92" s="190" t="n">
        <f aca="false">I72-I112</f>
        <v>-78.9390590464154</v>
      </c>
      <c r="J92" s="190" t="n">
        <f aca="false">J72-J112</f>
        <v>-245.544483731559</v>
      </c>
      <c r="K92" s="190" t="n">
        <f aca="false">K72-K112</f>
        <v>-217.864923747276</v>
      </c>
      <c r="L92" s="190" t="n">
        <f aca="false">L72-L112</f>
        <v>-273.224043715845</v>
      </c>
      <c r="M92" s="190" t="n">
        <f aca="false">M72-M112</f>
        <v>100.198319990863</v>
      </c>
      <c r="N92" s="190" t="n">
        <f aca="false">N72-N112</f>
        <v>188.659722701248</v>
      </c>
      <c r="O92" s="190" t="n">
        <f aca="false">O72-O112</f>
        <v>204.146483877539</v>
      </c>
      <c r="P92" s="190" t="n">
        <f aca="false">P72-P112</f>
        <v>188.134729020992</v>
      </c>
      <c r="Q92" s="190" t="n">
        <f aca="false">Q72-Q112</f>
        <v>220.15823873409</v>
      </c>
      <c r="R92" s="190" t="n">
        <f aca="false">R72-R112</f>
        <v>158.137698959938</v>
      </c>
      <c r="S92" s="190" t="n">
        <f aca="false">S72-S112</f>
        <v>219.383088425195</v>
      </c>
      <c r="T92" s="190" t="n">
        <f aca="false">T72-T112</f>
        <v>230.57561335687</v>
      </c>
      <c r="U92" s="190" t="n">
        <f aca="false">U72-U112</f>
        <v>215.748413517727</v>
      </c>
      <c r="V92" s="190" t="n">
        <f aca="false">V72-V112</f>
        <v>211.825238400981</v>
      </c>
      <c r="W92" s="192" t="n">
        <f aca="false">W72-W112</f>
        <v>58.5470423545594</v>
      </c>
      <c r="X92" s="190" t="n">
        <f aca="false">X72-X112</f>
        <v>116.474423994197</v>
      </c>
      <c r="Y92" s="190" t="n">
        <f aca="false">Y72-Y112</f>
        <v>21.9895127850959</v>
      </c>
      <c r="Z92" s="190" t="n">
        <f aca="false">Z72-Z112</f>
        <v>11.9253929377919</v>
      </c>
      <c r="AA92" s="190" t="n">
        <f aca="false">AA72-AA112</f>
        <v>-27.2550818862983</v>
      </c>
      <c r="AB92" s="190" t="n">
        <f aca="false">AB72-AB112</f>
        <v>-58.0216514150743</v>
      </c>
      <c r="AC92" s="191" t="n">
        <f aca="false">AC72-AC112</f>
        <v>-9.44562056328323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-258.703035448949</v>
      </c>
      <c r="D93" s="193" t="n">
        <f aca="false">D73-D113</f>
        <v>-255.571457779595</v>
      </c>
      <c r="E93" s="193" t="n">
        <f aca="false">E73-E113</f>
        <v>-133.761369716427</v>
      </c>
      <c r="F93" s="194" t="n">
        <f aca="false">F73-F113</f>
        <v>-216.01195431499</v>
      </c>
      <c r="G93" s="193" t="n">
        <f aca="false">G73-G113</f>
        <v>-118.036468555263</v>
      </c>
      <c r="H93" s="193" t="n">
        <f aca="false">H73-H113</f>
        <v>-157.133878064111</v>
      </c>
      <c r="I93" s="193" t="n">
        <f aca="false">I73-I113</f>
        <v>-78.9390590464154</v>
      </c>
      <c r="J93" s="193" t="n">
        <f aca="false">J73-J113</f>
        <v>-245.544483731561</v>
      </c>
      <c r="K93" s="193" t="n">
        <f aca="false">K73-K113</f>
        <v>-217.864923747276</v>
      </c>
      <c r="L93" s="193" t="n">
        <f aca="false">L73-L113</f>
        <v>-273.224043715847</v>
      </c>
      <c r="M93" s="193" t="n">
        <f aca="false">M73-M113</f>
        <v>127.194758537624</v>
      </c>
      <c r="N93" s="193" t="n">
        <f aca="false">N73-N113</f>
        <v>233.496585500452</v>
      </c>
      <c r="O93" s="193" t="n">
        <f aca="false">O73-O113</f>
        <v>264.244714531298</v>
      </c>
      <c r="P93" s="193" t="n">
        <f aca="false">P73-P113</f>
        <v>239.531740724105</v>
      </c>
      <c r="Q93" s="193" t="n">
        <f aca="false">Q73-Q113</f>
        <v>288.957688338494</v>
      </c>
      <c r="R93" s="193" t="n">
        <f aca="false">R73-R113</f>
        <v>207.664340941901</v>
      </c>
      <c r="S93" s="193" t="n">
        <f aca="false">S73-S113</f>
        <v>233.632148458333</v>
      </c>
      <c r="T93" s="193" t="n">
        <f aca="false">T73-T113</f>
        <v>247.405950098249</v>
      </c>
      <c r="U93" s="193" t="n">
        <f aca="false">U73-U113</f>
        <v>228.9238891524</v>
      </c>
      <c r="V93" s="193" t="n">
        <f aca="false">V73-V113</f>
        <v>224.56660612435</v>
      </c>
      <c r="W93" s="194" t="n">
        <f aca="false">W73-W113</f>
        <v>77.2981492150047</v>
      </c>
      <c r="X93" s="193" t="n">
        <f aca="false">X73-X113</f>
        <v>126.31342258949</v>
      </c>
      <c r="Y93" s="193" t="n">
        <f aca="false">Y73-Y113</f>
        <v>23.7768651300139</v>
      </c>
      <c r="Z93" s="193" t="n">
        <f aca="false">Z73-Z113</f>
        <v>12.9061310381931</v>
      </c>
      <c r="AA93" s="193" t="n">
        <f aca="false">AA73-AA113</f>
        <v>-29.365025364983</v>
      </c>
      <c r="AB93" s="193" t="n">
        <f aca="false">AB73-AB113</f>
        <v>-62.1889351782083</v>
      </c>
      <c r="AC93" s="195" t="n">
        <f aca="false">AC73-AC113</f>
        <v>-8.66709092347446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4457.65230312036</v>
      </c>
      <c r="D107" s="190" t="n">
        <v>5741.15722756083</v>
      </c>
      <c r="E107" s="190" t="n">
        <v>9456.92883895131</v>
      </c>
      <c r="F107" s="190" t="n">
        <v>6551.9127898775</v>
      </c>
      <c r="G107" s="196" t="n">
        <v>10764.7349106327</v>
      </c>
      <c r="H107" s="196" t="n">
        <v>11077.9384035198</v>
      </c>
      <c r="I107" s="196" t="n">
        <v>10451.5314177455</v>
      </c>
      <c r="J107" s="196" t="n">
        <v>13831.7439908568</v>
      </c>
      <c r="K107" s="196" t="n">
        <v>12636.165577342</v>
      </c>
      <c r="L107" s="196" t="n">
        <v>15027.3224043716</v>
      </c>
      <c r="M107" s="196" t="n">
        <v>10905.3497942387</v>
      </c>
      <c r="N107" s="196" t="n">
        <v>10275.2293577982</v>
      </c>
      <c r="O107" s="196" t="n">
        <v>15465.3510454718</v>
      </c>
      <c r="P107" s="196" t="n">
        <v>14074.8369378647</v>
      </c>
      <c r="Q107" s="196" t="n">
        <v>16855.8651530788</v>
      </c>
      <c r="R107" s="196" t="n">
        <v>14649.4593651901</v>
      </c>
      <c r="S107" s="196" t="n">
        <v>12588.0827194249</v>
      </c>
      <c r="T107" s="196" t="n">
        <v>12958.9632829374</v>
      </c>
      <c r="U107" s="196" t="n">
        <v>12108.2621082621</v>
      </c>
      <c r="V107" s="196" t="n">
        <v>12697.0227670753</v>
      </c>
      <c r="W107" s="196" t="n">
        <v>12762.4270699213</v>
      </c>
      <c r="X107" s="196" t="n">
        <v>11943.359846121</v>
      </c>
      <c r="Y107" s="196" t="n">
        <v>11372.0604048576</v>
      </c>
      <c r="Z107" s="196" t="n">
        <v>11159.4190896253</v>
      </c>
      <c r="AA107" s="196" t="n">
        <v>10691.8653258688</v>
      </c>
      <c r="AB107" s="196" t="n">
        <v>10318.4975889892</v>
      </c>
      <c r="AC107" s="201" t="n">
        <v>10872.6848535949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4921.99108469539</v>
      </c>
      <c r="D108" s="190" t="n">
        <v>5888.36638724187</v>
      </c>
      <c r="E108" s="190" t="n">
        <v>9523.80952380952</v>
      </c>
      <c r="F108" s="192" t="n">
        <v>6778.05566524893</v>
      </c>
      <c r="G108" s="190" t="n">
        <v>10709.6636293073</v>
      </c>
      <c r="H108" s="190" t="n">
        <v>10999.3714644877</v>
      </c>
      <c r="I108" s="190" t="n">
        <v>10419.9557941269</v>
      </c>
      <c r="J108" s="190" t="n">
        <v>14378.1920782885</v>
      </c>
      <c r="K108" s="190" t="n">
        <v>12636.165577342</v>
      </c>
      <c r="L108" s="190" t="n">
        <v>16120.218579235</v>
      </c>
      <c r="M108" s="190" t="n">
        <v>11934.1563786008</v>
      </c>
      <c r="N108" s="190" t="n">
        <v>11192.6605504587</v>
      </c>
      <c r="O108" s="190" t="n">
        <v>16410.2806642016</v>
      </c>
      <c r="P108" s="190" t="n">
        <v>15104.7030552695</v>
      </c>
      <c r="Q108" s="190" t="n">
        <v>17715.8582731338</v>
      </c>
      <c r="R108" s="190" t="n">
        <v>15870.2476456226</v>
      </c>
      <c r="S108" s="190" t="n">
        <v>12410.3561768496</v>
      </c>
      <c r="T108" s="190" t="n">
        <v>12778.9776817855</v>
      </c>
      <c r="U108" s="190" t="n">
        <v>11930.1994301994</v>
      </c>
      <c r="V108" s="190" t="n">
        <v>12521.8914185639</v>
      </c>
      <c r="W108" s="190" t="n">
        <v>13194.1264462558</v>
      </c>
      <c r="X108" s="190" t="n">
        <v>12468.7394468886</v>
      </c>
      <c r="Y108" s="190" t="n">
        <v>11855.4904898438</v>
      </c>
      <c r="Z108" s="190" t="n">
        <v>11728.1298324121</v>
      </c>
      <c r="AA108" s="190" t="n">
        <v>11575.2922330272</v>
      </c>
      <c r="AB108" s="190" t="n">
        <v>11494.0050721707</v>
      </c>
      <c r="AC108" s="191" t="n">
        <v>11624.1150569513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5014.8588410104</v>
      </c>
      <c r="D109" s="190" t="n">
        <v>5929.25782048661</v>
      </c>
      <c r="E109" s="190" t="n">
        <v>9363.29588014981</v>
      </c>
      <c r="F109" s="192" t="n">
        <v>6769.13751388227</v>
      </c>
      <c r="G109" s="190" t="n">
        <v>11143.4563340483</v>
      </c>
      <c r="H109" s="190" t="n">
        <v>11156.5053425519</v>
      </c>
      <c r="I109" s="190" t="n">
        <v>11130.4073255447</v>
      </c>
      <c r="J109" s="190" t="n">
        <v>15509.0360370013</v>
      </c>
      <c r="K109" s="190" t="n">
        <v>14488.0174291939</v>
      </c>
      <c r="L109" s="190" t="n">
        <v>16530.0546448087</v>
      </c>
      <c r="M109" s="190" t="n">
        <v>12448.5596707819</v>
      </c>
      <c r="N109" s="190" t="n">
        <v>13577.9816513761</v>
      </c>
      <c r="O109" s="190" t="n">
        <v>16753.8350733359</v>
      </c>
      <c r="P109" s="190" t="n">
        <v>15533.8139375215</v>
      </c>
      <c r="Q109" s="190" t="n">
        <v>17973.8562091503</v>
      </c>
      <c r="R109" s="190" t="n">
        <v>15434.2518311824</v>
      </c>
      <c r="S109" s="190" t="n">
        <v>13240.1232186305</v>
      </c>
      <c r="T109" s="190" t="n">
        <v>13678.905687545</v>
      </c>
      <c r="U109" s="190" t="n">
        <v>12731.4814814815</v>
      </c>
      <c r="V109" s="190" t="n">
        <v>13309.9824868651</v>
      </c>
      <c r="W109" s="190" t="n">
        <v>13895.18899418</v>
      </c>
      <c r="X109" s="190" t="n">
        <v>13335.2422955478</v>
      </c>
      <c r="Y109" s="190" t="n">
        <v>12568.1592257684</v>
      </c>
      <c r="Z109" s="190" t="n">
        <v>12421.5783844912</v>
      </c>
      <c r="AA109" s="190" t="n">
        <v>11854.7105137059</v>
      </c>
      <c r="AB109" s="190" t="n">
        <v>11332.7587445712</v>
      </c>
      <c r="AC109" s="191" t="n">
        <v>12025.5402738617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5067.92613033326</v>
      </c>
      <c r="D110" s="190" t="n">
        <v>5003.06681693636</v>
      </c>
      <c r="E110" s="190" t="n">
        <v>8694.48903156768</v>
      </c>
      <c r="F110" s="192" t="n">
        <v>6255.16065961243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12242.7983539095</v>
      </c>
      <c r="N110" s="190" t="n">
        <v>13394.495412844</v>
      </c>
      <c r="O110" s="190" t="n">
        <v>16753.8350733359</v>
      </c>
      <c r="P110" s="190" t="n">
        <v>15533.8139375215</v>
      </c>
      <c r="Q110" s="190" t="n">
        <v>17973.8562091503</v>
      </c>
      <c r="R110" s="190" t="n">
        <v>14039.0652249738</v>
      </c>
      <c r="S110" s="190" t="n">
        <v>12971.274346191</v>
      </c>
      <c r="T110" s="190" t="n">
        <v>13048.9560835133</v>
      </c>
      <c r="U110" s="190" t="n">
        <v>12642.4501424501</v>
      </c>
      <c r="V110" s="190" t="n">
        <v>13222.4168126095</v>
      </c>
      <c r="W110" s="190" t="n">
        <v>13465.2853723228</v>
      </c>
      <c r="X110" s="190" t="n">
        <v>9631.12936383316</v>
      </c>
      <c r="Y110" s="190" t="n">
        <v>8175.34612208042</v>
      </c>
      <c r="Z110" s="190" t="n">
        <v>7426.86860408168</v>
      </c>
      <c r="AA110" s="190" t="n">
        <v>9684.31281214016</v>
      </c>
      <c r="AB110" s="190" t="n">
        <v>10189.8138784808</v>
      </c>
      <c r="AC110" s="191" t="n">
        <v>9535.85366824705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5061.29271916791</v>
      </c>
      <c r="D111" s="190" t="n">
        <v>5724.80065426293</v>
      </c>
      <c r="E111" s="190" t="n">
        <v>8828.25040128411</v>
      </c>
      <c r="F111" s="192" t="n">
        <v>6538.11459157165</v>
      </c>
      <c r="G111" s="190" t="n">
        <v>10316.2707541255</v>
      </c>
      <c r="H111" s="190" t="n">
        <v>10449.4028912634</v>
      </c>
      <c r="I111" s="190" t="n">
        <v>10183.1386169877</v>
      </c>
      <c r="J111" s="190" t="n">
        <v>15250.5446623094</v>
      </c>
      <c r="K111" s="190" t="n">
        <v>13834.4226579521</v>
      </c>
      <c r="L111" s="190" t="n">
        <v>16666.6666666667</v>
      </c>
      <c r="M111" s="190" t="n">
        <v>13786.0082304527</v>
      </c>
      <c r="N111" s="190" t="n">
        <v>13944.9541284404</v>
      </c>
      <c r="O111" s="190" t="n">
        <v>16710.8354173331</v>
      </c>
      <c r="P111" s="190" t="n">
        <v>15533.8139375215</v>
      </c>
      <c r="Q111" s="190" t="n">
        <v>17887.8568971448</v>
      </c>
      <c r="R111" s="190" t="n">
        <v>15434.2518311824</v>
      </c>
      <c r="S111" s="190" t="n">
        <v>13000.9514592014</v>
      </c>
      <c r="T111" s="190" t="n">
        <v>13048.9560835133</v>
      </c>
      <c r="U111" s="190" t="n">
        <v>12731.4814814815</v>
      </c>
      <c r="V111" s="190" t="n">
        <v>13222.4168126095</v>
      </c>
      <c r="W111" s="190" t="n">
        <v>13758.7116539078</v>
      </c>
      <c r="X111" s="190" t="n">
        <v>13338.9772216196</v>
      </c>
      <c r="Y111" s="190" t="n">
        <v>12538.1918158281</v>
      </c>
      <c r="Z111" s="190" t="n">
        <v>12408.590574128</v>
      </c>
      <c r="AA111" s="190" t="n">
        <v>11777.6308992109</v>
      </c>
      <c r="AB111" s="190" t="n">
        <v>11193.0777910244</v>
      </c>
      <c r="AC111" s="191" t="n">
        <v>11954.4704243314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5014.8588410104</v>
      </c>
      <c r="D112" s="190" t="n">
        <v>5469.22919648334</v>
      </c>
      <c r="E112" s="190" t="n">
        <v>8226.32423756019</v>
      </c>
      <c r="F112" s="192" t="n">
        <v>6236.80409168464</v>
      </c>
      <c r="G112" s="190" t="n">
        <v>9646.96329229561</v>
      </c>
      <c r="H112" s="190" t="n">
        <v>9742.30043997486</v>
      </c>
      <c r="I112" s="190" t="n">
        <v>9551.62614461636</v>
      </c>
      <c r="J112" s="190" t="n">
        <v>14732.6690238937</v>
      </c>
      <c r="K112" s="190" t="n">
        <v>13071.8954248366</v>
      </c>
      <c r="L112" s="190" t="n">
        <v>16393.4426229508</v>
      </c>
      <c r="M112" s="190" t="n">
        <v>14197.5308641975</v>
      </c>
      <c r="N112" s="190" t="n">
        <v>15412.8440366972</v>
      </c>
      <c r="O112" s="190" t="n">
        <v>18386.316349222</v>
      </c>
      <c r="P112" s="190" t="n">
        <v>16992.7909371782</v>
      </c>
      <c r="Q112" s="190" t="n">
        <v>19779.8417612659</v>
      </c>
      <c r="R112" s="190" t="n">
        <v>16567.8409487269</v>
      </c>
      <c r="S112" s="190" t="n">
        <v>11879.451256006</v>
      </c>
      <c r="T112" s="190" t="n">
        <v>12329.0136789057</v>
      </c>
      <c r="U112" s="190" t="n">
        <v>11663.1054131054</v>
      </c>
      <c r="V112" s="190" t="n">
        <v>11646.234676007</v>
      </c>
      <c r="W112" s="190" t="n">
        <v>13821.5630606121</v>
      </c>
      <c r="X112" s="190" t="n">
        <v>12534.7231408238</v>
      </c>
      <c r="Y112" s="190" t="n">
        <v>11750.0228583406</v>
      </c>
      <c r="Z112" s="190" t="n">
        <v>11685.4653893987</v>
      </c>
      <c r="AA112" s="190" t="n">
        <v>11133.5747696186</v>
      </c>
      <c r="AB112" s="190" t="n">
        <v>10621.5604509069</v>
      </c>
      <c r="AC112" s="191" t="n">
        <v>11358.3779846901</v>
      </c>
    </row>
    <row r="113" customFormat="false" ht="12" hidden="false" customHeight="false" outlineLevel="0" collapsed="false">
      <c r="A113" s="152" t="s">
        <v>159</v>
      </c>
      <c r="C113" s="193" t="n">
        <v>5200.59435364042</v>
      </c>
      <c r="D113" s="193" t="n">
        <v>5673.68636270701</v>
      </c>
      <c r="E113" s="193" t="n">
        <v>8761.3697164259</v>
      </c>
      <c r="F113" s="194" t="n">
        <v>6545.21681092444</v>
      </c>
      <c r="G113" s="190" t="n">
        <v>10080.0117570078</v>
      </c>
      <c r="H113" s="190" t="n">
        <v>10213.7020741672</v>
      </c>
      <c r="I113" s="190" t="n">
        <v>9946.32143984844</v>
      </c>
      <c r="J113" s="190" t="n">
        <v>15551.4482660095</v>
      </c>
      <c r="K113" s="190" t="n">
        <v>13616.5577342048</v>
      </c>
      <c r="L113" s="190" t="n">
        <v>17486.3387978142</v>
      </c>
      <c r="M113" s="190" t="n">
        <v>15432.0987654321</v>
      </c>
      <c r="N113" s="190" t="n">
        <v>17247.7064220183</v>
      </c>
      <c r="O113" s="190" t="n">
        <v>21307.8130596376</v>
      </c>
      <c r="P113" s="190" t="n">
        <v>19395.8118777892</v>
      </c>
      <c r="Q113" s="190" t="n">
        <v>23219.8142414861</v>
      </c>
      <c r="R113" s="190" t="n">
        <v>19009.4175095919</v>
      </c>
      <c r="S113" s="190" t="n">
        <v>12650.3526266913</v>
      </c>
      <c r="T113" s="190" t="n">
        <v>13228.9416846652</v>
      </c>
      <c r="U113" s="190" t="n">
        <v>12375.3561253561</v>
      </c>
      <c r="V113" s="190" t="n">
        <v>12346.7600700525</v>
      </c>
      <c r="W113" s="190" t="n">
        <v>15183.1041052743</v>
      </c>
      <c r="X113" s="190" t="n">
        <v>13593.5746821811</v>
      </c>
      <c r="Y113" s="190" t="n">
        <v>12705.0886260073</v>
      </c>
      <c r="Z113" s="190" t="n">
        <v>12646.471973259</v>
      </c>
      <c r="AA113" s="190" t="n">
        <v>11995.4769124046</v>
      </c>
      <c r="AB113" s="190" t="n">
        <v>11384.4318157626</v>
      </c>
      <c r="AC113" s="191" t="n">
        <v>12272.1813736601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2001-10-16T17:59:22Z</dcterms:modified>
  <cp:revision>0</cp:revision>
  <dc:subject/>
  <dc:title/>
</cp:coreProperties>
</file>