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21.xml" ContentType="application/vnd.ms-excel.controlproperties+xml"/>
  <Override PartName="/xl/ctrlProps/ctrlProps19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8.xml" ContentType="application/vnd.ms-excel.controlproperties+xml"/>
  <Override PartName="/xl/ctrlProps/ctrlProps17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<sst xmlns="http://schemas.openxmlformats.org/spreadsheetml/2006/main" count="434" uniqueCount="183">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</sst>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0.00499999999999989</v>
          </cell>
        </row>
        <row r="28">
          <cell r="P28">
            <v>-0.0499999999999998</v>
          </cell>
        </row>
        <row r="28">
          <cell r="R28">
            <v>0.095</v>
          </cell>
        </row>
        <row r="28">
          <cell r="V28">
            <v>0.17</v>
          </cell>
        </row>
        <row r="28">
          <cell r="AB28">
            <v>0.161428571428571</v>
          </cell>
        </row>
        <row r="28">
          <cell r="AH28">
            <v>0.375</v>
          </cell>
        </row>
        <row r="29">
          <cell r="M29">
            <v>-0.0950000000000002</v>
          </cell>
        </row>
        <row r="29">
          <cell r="P29">
            <v>-0.15</v>
          </cell>
        </row>
        <row r="29">
          <cell r="R29">
            <v>-0.015</v>
          </cell>
          <cell r="S29">
            <v>0</v>
          </cell>
        </row>
        <row r="29">
          <cell r="V29">
            <v>-0.0120000002</v>
          </cell>
          <cell r="W29">
            <v>-0.002</v>
          </cell>
        </row>
        <row r="29">
          <cell r="Y29">
            <v>-0.0016666668</v>
          </cell>
        </row>
        <row r="29">
          <cell r="AB29">
            <v>-0.0885714285714286</v>
          </cell>
          <cell r="AC29">
            <v>-0.00857142857142858</v>
          </cell>
        </row>
        <row r="29">
          <cell r="AE29">
            <v>-0.015</v>
          </cell>
        </row>
        <row r="29">
          <cell r="AH29">
            <v>0.175</v>
          </cell>
        </row>
        <row r="30">
          <cell r="M30">
            <v>-0.165</v>
          </cell>
        </row>
        <row r="30">
          <cell r="P30">
            <v>-0.22</v>
          </cell>
        </row>
        <row r="30">
          <cell r="R30">
            <v>-0.16</v>
          </cell>
          <cell r="S30">
            <v>0.005</v>
          </cell>
        </row>
        <row r="30">
          <cell r="V30">
            <v>-0.062</v>
          </cell>
          <cell r="W30">
            <v>-0.003</v>
          </cell>
        </row>
        <row r="30">
          <cell r="Y30">
            <v>-0.03</v>
          </cell>
        </row>
        <row r="30">
          <cell r="AB30">
            <v>-0.0935714285714286</v>
          </cell>
          <cell r="AC30">
            <v>0.00142857142857143</v>
          </cell>
        </row>
        <row r="30">
          <cell r="AE30">
            <v>-0.045</v>
          </cell>
        </row>
        <row r="30">
          <cell r="AH30">
            <v>0.1</v>
          </cell>
        </row>
        <row r="31">
          <cell r="M31">
            <v>-0.0150000000000001</v>
          </cell>
        </row>
        <row r="31">
          <cell r="P31">
            <v>-0.0600000000000001</v>
          </cell>
        </row>
        <row r="31">
          <cell r="R31">
            <v>-0.03</v>
          </cell>
          <cell r="S31">
            <v>0.01</v>
          </cell>
        </row>
        <row r="31">
          <cell r="V31">
            <v>-0.011</v>
          </cell>
          <cell r="W31">
            <v>0.002</v>
          </cell>
        </row>
        <row r="31">
          <cell r="Y31">
            <v>0.00766666666666667</v>
          </cell>
        </row>
        <row r="31">
          <cell r="AB31">
            <v>0.0714285714285714</v>
          </cell>
          <cell r="AC31">
            <v>-0.00857142857142858</v>
          </cell>
        </row>
        <row r="31">
          <cell r="AE31">
            <v>0.16</v>
          </cell>
        </row>
        <row r="31">
          <cell r="AH31">
            <v>0.09</v>
          </cell>
        </row>
        <row r="33">
          <cell r="M33">
            <v>-0.305</v>
          </cell>
        </row>
        <row r="33">
          <cell r="P33">
            <v>-0.31</v>
          </cell>
        </row>
        <row r="33">
          <cell r="R33">
            <v>-0.31</v>
          </cell>
          <cell r="S33">
            <v>0.005</v>
          </cell>
        </row>
        <row r="33">
          <cell r="V33">
            <v>-0.259</v>
          </cell>
          <cell r="W33">
            <v>0.001</v>
          </cell>
        </row>
        <row r="33">
          <cell r="Y33">
            <v>-0.242</v>
          </cell>
        </row>
        <row r="33">
          <cell r="AB33">
            <v>-0.365714285714286</v>
          </cell>
          <cell r="AC33">
            <v>0</v>
          </cell>
        </row>
        <row r="33">
          <cell r="AE33">
            <v>-0.345</v>
          </cell>
        </row>
        <row r="33">
          <cell r="AH33">
            <v>-0.2</v>
          </cell>
        </row>
        <row r="34">
          <cell r="M34">
            <v>-0.175</v>
          </cell>
        </row>
        <row r="34">
          <cell r="P34">
            <v>-0.2025</v>
          </cell>
        </row>
        <row r="34">
          <cell r="R34">
            <v>-0.185</v>
          </cell>
          <cell r="S34">
            <v>0</v>
          </cell>
        </row>
        <row r="34">
          <cell r="V34">
            <v>-0.17</v>
          </cell>
          <cell r="W34">
            <v>0</v>
          </cell>
        </row>
        <row r="34">
          <cell r="Y34">
            <v>-0.164333333333333</v>
          </cell>
        </row>
        <row r="34">
          <cell r="AB34">
            <v>-0.127142857142857</v>
          </cell>
          <cell r="AC34">
            <v>0</v>
          </cell>
        </row>
        <row r="34">
          <cell r="AE34">
            <v>-0.106666666666667</v>
          </cell>
        </row>
        <row r="34">
          <cell r="AH34">
            <v>-0.1275</v>
          </cell>
        </row>
        <row r="35">
          <cell r="M35">
            <v>-0.135</v>
          </cell>
        </row>
        <row r="35">
          <cell r="P35">
            <v>-0.19</v>
          </cell>
        </row>
        <row r="35">
          <cell r="R35">
            <v>-0.15</v>
          </cell>
          <cell r="S35">
            <v>0</v>
          </cell>
        </row>
        <row r="35">
          <cell r="V35">
            <v>-0.135</v>
          </cell>
          <cell r="W35">
            <v>0</v>
          </cell>
        </row>
        <row r="35">
          <cell r="Y35">
            <v>-0.133666666666667</v>
          </cell>
        </row>
        <row r="35">
          <cell r="AB35">
            <v>-0.0932142857142857</v>
          </cell>
          <cell r="AC35">
            <v>0</v>
          </cell>
        </row>
        <row r="35">
          <cell r="AE35">
            <v>-0.075</v>
          </cell>
        </row>
        <row r="35">
          <cell r="AH35">
            <v>-0.1125</v>
          </cell>
        </row>
        <row r="36">
          <cell r="M36">
            <v>-0.125</v>
          </cell>
        </row>
        <row r="36">
          <cell r="P36">
            <v>-0.15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-0.415</v>
          </cell>
        </row>
        <row r="39">
          <cell r="P39">
            <v>-0.4</v>
          </cell>
        </row>
        <row r="39">
          <cell r="R39">
            <v>-0.41</v>
          </cell>
          <cell r="S39">
            <v>0</v>
          </cell>
        </row>
        <row r="39">
          <cell r="V39">
            <v>-0.339</v>
          </cell>
          <cell r="W39">
            <v>0.016</v>
          </cell>
        </row>
        <row r="39">
          <cell r="Y39">
            <v>-0.326333333333333</v>
          </cell>
        </row>
        <row r="39">
          <cell r="AB39">
            <v>-0.56</v>
          </cell>
          <cell r="AC39">
            <v>0</v>
          </cell>
        </row>
        <row r="39">
          <cell r="AE39">
            <v>-0.56</v>
          </cell>
        </row>
        <row r="39">
          <cell r="AH39">
            <v>-0.27</v>
          </cell>
        </row>
        <row r="40">
          <cell r="M40">
            <v>-0.325</v>
          </cell>
        </row>
        <row r="40">
          <cell r="P40">
            <v>-0.76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-0.325</v>
          </cell>
        </row>
        <row r="41">
          <cell r="P41">
            <v>-0.36</v>
          </cell>
        </row>
        <row r="41">
          <cell r="R41">
            <v>-0.21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-0.328</v>
          </cell>
        </row>
        <row r="42">
          <cell r="P42">
            <v>-0.387</v>
          </cell>
        </row>
        <row r="42">
          <cell r="R42">
            <v>-0.465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-0.425</v>
          </cell>
        </row>
        <row r="43">
          <cell r="P43">
            <v>-0.45</v>
          </cell>
        </row>
        <row r="43">
          <cell r="R43">
            <v>-0.48</v>
          </cell>
          <cell r="S43">
            <v>0</v>
          </cell>
        </row>
        <row r="43">
          <cell r="V43">
            <v>-0.409</v>
          </cell>
          <cell r="W43">
            <v>0.016</v>
          </cell>
        </row>
        <row r="43">
          <cell r="Y43">
            <v>-0.396333333333333</v>
          </cell>
        </row>
        <row r="43">
          <cell r="AB43">
            <v>-0.685</v>
          </cell>
          <cell r="AC43">
            <v>0</v>
          </cell>
        </row>
        <row r="43">
          <cell r="AE43">
            <v>-0.685</v>
          </cell>
        </row>
        <row r="43">
          <cell r="AH43">
            <v>-0.35</v>
          </cell>
        </row>
        <row r="49">
          <cell r="L49">
            <v>2.125</v>
          </cell>
        </row>
        <row r="49">
          <cell r="O49">
            <v>2.15</v>
          </cell>
        </row>
        <row r="49">
          <cell r="R49">
            <v>2.414</v>
          </cell>
        </row>
        <row r="49">
          <cell r="V49">
            <v>2.802</v>
          </cell>
        </row>
        <row r="49">
          <cell r="AB49">
            <v>2.90057142857143</v>
          </cell>
        </row>
        <row r="49">
          <cell r="AH49">
            <v>3.347</v>
          </cell>
        </row>
        <row r="60">
          <cell r="O60">
            <v>10.9380397236615</v>
          </cell>
        </row>
        <row r="60">
          <cell r="R60">
            <v>11.4241348713398</v>
          </cell>
        </row>
        <row r="60">
          <cell r="V60">
            <v>10.6824817518248</v>
          </cell>
        </row>
        <row r="60">
          <cell r="AB60">
            <v>11.9980660593414</v>
          </cell>
        </row>
        <row r="60">
          <cell r="AH60">
            <v>8.95706411372208</v>
          </cell>
        </row>
        <row r="61">
          <cell r="O61">
            <v>10.0922101449275</v>
          </cell>
        </row>
        <row r="61">
          <cell r="R61">
            <v>9.56072351421188</v>
          </cell>
        </row>
        <row r="61">
          <cell r="V61">
            <v>9.54918032786885</v>
          </cell>
        </row>
        <row r="61">
          <cell r="AB61">
            <v>11.2113514933871</v>
          </cell>
        </row>
        <row r="61">
          <cell r="AH61">
            <v>8.31845996940337</v>
          </cell>
        </row>
        <row r="62">
          <cell r="O62">
            <v>9.39566115702479</v>
          </cell>
        </row>
        <row r="62">
          <cell r="R62">
            <v>8.87988209285188</v>
          </cell>
        </row>
        <row r="62">
          <cell r="V62">
            <v>8.90099327138738</v>
          </cell>
        </row>
        <row r="62">
          <cell r="AB62">
            <v>11.2377779700614</v>
          </cell>
        </row>
        <row r="62">
          <cell r="AH62">
            <v>8.29572604194319</v>
          </cell>
        </row>
        <row r="63">
          <cell r="O63">
            <v>10.9471987101975</v>
          </cell>
        </row>
        <row r="63">
          <cell r="R63">
            <v>9.8978288633461</v>
          </cell>
        </row>
        <row r="63">
          <cell r="V63">
            <v>9.57485465116279</v>
          </cell>
        </row>
        <row r="63">
          <cell r="AB63">
            <v>13.5528784437642</v>
          </cell>
        </row>
        <row r="63">
          <cell r="AH63">
            <v>8.60907321455308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37168</v>
          </cell>
        </row>
      </sheetData>
      <sheetData sheetId="3"/>
      <sheetData sheetId="4"/>
      <sheetData sheetId="5">
        <row r="9">
          <cell r="AC9">
            <v>23.3347826086957</v>
          </cell>
        </row>
        <row r="10">
          <cell r="AC10">
            <v>24.8478260869565</v>
          </cell>
        </row>
        <row r="11">
          <cell r="AC11">
            <v>25.1060869565217</v>
          </cell>
        </row>
        <row r="12">
          <cell r="AC12">
            <v>27.1667391636061</v>
          </cell>
        </row>
        <row r="13">
          <cell r="AC13">
            <v>24.924347826087</v>
          </cell>
        </row>
        <row r="14">
          <cell r="AC14">
            <v>24.5173913043478</v>
          </cell>
        </row>
        <row r="15">
          <cell r="AC15">
            <v>25.5173913043478</v>
          </cell>
        </row>
        <row r="18">
          <cell r="AC18">
            <v>35.2608695652174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2.414</v>
          </cell>
        </row>
        <row r="18">
          <cell r="B18">
            <v>2.77</v>
          </cell>
        </row>
        <row r="19">
          <cell r="B19">
            <v>2.967</v>
          </cell>
        </row>
        <row r="20">
          <cell r="B20">
            <v>2.957</v>
          </cell>
        </row>
        <row r="21">
          <cell r="B21">
            <v>2.902</v>
          </cell>
        </row>
        <row r="22">
          <cell r="B22">
            <v>2.805</v>
          </cell>
        </row>
        <row r="23">
          <cell r="B23">
            <v>2.83</v>
          </cell>
        </row>
        <row r="24">
          <cell r="B24">
            <v>2.875</v>
          </cell>
        </row>
        <row r="25">
          <cell r="B25">
            <v>2.917</v>
          </cell>
        </row>
        <row r="26">
          <cell r="B26">
            <v>2.952</v>
          </cell>
        </row>
        <row r="27">
          <cell r="B27">
            <v>2.95</v>
          </cell>
        </row>
        <row r="28">
          <cell r="B28">
            <v>2.975</v>
          </cell>
        </row>
        <row r="29">
          <cell r="B29">
            <v>3.165</v>
          </cell>
        </row>
        <row r="30">
          <cell r="B30">
            <v>3.375</v>
          </cell>
        </row>
        <row r="31">
          <cell r="B31">
            <v>3.495</v>
          </cell>
        </row>
        <row r="32">
          <cell r="B32">
            <v>3.405</v>
          </cell>
        </row>
        <row r="33">
          <cell r="B33">
            <v>3.295</v>
          </cell>
        </row>
        <row r="34">
          <cell r="B34">
            <v>3.155</v>
          </cell>
        </row>
        <row r="35">
          <cell r="B35">
            <v>3.168</v>
          </cell>
        </row>
        <row r="36">
          <cell r="B36">
            <v>3.2</v>
          </cell>
        </row>
        <row r="37">
          <cell r="B37">
            <v>3.225</v>
          </cell>
        </row>
        <row r="38">
          <cell r="B38">
            <v>3.247</v>
          </cell>
        </row>
        <row r="39">
          <cell r="B39">
            <v>3.253</v>
          </cell>
        </row>
        <row r="40">
          <cell r="B40">
            <v>3.268</v>
          </cell>
        </row>
        <row r="41">
          <cell r="B41">
            <v>3.447</v>
          </cell>
        </row>
        <row r="42">
          <cell r="B42">
            <v>3.618</v>
          </cell>
        </row>
        <row r="43">
          <cell r="B43">
            <v>3.677</v>
          </cell>
        </row>
        <row r="44">
          <cell r="B44">
            <v>3.559</v>
          </cell>
        </row>
        <row r="45">
          <cell r="B45">
            <v>3.417</v>
          </cell>
        </row>
        <row r="46">
          <cell r="B46">
            <v>3.247</v>
          </cell>
        </row>
        <row r="47">
          <cell r="B47">
            <v>3.242</v>
          </cell>
        </row>
        <row r="48">
          <cell r="B48">
            <v>3.274</v>
          </cell>
        </row>
        <row r="49">
          <cell r="B49">
            <v>3.32</v>
          </cell>
        </row>
        <row r="50">
          <cell r="B50">
            <v>3.353</v>
          </cell>
        </row>
        <row r="51">
          <cell r="B51">
            <v>3.353</v>
          </cell>
        </row>
        <row r="52">
          <cell r="B52">
            <v>3.358</v>
          </cell>
        </row>
        <row r="53">
          <cell r="B53">
            <v>3.532</v>
          </cell>
        </row>
        <row r="54">
          <cell r="B54">
            <v>3.698</v>
          </cell>
        </row>
        <row r="55">
          <cell r="B55">
            <v>3.7645</v>
          </cell>
        </row>
        <row r="56">
          <cell r="B56">
            <v>3.6465</v>
          </cell>
        </row>
        <row r="57">
          <cell r="B57">
            <v>3.5045</v>
          </cell>
        </row>
        <row r="58">
          <cell r="B58">
            <v>3.3345</v>
          </cell>
        </row>
        <row r="59">
          <cell r="B59">
            <v>3.3295</v>
          </cell>
        </row>
        <row r="60">
          <cell r="B60">
            <v>3.3615</v>
          </cell>
        </row>
        <row r="61">
          <cell r="B61">
            <v>3.4075</v>
          </cell>
        </row>
        <row r="62">
          <cell r="B62">
            <v>3.4405</v>
          </cell>
        </row>
        <row r="63">
          <cell r="B63">
            <v>3.4405</v>
          </cell>
        </row>
        <row r="64">
          <cell r="B64">
            <v>3.4455</v>
          </cell>
        </row>
        <row r="65">
          <cell r="B65">
            <v>3.6195</v>
          </cell>
        </row>
        <row r="66">
          <cell r="B66">
            <v>3.7855</v>
          </cell>
        </row>
        <row r="67">
          <cell r="B67">
            <v>3.857</v>
          </cell>
        </row>
        <row r="68">
          <cell r="B68">
            <v>3.739</v>
          </cell>
        </row>
        <row r="69">
          <cell r="B69">
            <v>3.597</v>
          </cell>
        </row>
        <row r="70">
          <cell r="B70">
            <v>3.427</v>
          </cell>
        </row>
        <row r="71">
          <cell r="B71">
            <v>3.422</v>
          </cell>
        </row>
        <row r="72">
          <cell r="B72">
            <v>3.454</v>
          </cell>
        </row>
        <row r="73">
          <cell r="B73">
            <v>3.5</v>
          </cell>
        </row>
        <row r="74">
          <cell r="B74">
            <v>3.533</v>
          </cell>
        </row>
        <row r="75">
          <cell r="B75">
            <v>3.533</v>
          </cell>
        </row>
        <row r="76">
          <cell r="B76">
            <v>3.538</v>
          </cell>
        </row>
        <row r="77">
          <cell r="B77">
            <v>3.712</v>
          </cell>
        </row>
        <row r="78">
          <cell r="B78">
            <v>3.878</v>
          </cell>
        </row>
        <row r="79">
          <cell r="B79">
            <v>3.952</v>
          </cell>
        </row>
        <row r="80">
          <cell r="B80">
            <v>3.834</v>
          </cell>
        </row>
        <row r="81">
          <cell r="B81">
            <v>3.692</v>
          </cell>
        </row>
        <row r="82">
          <cell r="B82">
            <v>3.522</v>
          </cell>
        </row>
        <row r="83">
          <cell r="B83">
            <v>3.517</v>
          </cell>
        </row>
        <row r="84">
          <cell r="B84">
            <v>3.549</v>
          </cell>
        </row>
        <row r="85">
          <cell r="B85">
            <v>3.595</v>
          </cell>
        </row>
        <row r="86">
          <cell r="B86">
            <v>3.628</v>
          </cell>
        </row>
        <row r="87">
          <cell r="B87">
            <v>3.628</v>
          </cell>
        </row>
        <row r="88">
          <cell r="B88">
            <v>3.633</v>
          </cell>
        </row>
        <row r="89">
          <cell r="B89">
            <v>3.807</v>
          </cell>
        </row>
        <row r="90">
          <cell r="B90">
            <v>3.973</v>
          </cell>
        </row>
        <row r="91">
          <cell r="B91">
            <v>4.0495</v>
          </cell>
        </row>
        <row r="92">
          <cell r="B92">
            <v>3.9315</v>
          </cell>
        </row>
        <row r="93">
          <cell r="B93">
            <v>3.7895</v>
          </cell>
        </row>
        <row r="94">
          <cell r="B94">
            <v>3.6195</v>
          </cell>
        </row>
        <row r="95">
          <cell r="B95">
            <v>3.6145</v>
          </cell>
        </row>
        <row r="96">
          <cell r="B96">
            <v>3.6465</v>
          </cell>
        </row>
        <row r="97">
          <cell r="B97">
            <v>3.6925</v>
          </cell>
        </row>
        <row r="98">
          <cell r="B98">
            <v>3.7255</v>
          </cell>
        </row>
        <row r="99">
          <cell r="B99">
            <v>3.7255</v>
          </cell>
        </row>
        <row r="100">
          <cell r="B100">
            <v>3.7305</v>
          </cell>
        </row>
        <row r="101">
          <cell r="B101">
            <v>3.9045</v>
          </cell>
        </row>
        <row r="102">
          <cell r="B102">
            <v>4.0705</v>
          </cell>
        </row>
        <row r="103">
          <cell r="B103">
            <v>4.1495</v>
          </cell>
        </row>
        <row r="104">
          <cell r="B104">
            <v>4.0315</v>
          </cell>
        </row>
        <row r="105">
          <cell r="B105">
            <v>3.8895</v>
          </cell>
        </row>
        <row r="106">
          <cell r="B106">
            <v>3.7195</v>
          </cell>
        </row>
        <row r="107">
          <cell r="B107">
            <v>3.7145</v>
          </cell>
        </row>
        <row r="108">
          <cell r="B108">
            <v>3.7465</v>
          </cell>
        </row>
        <row r="109">
          <cell r="B109">
            <v>3.7925</v>
          </cell>
        </row>
        <row r="110">
          <cell r="B110">
            <v>3.8255</v>
          </cell>
        </row>
        <row r="111">
          <cell r="B111">
            <v>3.8255</v>
          </cell>
        </row>
        <row r="112">
          <cell r="B112">
            <v>3.8305</v>
          </cell>
        </row>
        <row r="113">
          <cell r="B113">
            <v>4.0045</v>
          </cell>
        </row>
        <row r="114">
          <cell r="B114">
            <v>4.1705</v>
          </cell>
        </row>
        <row r="115">
          <cell r="B115">
            <v>4.252</v>
          </cell>
        </row>
        <row r="116">
          <cell r="B116">
            <v>4.134</v>
          </cell>
        </row>
        <row r="117">
          <cell r="B117">
            <v>3.992</v>
          </cell>
        </row>
        <row r="118">
          <cell r="B118">
            <v>3.822</v>
          </cell>
        </row>
        <row r="119">
          <cell r="B119">
            <v>3.817</v>
          </cell>
        </row>
        <row r="120">
          <cell r="B120">
            <v>3.849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37169</v>
          </cell>
          <cell r="B7">
            <v>23.65</v>
          </cell>
          <cell r="C7">
            <v>23.25</v>
          </cell>
          <cell r="D7">
            <v>21.6</v>
          </cell>
          <cell r="E7">
            <v>24.12</v>
          </cell>
          <cell r="F7">
            <v>24.13</v>
          </cell>
          <cell r="G7">
            <v>24.65</v>
          </cell>
        </row>
        <row r="7">
          <cell r="I7">
            <v>24.13</v>
          </cell>
        </row>
        <row r="7">
          <cell r="R7">
            <v>48</v>
          </cell>
        </row>
        <row r="8">
          <cell r="A8">
            <v>37170</v>
          </cell>
          <cell r="B8">
            <v>23.65</v>
          </cell>
          <cell r="C8">
            <v>23.25</v>
          </cell>
          <cell r="D8">
            <v>21.6</v>
          </cell>
          <cell r="E8">
            <v>24.12</v>
          </cell>
          <cell r="F8">
            <v>24.13</v>
          </cell>
          <cell r="G8">
            <v>24.65</v>
          </cell>
        </row>
        <row r="8">
          <cell r="I8">
            <v>24.13</v>
          </cell>
        </row>
        <row r="8">
          <cell r="R8">
            <v>36.2499961853027</v>
          </cell>
        </row>
        <row r="9">
          <cell r="A9">
            <v>37172</v>
          </cell>
          <cell r="B9">
            <v>24.6</v>
          </cell>
          <cell r="C9">
            <v>25</v>
          </cell>
          <cell r="D9">
            <v>23.5</v>
          </cell>
          <cell r="E9">
            <v>25.2</v>
          </cell>
          <cell r="F9">
            <v>25</v>
          </cell>
          <cell r="G9">
            <v>25.6</v>
          </cell>
        </row>
        <row r="9">
          <cell r="I9">
            <v>27.1875</v>
          </cell>
        </row>
        <row r="9">
          <cell r="R9">
            <v>36.25</v>
          </cell>
        </row>
        <row r="10">
          <cell r="A10">
            <v>37173</v>
          </cell>
          <cell r="B10">
            <v>24.6</v>
          </cell>
          <cell r="C10">
            <v>25</v>
          </cell>
          <cell r="D10">
            <v>23.5</v>
          </cell>
          <cell r="E10">
            <v>25.2</v>
          </cell>
          <cell r="F10">
            <v>25</v>
          </cell>
          <cell r="G10">
            <v>25.6</v>
          </cell>
        </row>
        <row r="10">
          <cell r="I10">
            <v>27.1875</v>
          </cell>
        </row>
        <row r="10">
          <cell r="R10">
            <v>42.75</v>
          </cell>
        </row>
        <row r="11">
          <cell r="A11">
            <v>37174</v>
          </cell>
          <cell r="B11">
            <v>24.6</v>
          </cell>
          <cell r="C11">
            <v>25</v>
          </cell>
          <cell r="D11">
            <v>23.5</v>
          </cell>
          <cell r="E11">
            <v>25.2</v>
          </cell>
          <cell r="F11">
            <v>25</v>
          </cell>
          <cell r="G11">
            <v>25.6</v>
          </cell>
        </row>
        <row r="11">
          <cell r="I11">
            <v>27.1875</v>
          </cell>
        </row>
        <row r="11">
          <cell r="R11">
            <v>42.75</v>
          </cell>
        </row>
        <row r="12">
          <cell r="A12">
            <v>37175</v>
          </cell>
          <cell r="B12">
            <v>24.6</v>
          </cell>
          <cell r="C12">
            <v>25</v>
          </cell>
          <cell r="D12">
            <v>23.5</v>
          </cell>
          <cell r="E12">
            <v>25.2</v>
          </cell>
          <cell r="F12">
            <v>25</v>
          </cell>
          <cell r="G12">
            <v>25.6</v>
          </cell>
        </row>
        <row r="12">
          <cell r="I12">
            <v>27.1875</v>
          </cell>
        </row>
        <row r="12">
          <cell r="R12">
            <v>42.75</v>
          </cell>
        </row>
        <row r="13">
          <cell r="A13">
            <v>37176</v>
          </cell>
          <cell r="B13">
            <v>24.6</v>
          </cell>
          <cell r="C13">
            <v>25</v>
          </cell>
          <cell r="D13">
            <v>23.5</v>
          </cell>
          <cell r="E13">
            <v>25.2</v>
          </cell>
          <cell r="F13">
            <v>25</v>
          </cell>
          <cell r="G13">
            <v>25.6</v>
          </cell>
        </row>
        <row r="13">
          <cell r="I13">
            <v>27.1875</v>
          </cell>
        </row>
        <row r="13">
          <cell r="R13">
            <v>42.75</v>
          </cell>
        </row>
        <row r="14">
          <cell r="A14">
            <v>37177</v>
          </cell>
          <cell r="B14">
            <v>24.6</v>
          </cell>
          <cell r="C14">
            <v>25</v>
          </cell>
          <cell r="D14">
            <v>23.5</v>
          </cell>
          <cell r="E14">
            <v>25.2</v>
          </cell>
          <cell r="F14">
            <v>25</v>
          </cell>
          <cell r="G14">
            <v>25.6</v>
          </cell>
        </row>
        <row r="14">
          <cell r="I14">
            <v>31.4500007629395</v>
          </cell>
        </row>
        <row r="14">
          <cell r="R14">
            <v>36.7499961853027</v>
          </cell>
        </row>
        <row r="15">
          <cell r="A15">
            <v>37179</v>
          </cell>
          <cell r="B15">
            <v>24.6</v>
          </cell>
          <cell r="C15">
            <v>25</v>
          </cell>
          <cell r="D15">
            <v>23.5</v>
          </cell>
          <cell r="E15">
            <v>25.2</v>
          </cell>
          <cell r="F15">
            <v>25</v>
          </cell>
          <cell r="G15">
            <v>25.6</v>
          </cell>
        </row>
        <row r="15">
          <cell r="I15">
            <v>27.1875</v>
          </cell>
        </row>
        <row r="15">
          <cell r="R15">
            <v>42.75</v>
          </cell>
        </row>
        <row r="16">
          <cell r="A16">
            <v>37180</v>
          </cell>
          <cell r="B16">
            <v>24.6</v>
          </cell>
          <cell r="C16">
            <v>25</v>
          </cell>
          <cell r="D16">
            <v>23.5</v>
          </cell>
          <cell r="E16">
            <v>25.2</v>
          </cell>
          <cell r="F16">
            <v>25</v>
          </cell>
          <cell r="G16">
            <v>25.6</v>
          </cell>
        </row>
        <row r="16">
          <cell r="I16">
            <v>27.1875</v>
          </cell>
        </row>
        <row r="16">
          <cell r="R16">
            <v>42.75</v>
          </cell>
        </row>
        <row r="17">
          <cell r="A17">
            <v>37181</v>
          </cell>
          <cell r="B17">
            <v>24.6</v>
          </cell>
          <cell r="C17">
            <v>25</v>
          </cell>
          <cell r="D17">
            <v>23.5</v>
          </cell>
          <cell r="E17">
            <v>25.2</v>
          </cell>
          <cell r="F17">
            <v>25</v>
          </cell>
          <cell r="G17">
            <v>25.6</v>
          </cell>
        </row>
        <row r="17">
          <cell r="I17">
            <v>27.1875</v>
          </cell>
        </row>
        <row r="17">
          <cell r="R17">
            <v>42.75</v>
          </cell>
        </row>
        <row r="18">
          <cell r="A18">
            <v>37182</v>
          </cell>
          <cell r="B18">
            <v>24.6</v>
          </cell>
          <cell r="C18">
            <v>25</v>
          </cell>
          <cell r="D18">
            <v>23.5</v>
          </cell>
          <cell r="E18">
            <v>25.2</v>
          </cell>
          <cell r="F18">
            <v>25</v>
          </cell>
          <cell r="G18">
            <v>25.6</v>
          </cell>
        </row>
        <row r="18">
          <cell r="I18">
            <v>27.1875</v>
          </cell>
        </row>
        <row r="18">
          <cell r="R18">
            <v>42.75</v>
          </cell>
        </row>
        <row r="19">
          <cell r="A19">
            <v>37183</v>
          </cell>
          <cell r="B19">
            <v>24.6</v>
          </cell>
          <cell r="C19">
            <v>25</v>
          </cell>
          <cell r="D19">
            <v>23.5</v>
          </cell>
          <cell r="E19">
            <v>25.2</v>
          </cell>
          <cell r="F19">
            <v>25</v>
          </cell>
          <cell r="G19">
            <v>25.6</v>
          </cell>
        </row>
        <row r="19">
          <cell r="I19">
            <v>27.1875</v>
          </cell>
        </row>
        <row r="19">
          <cell r="R19">
            <v>42.75</v>
          </cell>
        </row>
        <row r="20">
          <cell r="A20">
            <v>37184</v>
          </cell>
          <cell r="B20">
            <v>24.6</v>
          </cell>
          <cell r="C20">
            <v>25</v>
          </cell>
          <cell r="D20">
            <v>23.5</v>
          </cell>
          <cell r="E20">
            <v>25.2</v>
          </cell>
          <cell r="F20">
            <v>25</v>
          </cell>
          <cell r="G20">
            <v>25.6</v>
          </cell>
        </row>
        <row r="20">
          <cell r="I20">
            <v>30.25</v>
          </cell>
        </row>
        <row r="20">
          <cell r="R20">
            <v>36.75</v>
          </cell>
        </row>
        <row r="21">
          <cell r="A21">
            <v>37186</v>
          </cell>
          <cell r="B21">
            <v>24.6</v>
          </cell>
          <cell r="C21">
            <v>25</v>
          </cell>
          <cell r="D21">
            <v>23.5</v>
          </cell>
          <cell r="E21">
            <v>25.2</v>
          </cell>
          <cell r="F21">
            <v>25</v>
          </cell>
          <cell r="G21">
            <v>25.6</v>
          </cell>
        </row>
        <row r="21">
          <cell r="I21">
            <v>27.1875</v>
          </cell>
        </row>
        <row r="21">
          <cell r="R21">
            <v>42.75</v>
          </cell>
        </row>
        <row r="22">
          <cell r="A22">
            <v>37187</v>
          </cell>
          <cell r="B22">
            <v>24.6</v>
          </cell>
          <cell r="C22">
            <v>25</v>
          </cell>
          <cell r="D22">
            <v>23.5</v>
          </cell>
          <cell r="E22">
            <v>25.2</v>
          </cell>
          <cell r="F22">
            <v>25</v>
          </cell>
          <cell r="G22">
            <v>25.6</v>
          </cell>
        </row>
        <row r="22">
          <cell r="I22">
            <v>27.1875</v>
          </cell>
        </row>
        <row r="22">
          <cell r="R22">
            <v>42.75</v>
          </cell>
        </row>
        <row r="23">
          <cell r="A23">
            <v>37188</v>
          </cell>
          <cell r="B23">
            <v>24.6</v>
          </cell>
          <cell r="C23">
            <v>25</v>
          </cell>
          <cell r="D23">
            <v>23.5</v>
          </cell>
          <cell r="E23">
            <v>25.2</v>
          </cell>
          <cell r="F23">
            <v>25</v>
          </cell>
          <cell r="G23">
            <v>25.6</v>
          </cell>
        </row>
        <row r="23">
          <cell r="I23">
            <v>27.1875</v>
          </cell>
        </row>
        <row r="23">
          <cell r="R23">
            <v>42.75</v>
          </cell>
        </row>
        <row r="24">
          <cell r="A24">
            <v>37189</v>
          </cell>
          <cell r="B24">
            <v>24.6</v>
          </cell>
          <cell r="C24">
            <v>25</v>
          </cell>
          <cell r="D24">
            <v>23.5</v>
          </cell>
          <cell r="E24">
            <v>25.2</v>
          </cell>
          <cell r="F24">
            <v>25</v>
          </cell>
          <cell r="G24">
            <v>25.6</v>
          </cell>
        </row>
        <row r="24">
          <cell r="I24">
            <v>27.1875</v>
          </cell>
        </row>
        <row r="24">
          <cell r="R24">
            <v>42.75</v>
          </cell>
        </row>
        <row r="25">
          <cell r="A25">
            <v>37190</v>
          </cell>
          <cell r="B25">
            <v>24.6</v>
          </cell>
          <cell r="C25">
            <v>25</v>
          </cell>
          <cell r="D25">
            <v>23.5</v>
          </cell>
          <cell r="E25">
            <v>25.2</v>
          </cell>
          <cell r="F25">
            <v>25</v>
          </cell>
          <cell r="G25">
            <v>25.6</v>
          </cell>
        </row>
        <row r="25">
          <cell r="I25">
            <v>27.1875</v>
          </cell>
        </row>
        <row r="25">
          <cell r="R25">
            <v>42.75</v>
          </cell>
        </row>
        <row r="26">
          <cell r="A26">
            <v>37191</v>
          </cell>
          <cell r="B26">
            <v>24.6</v>
          </cell>
          <cell r="C26">
            <v>25</v>
          </cell>
          <cell r="D26">
            <v>23.5</v>
          </cell>
          <cell r="E26">
            <v>25.2</v>
          </cell>
          <cell r="F26">
            <v>25</v>
          </cell>
          <cell r="G26">
            <v>25.6</v>
          </cell>
        </row>
        <row r="26">
          <cell r="I26">
            <v>25.5</v>
          </cell>
        </row>
        <row r="26">
          <cell r="R26">
            <v>36.75</v>
          </cell>
        </row>
        <row r="27">
          <cell r="A27">
            <v>37193</v>
          </cell>
          <cell r="B27">
            <v>24.6</v>
          </cell>
          <cell r="C27">
            <v>25</v>
          </cell>
          <cell r="D27">
            <v>23.5</v>
          </cell>
          <cell r="E27">
            <v>25.2</v>
          </cell>
          <cell r="F27">
            <v>25</v>
          </cell>
          <cell r="G27">
            <v>25.6</v>
          </cell>
        </row>
        <row r="27">
          <cell r="I27">
            <v>27.1875</v>
          </cell>
        </row>
        <row r="27">
          <cell r="R27">
            <v>42.75</v>
          </cell>
        </row>
        <row r="28">
          <cell r="A28">
            <v>37194</v>
          </cell>
          <cell r="B28">
            <v>24.6</v>
          </cell>
          <cell r="C28">
            <v>25</v>
          </cell>
          <cell r="D28">
            <v>23.5</v>
          </cell>
          <cell r="E28">
            <v>25.2</v>
          </cell>
          <cell r="F28">
            <v>25</v>
          </cell>
          <cell r="G28">
            <v>25.6</v>
          </cell>
        </row>
        <row r="28">
          <cell r="I28">
            <v>27.1875</v>
          </cell>
        </row>
        <row r="28">
          <cell r="R28">
            <v>42.75</v>
          </cell>
        </row>
        <row r="29">
          <cell r="A29">
            <v>37195</v>
          </cell>
          <cell r="B29">
            <v>24.6</v>
          </cell>
          <cell r="C29">
            <v>25</v>
          </cell>
          <cell r="D29">
            <v>23.5</v>
          </cell>
          <cell r="E29">
            <v>25.2</v>
          </cell>
          <cell r="F29">
            <v>25</v>
          </cell>
          <cell r="G29">
            <v>25.6</v>
          </cell>
        </row>
        <row r="29">
          <cell r="I29">
            <v>27.1875</v>
          </cell>
        </row>
        <row r="29">
          <cell r="R29">
            <v>42.75</v>
          </cell>
        </row>
        <row r="30">
          <cell r="A30">
            <v>37196</v>
          </cell>
          <cell r="B30">
            <v>26</v>
          </cell>
          <cell r="C30">
            <v>28.5</v>
          </cell>
          <cell r="D30">
            <v>27.75</v>
          </cell>
          <cell r="E30">
            <v>28.4</v>
          </cell>
          <cell r="F30">
            <v>26.95</v>
          </cell>
          <cell r="G30">
            <v>27</v>
          </cell>
        </row>
        <row r="30">
          <cell r="I30">
            <v>24.9</v>
          </cell>
        </row>
        <row r="30">
          <cell r="R30">
            <v>39.6999969482422</v>
          </cell>
        </row>
        <row r="31">
          <cell r="A31">
            <v>37197</v>
          </cell>
          <cell r="B31">
            <v>26</v>
          </cell>
          <cell r="C31">
            <v>28.5</v>
          </cell>
          <cell r="D31">
            <v>27.75</v>
          </cell>
          <cell r="E31">
            <v>28.4</v>
          </cell>
          <cell r="F31">
            <v>26.95</v>
          </cell>
          <cell r="G31">
            <v>27</v>
          </cell>
        </row>
        <row r="31">
          <cell r="I31">
            <v>24.9</v>
          </cell>
        </row>
        <row r="31">
          <cell r="R31">
            <v>39.6999969482422</v>
          </cell>
        </row>
        <row r="32">
          <cell r="A32">
            <v>37198</v>
          </cell>
          <cell r="B32">
            <v>26</v>
          </cell>
          <cell r="C32">
            <v>28.5</v>
          </cell>
          <cell r="D32">
            <v>27.75</v>
          </cell>
          <cell r="E32">
            <v>28.4</v>
          </cell>
          <cell r="F32">
            <v>26.95</v>
          </cell>
          <cell r="G32">
            <v>27</v>
          </cell>
        </row>
        <row r="32">
          <cell r="I32">
            <v>24.8999996185303</v>
          </cell>
        </row>
        <row r="32">
          <cell r="R32">
            <v>34.2699961090088</v>
          </cell>
        </row>
        <row r="33">
          <cell r="A33">
            <v>37225</v>
          </cell>
          <cell r="B33">
            <v>26</v>
          </cell>
          <cell r="C33">
            <v>28.5</v>
          </cell>
          <cell r="D33">
            <v>27.75</v>
          </cell>
          <cell r="E33">
            <v>28.4</v>
          </cell>
          <cell r="F33">
            <v>26.95</v>
          </cell>
          <cell r="G33">
            <v>27</v>
          </cell>
        </row>
        <row r="33">
          <cell r="I33">
            <v>26.95</v>
          </cell>
        </row>
        <row r="33">
          <cell r="R33">
            <v>39.6999969482422</v>
          </cell>
        </row>
        <row r="34">
          <cell r="A34">
            <v>37226</v>
          </cell>
          <cell r="B34">
            <v>30</v>
          </cell>
          <cell r="C34">
            <v>35.1</v>
          </cell>
          <cell r="D34">
            <v>34.85</v>
          </cell>
          <cell r="E34">
            <v>34.4</v>
          </cell>
          <cell r="F34">
            <v>30.8</v>
          </cell>
          <cell r="G34">
            <v>32</v>
          </cell>
        </row>
        <row r="34">
          <cell r="I34">
            <v>30.8</v>
          </cell>
        </row>
        <row r="34">
          <cell r="R34">
            <v>47.0499992370606</v>
          </cell>
        </row>
        <row r="35">
          <cell r="A35">
            <v>37257</v>
          </cell>
          <cell r="B35">
            <v>30.25</v>
          </cell>
          <cell r="C35">
            <v>34</v>
          </cell>
          <cell r="D35">
            <v>34.25</v>
          </cell>
          <cell r="E35">
            <v>35</v>
          </cell>
          <cell r="F35">
            <v>31.75</v>
          </cell>
          <cell r="G35">
            <v>31.75</v>
          </cell>
        </row>
        <row r="35">
          <cell r="I35">
            <v>31.75</v>
          </cell>
        </row>
        <row r="35">
          <cell r="R35">
            <v>48.1285139465332</v>
          </cell>
        </row>
        <row r="36">
          <cell r="A36">
            <v>37288</v>
          </cell>
          <cell r="B36">
            <v>29.25</v>
          </cell>
          <cell r="C36">
            <v>32.15</v>
          </cell>
          <cell r="D36">
            <v>32.25</v>
          </cell>
          <cell r="E36">
            <v>34.5</v>
          </cell>
          <cell r="F36">
            <v>31.75</v>
          </cell>
          <cell r="G36">
            <v>30.5</v>
          </cell>
        </row>
        <row r="36">
          <cell r="I36">
            <v>31.75</v>
          </cell>
        </row>
        <row r="36">
          <cell r="R36">
            <v>47.5747387695313</v>
          </cell>
        </row>
        <row r="37">
          <cell r="A37">
            <v>37316</v>
          </cell>
          <cell r="B37">
            <v>29.25</v>
          </cell>
          <cell r="C37">
            <v>28.25</v>
          </cell>
          <cell r="D37">
            <v>28.25</v>
          </cell>
          <cell r="E37">
            <v>32.5</v>
          </cell>
          <cell r="F37">
            <v>31</v>
          </cell>
          <cell r="G37">
            <v>30.5</v>
          </cell>
        </row>
        <row r="37">
          <cell r="I37">
            <v>31</v>
          </cell>
        </row>
        <row r="37">
          <cell r="R37">
            <v>46.1690594482422</v>
          </cell>
        </row>
        <row r="38">
          <cell r="A38">
            <v>37347</v>
          </cell>
          <cell r="B38">
            <v>29.5</v>
          </cell>
          <cell r="C38">
            <v>30</v>
          </cell>
          <cell r="D38">
            <v>28</v>
          </cell>
          <cell r="E38">
            <v>29.75</v>
          </cell>
          <cell r="F38">
            <v>29.75</v>
          </cell>
          <cell r="G38">
            <v>31.5</v>
          </cell>
        </row>
        <row r="38">
          <cell r="I38">
            <v>29.75</v>
          </cell>
        </row>
        <row r="38">
          <cell r="R38">
            <v>43.1142764282227</v>
          </cell>
        </row>
        <row r="39">
          <cell r="A39">
            <v>37377</v>
          </cell>
          <cell r="B39">
            <v>32.5</v>
          </cell>
          <cell r="C39">
            <v>29.25</v>
          </cell>
          <cell r="D39">
            <v>26.75</v>
          </cell>
          <cell r="E39">
            <v>29.75</v>
          </cell>
          <cell r="F39">
            <v>33</v>
          </cell>
          <cell r="G39">
            <v>35.5</v>
          </cell>
        </row>
        <row r="39">
          <cell r="I39">
            <v>29.75</v>
          </cell>
        </row>
        <row r="39">
          <cell r="R39">
            <v>43.5892880249023</v>
          </cell>
        </row>
        <row r="40">
          <cell r="A40">
            <v>37408</v>
          </cell>
          <cell r="B40">
            <v>41.5</v>
          </cell>
          <cell r="C40">
            <v>30.5</v>
          </cell>
          <cell r="D40">
            <v>28</v>
          </cell>
          <cell r="E40">
            <v>36.5</v>
          </cell>
          <cell r="F40">
            <v>37.75</v>
          </cell>
          <cell r="G40">
            <v>46.5</v>
          </cell>
        </row>
        <row r="40">
          <cell r="I40">
            <v>36.5</v>
          </cell>
        </row>
        <row r="40">
          <cell r="R40">
            <v>44.4471124883617</v>
          </cell>
        </row>
        <row r="41">
          <cell r="A41">
            <v>37438</v>
          </cell>
          <cell r="B41">
            <v>49</v>
          </cell>
          <cell r="C41">
            <v>44</v>
          </cell>
          <cell r="D41">
            <v>41</v>
          </cell>
          <cell r="E41">
            <v>44.25</v>
          </cell>
          <cell r="F41">
            <v>46.75</v>
          </cell>
          <cell r="G41">
            <v>56</v>
          </cell>
        </row>
        <row r="41">
          <cell r="I41">
            <v>44.25</v>
          </cell>
        </row>
        <row r="41">
          <cell r="R41">
            <v>47.0589868666173</v>
          </cell>
        </row>
        <row r="42">
          <cell r="A42">
            <v>37469</v>
          </cell>
          <cell r="B42">
            <v>56</v>
          </cell>
          <cell r="C42">
            <v>52</v>
          </cell>
          <cell r="D42">
            <v>49.5</v>
          </cell>
          <cell r="E42">
            <v>51.25</v>
          </cell>
          <cell r="F42">
            <v>52.75</v>
          </cell>
          <cell r="G42">
            <v>66</v>
          </cell>
        </row>
        <row r="42">
          <cell r="I42">
            <v>51.25</v>
          </cell>
        </row>
        <row r="42">
          <cell r="R42">
            <v>47.7566680309953</v>
          </cell>
        </row>
        <row r="43">
          <cell r="A43">
            <v>37500</v>
          </cell>
          <cell r="B43">
            <v>46.5</v>
          </cell>
          <cell r="C43">
            <v>44.5</v>
          </cell>
          <cell r="D43">
            <v>41</v>
          </cell>
          <cell r="E43">
            <v>43.25</v>
          </cell>
          <cell r="F43">
            <v>39.25</v>
          </cell>
          <cell r="G43">
            <v>53.5</v>
          </cell>
        </row>
        <row r="43">
          <cell r="I43">
            <v>39.25</v>
          </cell>
        </row>
        <row r="43">
          <cell r="R43">
            <v>47.737491315721</v>
          </cell>
        </row>
        <row r="44">
          <cell r="A44">
            <v>37530</v>
          </cell>
          <cell r="B44">
            <v>33.5</v>
          </cell>
          <cell r="C44">
            <v>34.25</v>
          </cell>
          <cell r="D44">
            <v>35.5</v>
          </cell>
          <cell r="E44">
            <v>37</v>
          </cell>
          <cell r="F44">
            <v>35.5</v>
          </cell>
          <cell r="G44">
            <v>36</v>
          </cell>
        </row>
        <row r="44">
          <cell r="I44">
            <v>35.5</v>
          </cell>
        </row>
        <row r="44">
          <cell r="R44">
            <v>46.3810267359609</v>
          </cell>
        </row>
        <row r="45">
          <cell r="A45">
            <v>37561</v>
          </cell>
          <cell r="B45">
            <v>32</v>
          </cell>
          <cell r="C45">
            <v>32</v>
          </cell>
          <cell r="D45">
            <v>33</v>
          </cell>
          <cell r="E45">
            <v>34.75</v>
          </cell>
          <cell r="F45">
            <v>34.75</v>
          </cell>
          <cell r="G45">
            <v>34</v>
          </cell>
        </row>
        <row r="45">
          <cell r="I45">
            <v>34.75</v>
          </cell>
        </row>
        <row r="45">
          <cell r="R45">
            <v>51.2392799909949</v>
          </cell>
        </row>
        <row r="46">
          <cell r="A46">
            <v>37591</v>
          </cell>
          <cell r="B46">
            <v>32.5</v>
          </cell>
          <cell r="C46">
            <v>34</v>
          </cell>
          <cell r="D46">
            <v>35</v>
          </cell>
          <cell r="E46">
            <v>37</v>
          </cell>
          <cell r="F46">
            <v>37</v>
          </cell>
          <cell r="G46">
            <v>34.5</v>
          </cell>
        </row>
        <row r="46">
          <cell r="I46">
            <v>37</v>
          </cell>
        </row>
        <row r="46">
          <cell r="R46">
            <v>55.162991563972</v>
          </cell>
        </row>
        <row r="47">
          <cell r="A47">
            <v>37622</v>
          </cell>
          <cell r="B47">
            <v>33.75</v>
          </cell>
          <cell r="C47">
            <v>37</v>
          </cell>
          <cell r="D47">
            <v>38</v>
          </cell>
          <cell r="E47">
            <v>38.25</v>
          </cell>
          <cell r="F47">
            <v>37.75</v>
          </cell>
          <cell r="G47">
            <v>35.75</v>
          </cell>
        </row>
        <row r="47">
          <cell r="I47">
            <v>27.75</v>
          </cell>
        </row>
        <row r="47">
          <cell r="R47">
            <v>48.2227980718673</v>
          </cell>
        </row>
        <row r="48">
          <cell r="A48">
            <v>37653</v>
          </cell>
          <cell r="B48">
            <v>33.25</v>
          </cell>
          <cell r="C48">
            <v>34.5</v>
          </cell>
          <cell r="D48">
            <v>35.5</v>
          </cell>
          <cell r="E48">
            <v>37.25</v>
          </cell>
          <cell r="F48">
            <v>36.75</v>
          </cell>
          <cell r="G48">
            <v>35.25</v>
          </cell>
        </row>
        <row r="48">
          <cell r="I48">
            <v>26.75</v>
          </cell>
        </row>
        <row r="48">
          <cell r="R48">
            <v>46.8155022842249</v>
          </cell>
        </row>
        <row r="49">
          <cell r="A49">
            <v>37681</v>
          </cell>
          <cell r="B49">
            <v>33.25</v>
          </cell>
          <cell r="C49">
            <v>31</v>
          </cell>
          <cell r="D49">
            <v>31</v>
          </cell>
          <cell r="E49">
            <v>34.75</v>
          </cell>
          <cell r="F49">
            <v>34.25</v>
          </cell>
          <cell r="G49">
            <v>35.25</v>
          </cell>
        </row>
        <row r="49">
          <cell r="I49">
            <v>24.25</v>
          </cell>
        </row>
        <row r="49">
          <cell r="R49">
            <v>45.0928591672634</v>
          </cell>
        </row>
        <row r="50">
          <cell r="A50">
            <v>37712</v>
          </cell>
          <cell r="B50">
            <v>32.75</v>
          </cell>
          <cell r="C50">
            <v>32.5</v>
          </cell>
          <cell r="D50">
            <v>29.5</v>
          </cell>
          <cell r="E50">
            <v>32.5</v>
          </cell>
          <cell r="F50">
            <v>33.75</v>
          </cell>
          <cell r="G50">
            <v>34.75</v>
          </cell>
        </row>
        <row r="50">
          <cell r="I50">
            <v>22.5</v>
          </cell>
        </row>
        <row r="50">
          <cell r="R50">
            <v>42.4278218112122</v>
          </cell>
        </row>
        <row r="51">
          <cell r="A51">
            <v>37742</v>
          </cell>
          <cell r="B51">
            <v>32.75</v>
          </cell>
          <cell r="C51">
            <v>28.25</v>
          </cell>
          <cell r="D51">
            <v>25</v>
          </cell>
          <cell r="E51">
            <v>33.5</v>
          </cell>
          <cell r="F51">
            <v>34.5</v>
          </cell>
          <cell r="G51">
            <v>34.75</v>
          </cell>
        </row>
        <row r="51">
          <cell r="I51">
            <v>23.5</v>
          </cell>
        </row>
        <row r="51">
          <cell r="R51">
            <v>42.6321047389484</v>
          </cell>
        </row>
        <row r="52">
          <cell r="A52">
            <v>37773</v>
          </cell>
          <cell r="B52">
            <v>37.25</v>
          </cell>
          <cell r="C52">
            <v>29.25</v>
          </cell>
          <cell r="D52">
            <v>26</v>
          </cell>
          <cell r="E52">
            <v>37.5</v>
          </cell>
          <cell r="F52">
            <v>43.5</v>
          </cell>
          <cell r="G52">
            <v>41.75</v>
          </cell>
        </row>
        <row r="52">
          <cell r="I52">
            <v>27.5</v>
          </cell>
        </row>
        <row r="52">
          <cell r="R52">
            <v>43.133300415557</v>
          </cell>
        </row>
        <row r="53">
          <cell r="A53">
            <v>37803</v>
          </cell>
          <cell r="B53">
            <v>51.5</v>
          </cell>
          <cell r="C53">
            <v>50.5</v>
          </cell>
          <cell r="D53">
            <v>46</v>
          </cell>
          <cell r="E53">
            <v>47.75</v>
          </cell>
          <cell r="F53">
            <v>53.75</v>
          </cell>
          <cell r="G53">
            <v>57.5</v>
          </cell>
        </row>
        <row r="53">
          <cell r="I53">
            <v>37.75</v>
          </cell>
        </row>
        <row r="53">
          <cell r="R53">
            <v>43.5234647041409</v>
          </cell>
        </row>
        <row r="54">
          <cell r="A54">
            <v>37834</v>
          </cell>
          <cell r="B54">
            <v>57</v>
          </cell>
          <cell r="C54">
            <v>57.5</v>
          </cell>
          <cell r="D54">
            <v>54</v>
          </cell>
          <cell r="E54">
            <v>56.5</v>
          </cell>
          <cell r="F54">
            <v>57.75</v>
          </cell>
          <cell r="G54">
            <v>65</v>
          </cell>
        </row>
        <row r="54">
          <cell r="I54">
            <v>46.5</v>
          </cell>
        </row>
        <row r="54">
          <cell r="R54">
            <v>43.8650942893935</v>
          </cell>
        </row>
        <row r="55">
          <cell r="A55">
            <v>37865</v>
          </cell>
          <cell r="B55">
            <v>45.5</v>
          </cell>
          <cell r="C55">
            <v>46.5</v>
          </cell>
          <cell r="D55">
            <v>43</v>
          </cell>
          <cell r="E55">
            <v>51.75</v>
          </cell>
          <cell r="F55">
            <v>46.75</v>
          </cell>
          <cell r="G55">
            <v>51.5</v>
          </cell>
        </row>
        <row r="55">
          <cell r="I55">
            <v>36.75</v>
          </cell>
        </row>
        <row r="55">
          <cell r="R55">
            <v>43.9545663309376</v>
          </cell>
        </row>
        <row r="56">
          <cell r="A56">
            <v>37895</v>
          </cell>
          <cell r="B56">
            <v>34</v>
          </cell>
          <cell r="C56">
            <v>35.5</v>
          </cell>
          <cell r="D56">
            <v>36</v>
          </cell>
          <cell r="E56">
            <v>37.75</v>
          </cell>
          <cell r="F56">
            <v>36.25</v>
          </cell>
          <cell r="G56">
            <v>36.25</v>
          </cell>
        </row>
        <row r="56">
          <cell r="I56">
            <v>26.25</v>
          </cell>
        </row>
        <row r="56">
          <cell r="R56">
            <v>44.1850545496125</v>
          </cell>
        </row>
        <row r="57">
          <cell r="A57">
            <v>37926</v>
          </cell>
          <cell r="B57">
            <v>32.5</v>
          </cell>
          <cell r="C57">
            <v>33.5</v>
          </cell>
          <cell r="D57">
            <v>34</v>
          </cell>
          <cell r="E57">
            <v>36.75</v>
          </cell>
          <cell r="F57">
            <v>34.75</v>
          </cell>
          <cell r="G57">
            <v>34.25</v>
          </cell>
        </row>
        <row r="57">
          <cell r="I57">
            <v>24.75</v>
          </cell>
        </row>
        <row r="57">
          <cell r="R57">
            <v>47.7722061243588</v>
          </cell>
        </row>
        <row r="58">
          <cell r="A58">
            <v>37956</v>
          </cell>
          <cell r="B58">
            <v>32.5</v>
          </cell>
          <cell r="C58">
            <v>36.5</v>
          </cell>
          <cell r="D58">
            <v>37</v>
          </cell>
          <cell r="E58">
            <v>38.75</v>
          </cell>
          <cell r="F58">
            <v>39.25</v>
          </cell>
          <cell r="G58">
            <v>34</v>
          </cell>
        </row>
        <row r="58">
          <cell r="I58">
            <v>28.75</v>
          </cell>
        </row>
        <row r="58">
          <cell r="R58">
            <v>50.4490488913667</v>
          </cell>
        </row>
        <row r="59">
          <cell r="A59">
            <v>37987</v>
          </cell>
          <cell r="B59">
            <v>34.61</v>
          </cell>
          <cell r="C59">
            <v>36.83</v>
          </cell>
          <cell r="D59">
            <v>37.16</v>
          </cell>
          <cell r="E59">
            <v>39.54</v>
          </cell>
          <cell r="F59">
            <v>39.95</v>
          </cell>
          <cell r="G59">
            <v>36.81</v>
          </cell>
        </row>
        <row r="59">
          <cell r="I59">
            <v>18.5</v>
          </cell>
        </row>
        <row r="59">
          <cell r="R59">
            <v>48.9236662542344</v>
          </cell>
        </row>
        <row r="60">
          <cell r="A60">
            <v>38018</v>
          </cell>
          <cell r="B60">
            <v>34.19</v>
          </cell>
          <cell r="C60">
            <v>34.72</v>
          </cell>
          <cell r="D60">
            <v>35.08</v>
          </cell>
          <cell r="E60">
            <v>39.01</v>
          </cell>
          <cell r="F60">
            <v>37.95</v>
          </cell>
          <cell r="G60">
            <v>36.39</v>
          </cell>
        </row>
        <row r="60">
          <cell r="I60">
            <v>20.75</v>
          </cell>
        </row>
        <row r="60">
          <cell r="R60">
            <v>47.1585949209795</v>
          </cell>
        </row>
        <row r="61">
          <cell r="A61">
            <v>38047</v>
          </cell>
          <cell r="B61">
            <v>34.19</v>
          </cell>
          <cell r="C61">
            <v>31.78</v>
          </cell>
          <cell r="D61">
            <v>31.32</v>
          </cell>
          <cell r="E61">
            <v>37.48</v>
          </cell>
          <cell r="F61">
            <v>35.7</v>
          </cell>
          <cell r="G61">
            <v>36.39</v>
          </cell>
        </row>
        <row r="61">
          <cell r="I61">
            <v>17.75</v>
          </cell>
        </row>
        <row r="61">
          <cell r="R61">
            <v>45.0350842120944</v>
          </cell>
        </row>
        <row r="62">
          <cell r="A62">
            <v>38078</v>
          </cell>
          <cell r="B62">
            <v>33.76</v>
          </cell>
          <cell r="C62">
            <v>33.05</v>
          </cell>
          <cell r="D62">
            <v>30.07</v>
          </cell>
          <cell r="E62">
            <v>35.76</v>
          </cell>
          <cell r="F62">
            <v>34.95</v>
          </cell>
          <cell r="G62">
            <v>35.96</v>
          </cell>
        </row>
        <row r="62">
          <cell r="I62">
            <v>25.5</v>
          </cell>
        </row>
        <row r="62">
          <cell r="R62">
            <v>41.750454969428</v>
          </cell>
        </row>
        <row r="63">
          <cell r="A63">
            <v>38108</v>
          </cell>
          <cell r="B63">
            <v>33.76</v>
          </cell>
          <cell r="C63">
            <v>29.47</v>
          </cell>
          <cell r="D63">
            <v>26.31</v>
          </cell>
          <cell r="E63">
            <v>37.42</v>
          </cell>
          <cell r="F63">
            <v>35.7</v>
          </cell>
          <cell r="G63">
            <v>35.96</v>
          </cell>
        </row>
        <row r="63">
          <cell r="I63">
            <v>25.5</v>
          </cell>
        </row>
        <row r="63">
          <cell r="R63">
            <v>41.6786449555041</v>
          </cell>
        </row>
        <row r="64">
          <cell r="A64">
            <v>38139</v>
          </cell>
          <cell r="B64">
            <v>37.61</v>
          </cell>
          <cell r="C64">
            <v>30.31</v>
          </cell>
          <cell r="D64">
            <v>27.15</v>
          </cell>
          <cell r="E64">
            <v>41.9</v>
          </cell>
          <cell r="F64">
            <v>44.2</v>
          </cell>
          <cell r="G64">
            <v>41.94</v>
          </cell>
        </row>
        <row r="64">
          <cell r="I64">
            <v>31.5</v>
          </cell>
        </row>
        <row r="64">
          <cell r="R64">
            <v>42.1591340810793</v>
          </cell>
        </row>
        <row r="65">
          <cell r="A65">
            <v>38169</v>
          </cell>
          <cell r="B65">
            <v>49.8</v>
          </cell>
          <cell r="C65">
            <v>48.26</v>
          </cell>
          <cell r="D65">
            <v>43.93</v>
          </cell>
          <cell r="E65">
            <v>43.98</v>
          </cell>
          <cell r="F65">
            <v>50.2</v>
          </cell>
          <cell r="G65">
            <v>55.4</v>
          </cell>
        </row>
        <row r="65">
          <cell r="I65">
            <v>35.5</v>
          </cell>
        </row>
        <row r="65">
          <cell r="R65">
            <v>42.8506254060938</v>
          </cell>
        </row>
        <row r="66">
          <cell r="A66">
            <v>38200</v>
          </cell>
          <cell r="B66">
            <v>54.51</v>
          </cell>
          <cell r="C66">
            <v>54.19</v>
          </cell>
          <cell r="D66">
            <v>50.65</v>
          </cell>
          <cell r="E66">
            <v>51.41</v>
          </cell>
          <cell r="F66">
            <v>52.7</v>
          </cell>
          <cell r="G66">
            <v>61.81</v>
          </cell>
        </row>
        <row r="66">
          <cell r="I66">
            <v>44.5</v>
          </cell>
        </row>
        <row r="66">
          <cell r="R66">
            <v>43.3507666816506</v>
          </cell>
        </row>
        <row r="67">
          <cell r="A67">
            <v>38231</v>
          </cell>
          <cell r="B67">
            <v>44.67</v>
          </cell>
          <cell r="C67">
            <v>44.9</v>
          </cell>
          <cell r="D67">
            <v>41.44</v>
          </cell>
          <cell r="E67">
            <v>47.33</v>
          </cell>
          <cell r="F67">
            <v>43.7</v>
          </cell>
          <cell r="G67">
            <v>50.27</v>
          </cell>
        </row>
        <row r="67">
          <cell r="I67">
            <v>28.5</v>
          </cell>
        </row>
        <row r="67">
          <cell r="R67">
            <v>43.3583265027741</v>
          </cell>
        </row>
        <row r="68">
          <cell r="A68">
            <v>38261</v>
          </cell>
          <cell r="B68">
            <v>34.83</v>
          </cell>
          <cell r="C68">
            <v>35.62</v>
          </cell>
          <cell r="D68">
            <v>35.57</v>
          </cell>
          <cell r="E68">
            <v>39.03</v>
          </cell>
          <cell r="F68">
            <v>37.9</v>
          </cell>
          <cell r="G68">
            <v>37.24</v>
          </cell>
        </row>
        <row r="68">
          <cell r="I68">
            <v>28.75</v>
          </cell>
        </row>
        <row r="68">
          <cell r="R68">
            <v>43.442839159333</v>
          </cell>
        </row>
        <row r="69">
          <cell r="A69">
            <v>38292</v>
          </cell>
          <cell r="B69">
            <v>33.55</v>
          </cell>
          <cell r="C69">
            <v>33.93</v>
          </cell>
          <cell r="D69">
            <v>33.9</v>
          </cell>
          <cell r="E69">
            <v>37.25</v>
          </cell>
          <cell r="F69">
            <v>37.65</v>
          </cell>
          <cell r="G69">
            <v>35.53</v>
          </cell>
        </row>
        <row r="69">
          <cell r="I69">
            <v>25.25</v>
          </cell>
        </row>
        <row r="69">
          <cell r="R69">
            <v>46.7869419965713</v>
          </cell>
        </row>
        <row r="70">
          <cell r="A70">
            <v>38322</v>
          </cell>
          <cell r="B70">
            <v>33.55</v>
          </cell>
          <cell r="C70">
            <v>36.47</v>
          </cell>
          <cell r="D70">
            <v>36.43</v>
          </cell>
          <cell r="E70">
            <v>38.91</v>
          </cell>
          <cell r="F70">
            <v>41.65</v>
          </cell>
          <cell r="G70">
            <v>35.32</v>
          </cell>
        </row>
        <row r="70">
          <cell r="I70">
            <v>28.5</v>
          </cell>
        </row>
        <row r="70">
          <cell r="R70">
            <v>49.2621662604606</v>
          </cell>
        </row>
        <row r="71">
          <cell r="A71">
            <v>38353</v>
          </cell>
          <cell r="B71">
            <v>35.39</v>
          </cell>
          <cell r="C71">
            <v>37.13</v>
          </cell>
          <cell r="D71">
            <v>37.21</v>
          </cell>
          <cell r="E71">
            <v>39.75</v>
          </cell>
          <cell r="F71">
            <v>40.7</v>
          </cell>
          <cell r="G71">
            <v>37.71</v>
          </cell>
        </row>
        <row r="71">
          <cell r="I71">
            <v>18.5</v>
          </cell>
        </row>
        <row r="71">
          <cell r="R71">
            <v>47.7391703628412</v>
          </cell>
        </row>
        <row r="72">
          <cell r="A72">
            <v>38384</v>
          </cell>
          <cell r="B72">
            <v>35.02</v>
          </cell>
          <cell r="C72">
            <v>35.34</v>
          </cell>
          <cell r="D72">
            <v>35.43</v>
          </cell>
          <cell r="E72">
            <v>39.5</v>
          </cell>
          <cell r="F72">
            <v>38.7</v>
          </cell>
          <cell r="G72">
            <v>37.34</v>
          </cell>
        </row>
        <row r="72">
          <cell r="I72">
            <v>20.75</v>
          </cell>
        </row>
        <row r="72">
          <cell r="R72">
            <v>46.0622691659822</v>
          </cell>
        </row>
        <row r="73">
          <cell r="A73">
            <v>38412</v>
          </cell>
          <cell r="B73">
            <v>35.02</v>
          </cell>
          <cell r="C73">
            <v>32.83</v>
          </cell>
          <cell r="D73">
            <v>32.21</v>
          </cell>
          <cell r="E73">
            <v>38.25</v>
          </cell>
          <cell r="F73">
            <v>36.7</v>
          </cell>
          <cell r="G73">
            <v>37.34</v>
          </cell>
        </row>
        <row r="73">
          <cell r="I73">
            <v>17.75</v>
          </cell>
        </row>
        <row r="73">
          <cell r="R73">
            <v>44.0449710967301</v>
          </cell>
        </row>
        <row r="74">
          <cell r="A74">
            <v>38443</v>
          </cell>
          <cell r="B74">
            <v>34.66</v>
          </cell>
          <cell r="C74">
            <v>33.92</v>
          </cell>
          <cell r="D74">
            <v>31.14</v>
          </cell>
          <cell r="E74">
            <v>37.25</v>
          </cell>
          <cell r="F74">
            <v>36.45</v>
          </cell>
          <cell r="G74">
            <v>36.98</v>
          </cell>
        </row>
        <row r="74">
          <cell r="I74">
            <v>24.5</v>
          </cell>
        </row>
        <row r="74">
          <cell r="R74">
            <v>40.9243836614302</v>
          </cell>
        </row>
        <row r="75">
          <cell r="A75">
            <v>38473</v>
          </cell>
          <cell r="B75">
            <v>34.66</v>
          </cell>
          <cell r="C75">
            <v>30.86</v>
          </cell>
          <cell r="D75">
            <v>27.92</v>
          </cell>
          <cell r="E75">
            <v>38.75</v>
          </cell>
          <cell r="F75">
            <v>36.95</v>
          </cell>
          <cell r="G75">
            <v>36.98</v>
          </cell>
        </row>
        <row r="75">
          <cell r="I75">
            <v>24.5</v>
          </cell>
        </row>
        <row r="75">
          <cell r="R75">
            <v>40.8571368854884</v>
          </cell>
        </row>
        <row r="76">
          <cell r="A76">
            <v>38504</v>
          </cell>
          <cell r="B76">
            <v>37.95</v>
          </cell>
          <cell r="C76">
            <v>31.6</v>
          </cell>
          <cell r="D76">
            <v>28.64</v>
          </cell>
          <cell r="E76">
            <v>43</v>
          </cell>
          <cell r="F76">
            <v>44.45</v>
          </cell>
          <cell r="G76">
            <v>42.08</v>
          </cell>
        </row>
        <row r="76">
          <cell r="I76">
            <v>29.5</v>
          </cell>
        </row>
        <row r="76">
          <cell r="R76">
            <v>41.3150228191361</v>
          </cell>
        </row>
        <row r="77">
          <cell r="A77">
            <v>38534</v>
          </cell>
          <cell r="B77">
            <v>48.39</v>
          </cell>
          <cell r="C77">
            <v>46.96</v>
          </cell>
          <cell r="D77">
            <v>43</v>
          </cell>
          <cell r="E77">
            <v>42.5</v>
          </cell>
          <cell r="F77">
            <v>48.2</v>
          </cell>
          <cell r="G77">
            <v>53.59</v>
          </cell>
        </row>
        <row r="77">
          <cell r="I77">
            <v>26.5</v>
          </cell>
        </row>
        <row r="77">
          <cell r="R77">
            <v>41.9734834925488</v>
          </cell>
        </row>
        <row r="78">
          <cell r="A78">
            <v>38565</v>
          </cell>
          <cell r="B78">
            <v>52.41</v>
          </cell>
          <cell r="C78">
            <v>52.04</v>
          </cell>
          <cell r="D78">
            <v>48.76</v>
          </cell>
          <cell r="E78">
            <v>48.75</v>
          </cell>
          <cell r="F78">
            <v>49.7</v>
          </cell>
          <cell r="G78">
            <v>59.05</v>
          </cell>
        </row>
        <row r="78">
          <cell r="I78">
            <v>35.5</v>
          </cell>
        </row>
        <row r="78">
          <cell r="R78">
            <v>42.4498044502387</v>
          </cell>
        </row>
        <row r="79">
          <cell r="A79">
            <v>38596</v>
          </cell>
          <cell r="B79">
            <v>43.99</v>
          </cell>
          <cell r="C79">
            <v>44.1</v>
          </cell>
          <cell r="D79">
            <v>40.87</v>
          </cell>
          <cell r="E79">
            <v>45.25</v>
          </cell>
          <cell r="F79">
            <v>42.2</v>
          </cell>
          <cell r="G79">
            <v>49.19</v>
          </cell>
        </row>
        <row r="79">
          <cell r="I79">
            <v>22.5</v>
          </cell>
        </row>
        <row r="79">
          <cell r="R79">
            <v>42.4579418322784</v>
          </cell>
        </row>
        <row r="80">
          <cell r="A80">
            <v>38626</v>
          </cell>
          <cell r="B80">
            <v>35.58</v>
          </cell>
          <cell r="C80">
            <v>36.16</v>
          </cell>
          <cell r="D80">
            <v>35.85</v>
          </cell>
          <cell r="E80">
            <v>40.75</v>
          </cell>
          <cell r="F80">
            <v>39.4</v>
          </cell>
          <cell r="G80">
            <v>38.08</v>
          </cell>
        </row>
        <row r="80">
          <cell r="I80">
            <v>25.75</v>
          </cell>
        </row>
        <row r="80">
          <cell r="R80">
            <v>42.5383214937999</v>
          </cell>
        </row>
        <row r="81">
          <cell r="A81">
            <v>38657</v>
          </cell>
          <cell r="B81">
            <v>34.48</v>
          </cell>
          <cell r="C81">
            <v>34.73</v>
          </cell>
          <cell r="D81">
            <v>34.42</v>
          </cell>
          <cell r="E81">
            <v>38.5</v>
          </cell>
          <cell r="F81">
            <v>38.9</v>
          </cell>
          <cell r="G81">
            <v>36.62</v>
          </cell>
        </row>
        <row r="81">
          <cell r="I81">
            <v>22.75</v>
          </cell>
        </row>
        <row r="81">
          <cell r="R81">
            <v>45.6621446713718</v>
          </cell>
        </row>
        <row r="82">
          <cell r="A82">
            <v>38687</v>
          </cell>
          <cell r="B82">
            <v>34.48</v>
          </cell>
          <cell r="C82">
            <v>36.91</v>
          </cell>
          <cell r="D82">
            <v>36.59</v>
          </cell>
          <cell r="E82">
            <v>39.75</v>
          </cell>
          <cell r="F82">
            <v>42.9</v>
          </cell>
          <cell r="G82">
            <v>36.44</v>
          </cell>
        </row>
        <row r="82">
          <cell r="I82">
            <v>26</v>
          </cell>
        </row>
        <row r="82">
          <cell r="R82">
            <v>48.0346606544734</v>
          </cell>
        </row>
        <row r="83">
          <cell r="A83">
            <v>38718</v>
          </cell>
          <cell r="B83">
            <v>36.08</v>
          </cell>
          <cell r="C83">
            <v>37.91</v>
          </cell>
          <cell r="D83">
            <v>37.34</v>
          </cell>
          <cell r="E83">
            <v>39.96</v>
          </cell>
          <cell r="F83">
            <v>41.2</v>
          </cell>
          <cell r="G83">
            <v>38.5</v>
          </cell>
        </row>
        <row r="83">
          <cell r="I83">
            <v>18.75</v>
          </cell>
        </row>
        <row r="83">
          <cell r="R83">
            <v>43.130454569389</v>
          </cell>
        </row>
        <row r="84">
          <cell r="A84">
            <v>38749</v>
          </cell>
          <cell r="B84">
            <v>35.77</v>
          </cell>
          <cell r="C84">
            <v>36.27</v>
          </cell>
          <cell r="D84">
            <v>35.73</v>
          </cell>
          <cell r="E84">
            <v>39.95</v>
          </cell>
          <cell r="F84">
            <v>39.29</v>
          </cell>
          <cell r="G84">
            <v>38.19</v>
          </cell>
        </row>
        <row r="84">
          <cell r="I84">
            <v>21</v>
          </cell>
        </row>
        <row r="84">
          <cell r="R84">
            <v>41.6802855388697</v>
          </cell>
        </row>
        <row r="85">
          <cell r="A85">
            <v>38777</v>
          </cell>
          <cell r="B85">
            <v>35.77</v>
          </cell>
          <cell r="C85">
            <v>33.97</v>
          </cell>
          <cell r="D85">
            <v>32.81</v>
          </cell>
          <cell r="E85">
            <v>38.95</v>
          </cell>
          <cell r="F85">
            <v>37.67</v>
          </cell>
          <cell r="G85">
            <v>38.19</v>
          </cell>
        </row>
        <row r="85">
          <cell r="I85">
            <v>18</v>
          </cell>
        </row>
        <row r="85">
          <cell r="R85">
            <v>39.9265768438967</v>
          </cell>
        </row>
        <row r="86">
          <cell r="A86">
            <v>38808</v>
          </cell>
          <cell r="B86">
            <v>35.46</v>
          </cell>
          <cell r="C86">
            <v>34.97</v>
          </cell>
          <cell r="D86">
            <v>31.84</v>
          </cell>
          <cell r="E86">
            <v>38.63</v>
          </cell>
          <cell r="F86">
            <v>37.65</v>
          </cell>
          <cell r="G86">
            <v>37.88</v>
          </cell>
        </row>
        <row r="86">
          <cell r="I86">
            <v>24.75</v>
          </cell>
        </row>
        <row r="86">
          <cell r="R86">
            <v>37.1975664730164</v>
          </cell>
        </row>
        <row r="87">
          <cell r="A87">
            <v>38838</v>
          </cell>
          <cell r="B87">
            <v>35.46</v>
          </cell>
          <cell r="C87">
            <v>32.17</v>
          </cell>
          <cell r="D87">
            <v>28.93</v>
          </cell>
          <cell r="E87">
            <v>39.94</v>
          </cell>
          <cell r="F87">
            <v>38.15</v>
          </cell>
          <cell r="G87">
            <v>37.88</v>
          </cell>
        </row>
        <row r="87">
          <cell r="I87">
            <v>24.75</v>
          </cell>
        </row>
        <row r="87">
          <cell r="R87">
            <v>37.1576760835992</v>
          </cell>
        </row>
        <row r="88">
          <cell r="A88">
            <v>38869</v>
          </cell>
          <cell r="B88">
            <v>38.28</v>
          </cell>
          <cell r="C88">
            <v>32.85</v>
          </cell>
          <cell r="D88">
            <v>29.58</v>
          </cell>
          <cell r="E88">
            <v>43.88</v>
          </cell>
          <cell r="F88">
            <v>44.8</v>
          </cell>
          <cell r="G88">
            <v>42.24</v>
          </cell>
        </row>
        <row r="88">
          <cell r="I88">
            <v>29.75</v>
          </cell>
        </row>
        <row r="88">
          <cell r="R88">
            <v>37.5828028836689</v>
          </cell>
        </row>
        <row r="89">
          <cell r="A89">
            <v>38899</v>
          </cell>
          <cell r="B89">
            <v>47.21</v>
          </cell>
          <cell r="C89">
            <v>46.96</v>
          </cell>
          <cell r="D89">
            <v>42.6</v>
          </cell>
          <cell r="E89">
            <v>41.22</v>
          </cell>
          <cell r="F89">
            <v>46.65</v>
          </cell>
          <cell r="G89">
            <v>52.07</v>
          </cell>
        </row>
        <row r="89">
          <cell r="I89">
            <v>26.75</v>
          </cell>
        </row>
        <row r="89">
          <cell r="R89">
            <v>38.1838706129711</v>
          </cell>
        </row>
        <row r="90">
          <cell r="A90">
            <v>38930</v>
          </cell>
          <cell r="B90">
            <v>50.65</v>
          </cell>
          <cell r="C90">
            <v>51.62</v>
          </cell>
          <cell r="D90">
            <v>47.81</v>
          </cell>
          <cell r="E90">
            <v>46.58</v>
          </cell>
          <cell r="F90">
            <v>47.2</v>
          </cell>
          <cell r="G90">
            <v>56.73</v>
          </cell>
        </row>
        <row r="90">
          <cell r="I90">
            <v>35.75</v>
          </cell>
        </row>
        <row r="90">
          <cell r="R90">
            <v>38.6240785055349</v>
          </cell>
        </row>
        <row r="91">
          <cell r="A91">
            <v>38961</v>
          </cell>
          <cell r="B91">
            <v>43.45</v>
          </cell>
          <cell r="C91">
            <v>44.34</v>
          </cell>
          <cell r="D91">
            <v>40.66</v>
          </cell>
          <cell r="E91">
            <v>43.58</v>
          </cell>
          <cell r="F91">
            <v>41.11</v>
          </cell>
          <cell r="G91">
            <v>48.31</v>
          </cell>
        </row>
        <row r="91">
          <cell r="I91">
            <v>22.75</v>
          </cell>
        </row>
        <row r="91">
          <cell r="R91">
            <v>38.6511743598451</v>
          </cell>
        </row>
        <row r="92">
          <cell r="A92">
            <v>38991</v>
          </cell>
          <cell r="B92">
            <v>36.25</v>
          </cell>
          <cell r="C92">
            <v>37.05</v>
          </cell>
          <cell r="D92">
            <v>36.12</v>
          </cell>
          <cell r="E92">
            <v>42.22</v>
          </cell>
          <cell r="F92">
            <v>40.58</v>
          </cell>
          <cell r="G92">
            <v>38.82</v>
          </cell>
        </row>
        <row r="92">
          <cell r="I92">
            <v>26</v>
          </cell>
        </row>
        <row r="92">
          <cell r="R92">
            <v>38.7408967667897</v>
          </cell>
        </row>
        <row r="93">
          <cell r="A93">
            <v>39022</v>
          </cell>
          <cell r="B93">
            <v>35.31</v>
          </cell>
          <cell r="C93">
            <v>35.74</v>
          </cell>
          <cell r="D93">
            <v>34.82</v>
          </cell>
          <cell r="E93">
            <v>39.53</v>
          </cell>
          <cell r="F93">
            <v>40.03</v>
          </cell>
          <cell r="G93">
            <v>37.57</v>
          </cell>
        </row>
        <row r="93">
          <cell r="I93">
            <v>23</v>
          </cell>
        </row>
        <row r="93">
          <cell r="R93">
            <v>41.5651915563139</v>
          </cell>
        </row>
        <row r="94">
          <cell r="A94">
            <v>39052</v>
          </cell>
          <cell r="B94">
            <v>35.31</v>
          </cell>
          <cell r="C94">
            <v>37.75</v>
          </cell>
          <cell r="D94">
            <v>36.78</v>
          </cell>
          <cell r="E94">
            <v>40.58</v>
          </cell>
          <cell r="F94">
            <v>43.93</v>
          </cell>
          <cell r="G94">
            <v>37.42</v>
          </cell>
        </row>
        <row r="94">
          <cell r="I94">
            <v>26.25</v>
          </cell>
        </row>
        <row r="94">
          <cell r="R94">
            <v>43.6615522602579</v>
          </cell>
        </row>
        <row r="95">
          <cell r="A95">
            <v>39083</v>
          </cell>
          <cell r="B95">
            <v>36.58</v>
          </cell>
          <cell r="C95">
            <v>38.9</v>
          </cell>
          <cell r="D95">
            <v>37.47</v>
          </cell>
          <cell r="E95">
            <v>40.19</v>
          </cell>
          <cell r="F95">
            <v>41.6</v>
          </cell>
          <cell r="G95">
            <v>39.03</v>
          </cell>
        </row>
        <row r="95">
          <cell r="I95">
            <v>28.1</v>
          </cell>
        </row>
        <row r="95">
          <cell r="R95">
            <v>44.6023890535343</v>
          </cell>
        </row>
        <row r="96">
          <cell r="A96">
            <v>39114</v>
          </cell>
          <cell r="B96">
            <v>36.3</v>
          </cell>
          <cell r="C96">
            <v>37.39</v>
          </cell>
          <cell r="D96">
            <v>36.01</v>
          </cell>
          <cell r="E96">
            <v>40.31</v>
          </cell>
          <cell r="F96">
            <v>39.73</v>
          </cell>
          <cell r="G96">
            <v>38.75</v>
          </cell>
        </row>
        <row r="96">
          <cell r="I96">
            <v>30.35</v>
          </cell>
        </row>
        <row r="96">
          <cell r="R96">
            <v>43.1288049742467</v>
          </cell>
        </row>
        <row r="97">
          <cell r="A97">
            <v>39142</v>
          </cell>
          <cell r="B97">
            <v>36.3</v>
          </cell>
          <cell r="C97">
            <v>35.26</v>
          </cell>
          <cell r="D97">
            <v>33.37</v>
          </cell>
          <cell r="E97">
            <v>39.44</v>
          </cell>
          <cell r="F97">
            <v>38.32</v>
          </cell>
          <cell r="G97">
            <v>38.75</v>
          </cell>
        </row>
        <row r="97">
          <cell r="I97">
            <v>27.35</v>
          </cell>
        </row>
        <row r="97">
          <cell r="R97">
            <v>41.3516724103511</v>
          </cell>
        </row>
        <row r="98">
          <cell r="A98">
            <v>39173</v>
          </cell>
          <cell r="B98">
            <v>36.02</v>
          </cell>
          <cell r="C98">
            <v>36.19</v>
          </cell>
          <cell r="D98">
            <v>32.5</v>
          </cell>
          <cell r="E98">
            <v>39.5</v>
          </cell>
          <cell r="F98">
            <v>38.42</v>
          </cell>
          <cell r="G98">
            <v>38.48</v>
          </cell>
        </row>
        <row r="98">
          <cell r="I98">
            <v>34.1</v>
          </cell>
        </row>
        <row r="98">
          <cell r="R98">
            <v>38.593221820781</v>
          </cell>
        </row>
        <row r="99">
          <cell r="A99">
            <v>39203</v>
          </cell>
          <cell r="B99">
            <v>36.02</v>
          </cell>
          <cell r="C99">
            <v>33.61</v>
          </cell>
          <cell r="D99">
            <v>29.86</v>
          </cell>
          <cell r="E99">
            <v>40.7</v>
          </cell>
          <cell r="F99">
            <v>38.92</v>
          </cell>
          <cell r="G99">
            <v>38.47</v>
          </cell>
        </row>
        <row r="99">
          <cell r="I99">
            <v>34.1</v>
          </cell>
        </row>
        <row r="99">
          <cell r="R99">
            <v>38.5392642509455</v>
          </cell>
        </row>
        <row r="100">
          <cell r="A100">
            <v>39234</v>
          </cell>
          <cell r="B100">
            <v>38.58</v>
          </cell>
          <cell r="C100">
            <v>34.23</v>
          </cell>
          <cell r="D100">
            <v>30.46</v>
          </cell>
          <cell r="E100">
            <v>44.48</v>
          </cell>
          <cell r="F100">
            <v>45.1</v>
          </cell>
          <cell r="G100">
            <v>42.42</v>
          </cell>
        </row>
        <row r="100">
          <cell r="I100">
            <v>40.1</v>
          </cell>
        </row>
        <row r="100">
          <cell r="R100">
            <v>38.9514236326076</v>
          </cell>
        </row>
        <row r="101">
          <cell r="A101">
            <v>39264</v>
          </cell>
          <cell r="B101">
            <v>46.66</v>
          </cell>
          <cell r="C101">
            <v>47.25</v>
          </cell>
          <cell r="D101">
            <v>42.25</v>
          </cell>
          <cell r="E101">
            <v>40.62</v>
          </cell>
          <cell r="F101">
            <v>45.91</v>
          </cell>
          <cell r="G101">
            <v>51.3</v>
          </cell>
        </row>
        <row r="101">
          <cell r="I101">
            <v>47.1</v>
          </cell>
        </row>
        <row r="101">
          <cell r="R101">
            <v>39.539805230377</v>
          </cell>
        </row>
        <row r="102">
          <cell r="A102">
            <v>39295</v>
          </cell>
          <cell r="B102">
            <v>49.78</v>
          </cell>
          <cell r="C102">
            <v>51.55</v>
          </cell>
          <cell r="D102">
            <v>46.99</v>
          </cell>
          <cell r="E102">
            <v>45.5</v>
          </cell>
          <cell r="F102">
            <v>45.94</v>
          </cell>
          <cell r="G102">
            <v>55.52</v>
          </cell>
        </row>
        <row r="102">
          <cell r="I102">
            <v>56.1</v>
          </cell>
        </row>
        <row r="102">
          <cell r="R102">
            <v>39.9650766368255</v>
          </cell>
        </row>
        <row r="103">
          <cell r="A103">
            <v>39326</v>
          </cell>
          <cell r="B103">
            <v>43.26</v>
          </cell>
          <cell r="C103">
            <v>44.84</v>
          </cell>
          <cell r="D103">
            <v>40.51</v>
          </cell>
          <cell r="E103">
            <v>42.76</v>
          </cell>
          <cell r="F103">
            <v>40.62</v>
          </cell>
          <cell r="G103">
            <v>47.9</v>
          </cell>
        </row>
        <row r="103">
          <cell r="I103">
            <v>39.1</v>
          </cell>
        </row>
        <row r="103">
          <cell r="R103">
            <v>39.9748471174931</v>
          </cell>
        </row>
        <row r="104">
          <cell r="A104">
            <v>39356</v>
          </cell>
          <cell r="B104">
            <v>36.74</v>
          </cell>
          <cell r="C104">
            <v>38.12</v>
          </cell>
          <cell r="D104">
            <v>36.39</v>
          </cell>
          <cell r="E104">
            <v>43.14</v>
          </cell>
          <cell r="F104">
            <v>41.34</v>
          </cell>
          <cell r="G104">
            <v>39.32</v>
          </cell>
        </row>
        <row r="104">
          <cell r="I104">
            <v>38.35</v>
          </cell>
        </row>
        <row r="104">
          <cell r="R104">
            <v>40.0473522566201</v>
          </cell>
        </row>
        <row r="105">
          <cell r="A105">
            <v>39387</v>
          </cell>
          <cell r="B105">
            <v>35.89</v>
          </cell>
          <cell r="C105">
            <v>36.9</v>
          </cell>
          <cell r="D105">
            <v>35.22</v>
          </cell>
          <cell r="E105">
            <v>40.21</v>
          </cell>
          <cell r="F105">
            <v>40.76</v>
          </cell>
          <cell r="G105">
            <v>38.2</v>
          </cell>
        </row>
        <row r="105">
          <cell r="I105">
            <v>35.35</v>
          </cell>
        </row>
        <row r="105">
          <cell r="R105">
            <v>42.6285525389154</v>
          </cell>
        </row>
        <row r="106">
          <cell r="A106">
            <v>39417</v>
          </cell>
          <cell r="B106">
            <v>35.89</v>
          </cell>
          <cell r="C106">
            <v>38.76</v>
          </cell>
          <cell r="D106">
            <v>37.01</v>
          </cell>
          <cell r="E106">
            <v>41.15</v>
          </cell>
          <cell r="F106">
            <v>44.61</v>
          </cell>
          <cell r="G106">
            <v>38.06</v>
          </cell>
        </row>
        <row r="106">
          <cell r="I106">
            <v>38.6</v>
          </cell>
        </row>
        <row r="106">
          <cell r="R106">
            <v>44.7316220843715</v>
          </cell>
        </row>
        <row r="107">
          <cell r="A107">
            <v>39448</v>
          </cell>
          <cell r="B107">
            <v>37.01</v>
          </cell>
          <cell r="C107">
            <v>39.87</v>
          </cell>
          <cell r="D107">
            <v>37.9</v>
          </cell>
          <cell r="E107">
            <v>40.42</v>
          </cell>
          <cell r="F107">
            <v>41.83</v>
          </cell>
          <cell r="G107">
            <v>39.47</v>
          </cell>
        </row>
        <row r="107">
          <cell r="I107">
            <v>28.45</v>
          </cell>
        </row>
        <row r="107">
          <cell r="R107">
            <v>45.7074627915441</v>
          </cell>
        </row>
        <row r="108">
          <cell r="A108">
            <v>39479</v>
          </cell>
          <cell r="B108">
            <v>36.75</v>
          </cell>
          <cell r="C108">
            <v>38.45</v>
          </cell>
          <cell r="D108">
            <v>36.54</v>
          </cell>
          <cell r="E108">
            <v>40.64</v>
          </cell>
          <cell r="F108">
            <v>39.96</v>
          </cell>
          <cell r="G108">
            <v>39.21</v>
          </cell>
        </row>
        <row r="108">
          <cell r="I108">
            <v>30.7</v>
          </cell>
        </row>
        <row r="108">
          <cell r="R108">
            <v>44.2304429106887</v>
          </cell>
        </row>
        <row r="109">
          <cell r="A109">
            <v>39508</v>
          </cell>
          <cell r="B109">
            <v>36.75</v>
          </cell>
          <cell r="C109">
            <v>36.45</v>
          </cell>
          <cell r="D109">
            <v>34.08</v>
          </cell>
          <cell r="E109">
            <v>39.86</v>
          </cell>
          <cell r="F109">
            <v>38.53</v>
          </cell>
          <cell r="G109">
            <v>39.21</v>
          </cell>
        </row>
        <row r="109">
          <cell r="I109">
            <v>27.7</v>
          </cell>
        </row>
        <row r="109">
          <cell r="R109">
            <v>42.4492316116184</v>
          </cell>
        </row>
        <row r="110">
          <cell r="A110">
            <v>39539</v>
          </cell>
          <cell r="B110">
            <v>36.49</v>
          </cell>
          <cell r="C110">
            <v>37.33</v>
          </cell>
          <cell r="D110">
            <v>33.27</v>
          </cell>
          <cell r="E110">
            <v>40.19</v>
          </cell>
          <cell r="F110">
            <v>38.62</v>
          </cell>
          <cell r="G110">
            <v>38.96</v>
          </cell>
        </row>
        <row r="110">
          <cell r="I110">
            <v>34.45</v>
          </cell>
        </row>
        <row r="110">
          <cell r="R110">
            <v>39.4942237295617</v>
          </cell>
        </row>
        <row r="111">
          <cell r="A111">
            <v>39569</v>
          </cell>
          <cell r="B111">
            <v>36.49</v>
          </cell>
          <cell r="C111">
            <v>34.89</v>
          </cell>
          <cell r="D111">
            <v>30.81</v>
          </cell>
          <cell r="E111">
            <v>41.31</v>
          </cell>
          <cell r="F111">
            <v>39.12</v>
          </cell>
          <cell r="G111">
            <v>38.96</v>
          </cell>
        </row>
        <row r="111">
          <cell r="I111">
            <v>34.45</v>
          </cell>
        </row>
        <row r="111">
          <cell r="R111">
            <v>39.4407706337382</v>
          </cell>
        </row>
        <row r="112">
          <cell r="A112">
            <v>39600</v>
          </cell>
          <cell r="B112">
            <v>38.86</v>
          </cell>
          <cell r="C112">
            <v>35.48</v>
          </cell>
          <cell r="D112">
            <v>31.37</v>
          </cell>
          <cell r="E112">
            <v>44.98</v>
          </cell>
          <cell r="F112">
            <v>45.37</v>
          </cell>
          <cell r="G112">
            <v>42.6</v>
          </cell>
        </row>
        <row r="112">
          <cell r="I112">
            <v>40.45</v>
          </cell>
        </row>
        <row r="112">
          <cell r="R112">
            <v>39.8548232358787</v>
          </cell>
        </row>
        <row r="113">
          <cell r="A113">
            <v>39630</v>
          </cell>
          <cell r="B113">
            <v>46.34</v>
          </cell>
          <cell r="C113">
            <v>47.75</v>
          </cell>
          <cell r="D113">
            <v>42.37</v>
          </cell>
          <cell r="E113">
            <v>40.28</v>
          </cell>
          <cell r="F113">
            <v>46.24</v>
          </cell>
          <cell r="G113">
            <v>50.81</v>
          </cell>
        </row>
        <row r="113">
          <cell r="I113">
            <v>47.45</v>
          </cell>
        </row>
        <row r="113">
          <cell r="R113">
            <v>40.4456057879311</v>
          </cell>
        </row>
        <row r="114">
          <cell r="A114">
            <v>39661</v>
          </cell>
          <cell r="B114">
            <v>49.23</v>
          </cell>
          <cell r="C114">
            <v>51.8</v>
          </cell>
          <cell r="D114">
            <v>46.78</v>
          </cell>
          <cell r="E114">
            <v>44.81</v>
          </cell>
          <cell r="F114">
            <v>46.3</v>
          </cell>
          <cell r="G114">
            <v>54.71</v>
          </cell>
        </row>
        <row r="114">
          <cell r="I114">
            <v>56.45</v>
          </cell>
        </row>
        <row r="114">
          <cell r="R114">
            <v>40.8728334487682</v>
          </cell>
        </row>
        <row r="115">
          <cell r="A115">
            <v>39692</v>
          </cell>
          <cell r="B115">
            <v>43.2</v>
          </cell>
          <cell r="C115">
            <v>45.48</v>
          </cell>
          <cell r="D115">
            <v>40.74</v>
          </cell>
          <cell r="E115">
            <v>42.26</v>
          </cell>
          <cell r="F115">
            <v>40.91</v>
          </cell>
          <cell r="G115">
            <v>47.67</v>
          </cell>
        </row>
        <row r="115">
          <cell r="I115">
            <v>39.45</v>
          </cell>
        </row>
        <row r="115">
          <cell r="R115">
            <v>40.883337339887</v>
          </cell>
        </row>
        <row r="116">
          <cell r="A116">
            <v>39722</v>
          </cell>
          <cell r="B116">
            <v>37.16</v>
          </cell>
          <cell r="C116">
            <v>39.15</v>
          </cell>
          <cell r="D116">
            <v>36.9</v>
          </cell>
          <cell r="E116">
            <v>43.87</v>
          </cell>
          <cell r="F116">
            <v>41.56</v>
          </cell>
          <cell r="G116">
            <v>39.74</v>
          </cell>
        </row>
        <row r="116">
          <cell r="I116">
            <v>38.7</v>
          </cell>
        </row>
        <row r="116">
          <cell r="R116">
            <v>40.9567412522764</v>
          </cell>
        </row>
        <row r="117">
          <cell r="A117">
            <v>39753</v>
          </cell>
          <cell r="B117">
            <v>36.37</v>
          </cell>
          <cell r="C117">
            <v>38.01</v>
          </cell>
          <cell r="D117">
            <v>35.81</v>
          </cell>
          <cell r="E117">
            <v>40.76</v>
          </cell>
          <cell r="F117">
            <v>40.98</v>
          </cell>
          <cell r="G117">
            <v>38.7</v>
          </cell>
        </row>
        <row r="117">
          <cell r="I117">
            <v>35.7</v>
          </cell>
        </row>
        <row r="117">
          <cell r="R117">
            <v>43.5615456880261</v>
          </cell>
        </row>
        <row r="118">
          <cell r="A118">
            <v>39783</v>
          </cell>
          <cell r="B118">
            <v>36.37</v>
          </cell>
          <cell r="C118">
            <v>39.76</v>
          </cell>
          <cell r="D118">
            <v>37.47</v>
          </cell>
          <cell r="E118">
            <v>41.62</v>
          </cell>
          <cell r="F118">
            <v>44.85</v>
          </cell>
          <cell r="G118">
            <v>38.57</v>
          </cell>
        </row>
        <row r="118">
          <cell r="I118">
            <v>38.95</v>
          </cell>
        </row>
        <row r="118">
          <cell r="R118">
            <v>45.6935625165234</v>
          </cell>
        </row>
        <row r="119">
          <cell r="A119">
            <v>39814</v>
          </cell>
          <cell r="B119">
            <v>37.43</v>
          </cell>
          <cell r="C119">
            <v>40.94</v>
          </cell>
          <cell r="D119">
            <v>38.34</v>
          </cell>
          <cell r="E119">
            <v>40.66</v>
          </cell>
          <cell r="F119">
            <v>42.07</v>
          </cell>
          <cell r="G119">
            <v>39.9</v>
          </cell>
        </row>
        <row r="119">
          <cell r="I119">
            <v>28.95</v>
          </cell>
        </row>
        <row r="119">
          <cell r="R119">
            <v>46.7284470178417</v>
          </cell>
        </row>
        <row r="120">
          <cell r="A120">
            <v>39845</v>
          </cell>
          <cell r="B120">
            <v>37.18</v>
          </cell>
          <cell r="C120">
            <v>39.6</v>
          </cell>
          <cell r="D120">
            <v>37.07</v>
          </cell>
          <cell r="E120">
            <v>40.97</v>
          </cell>
          <cell r="F120">
            <v>40.18</v>
          </cell>
          <cell r="G120">
            <v>39.65</v>
          </cell>
        </row>
        <row r="120">
          <cell r="I120">
            <v>31.2</v>
          </cell>
        </row>
        <row r="120">
          <cell r="R120">
            <v>45.2684858483049</v>
          </cell>
        </row>
        <row r="121">
          <cell r="A121">
            <v>39873</v>
          </cell>
          <cell r="B121">
            <v>37.19</v>
          </cell>
          <cell r="C121">
            <v>37.71</v>
          </cell>
          <cell r="D121">
            <v>34.78</v>
          </cell>
          <cell r="E121">
            <v>40.28</v>
          </cell>
          <cell r="F121">
            <v>38.75</v>
          </cell>
          <cell r="G121">
            <v>39.66</v>
          </cell>
        </row>
        <row r="121">
          <cell r="I121">
            <v>28.2</v>
          </cell>
        </row>
        <row r="121">
          <cell r="R121">
            <v>43.4990820911415</v>
          </cell>
        </row>
        <row r="122">
          <cell r="A122">
            <v>39904</v>
          </cell>
          <cell r="B122">
            <v>36.94</v>
          </cell>
          <cell r="C122">
            <v>38.54</v>
          </cell>
          <cell r="D122">
            <v>34.02</v>
          </cell>
          <cell r="E122">
            <v>40.85</v>
          </cell>
          <cell r="F122">
            <v>38.82</v>
          </cell>
          <cell r="G122">
            <v>39.41</v>
          </cell>
        </row>
        <row r="122">
          <cell r="I122">
            <v>35</v>
          </cell>
        </row>
        <row r="122">
          <cell r="R122">
            <v>39.9790524214467</v>
          </cell>
        </row>
        <row r="123">
          <cell r="A123">
            <v>39934</v>
          </cell>
          <cell r="B123">
            <v>36.95</v>
          </cell>
          <cell r="C123">
            <v>36.25</v>
          </cell>
          <cell r="D123">
            <v>31.73</v>
          </cell>
          <cell r="E123">
            <v>41.9</v>
          </cell>
          <cell r="F123">
            <v>39.33</v>
          </cell>
          <cell r="G123">
            <v>39.42</v>
          </cell>
        </row>
        <row r="123">
          <cell r="I123">
            <v>35</v>
          </cell>
        </row>
        <row r="123">
          <cell r="R123">
            <v>39.9464436946338</v>
          </cell>
        </row>
        <row r="124">
          <cell r="A124">
            <v>39965</v>
          </cell>
          <cell r="B124">
            <v>39.14</v>
          </cell>
          <cell r="C124">
            <v>36.81</v>
          </cell>
          <cell r="D124">
            <v>32.25</v>
          </cell>
          <cell r="E124">
            <v>45.46</v>
          </cell>
          <cell r="F124">
            <v>45.64</v>
          </cell>
          <cell r="G124">
            <v>42.79</v>
          </cell>
        </row>
        <row r="124">
          <cell r="I124">
            <v>41</v>
          </cell>
        </row>
        <row r="124">
          <cell r="R124">
            <v>40.3856834084195</v>
          </cell>
        </row>
        <row r="125">
          <cell r="A125">
            <v>39995</v>
          </cell>
          <cell r="B125">
            <v>46.07</v>
          </cell>
          <cell r="C125">
            <v>48.38</v>
          </cell>
          <cell r="D125">
            <v>42.51</v>
          </cell>
          <cell r="E125">
            <v>39.98</v>
          </cell>
          <cell r="F125">
            <v>46.57</v>
          </cell>
          <cell r="G125">
            <v>50.37</v>
          </cell>
        </row>
        <row r="125">
          <cell r="I125">
            <v>48</v>
          </cell>
        </row>
        <row r="125">
          <cell r="R125">
            <v>41.0031534377868</v>
          </cell>
        </row>
        <row r="126">
          <cell r="A126">
            <v>40026</v>
          </cell>
          <cell r="B126">
            <v>48.74</v>
          </cell>
          <cell r="C126">
            <v>52.21</v>
          </cell>
          <cell r="D126">
            <v>46.62</v>
          </cell>
          <cell r="E126">
            <v>44.18</v>
          </cell>
          <cell r="F126">
            <v>46.67</v>
          </cell>
          <cell r="G126">
            <v>53.97</v>
          </cell>
        </row>
        <row r="126">
          <cell r="I126">
            <v>57</v>
          </cell>
        </row>
        <row r="126">
          <cell r="R126">
            <v>41.4576363911444</v>
          </cell>
        </row>
        <row r="127">
          <cell r="A127">
            <v>40057</v>
          </cell>
          <cell r="B127">
            <v>43.15</v>
          </cell>
          <cell r="C127">
            <v>46.24</v>
          </cell>
          <cell r="D127">
            <v>40.99</v>
          </cell>
          <cell r="E127">
            <v>41.82</v>
          </cell>
          <cell r="F127">
            <v>41.21</v>
          </cell>
          <cell r="G127">
            <v>47.46</v>
          </cell>
        </row>
        <row r="127">
          <cell r="I127">
            <v>39.95</v>
          </cell>
        </row>
        <row r="127">
          <cell r="R127">
            <v>41.4927628914294</v>
          </cell>
        </row>
        <row r="128">
          <cell r="A128">
            <v>40087</v>
          </cell>
          <cell r="B128">
            <v>37.56</v>
          </cell>
          <cell r="C128">
            <v>40.27</v>
          </cell>
          <cell r="D128">
            <v>37.41</v>
          </cell>
          <cell r="E128">
            <v>44.56</v>
          </cell>
          <cell r="F128">
            <v>41.78</v>
          </cell>
          <cell r="G128">
            <v>40.13</v>
          </cell>
        </row>
        <row r="128">
          <cell r="I128">
            <v>39.25</v>
          </cell>
        </row>
        <row r="128">
          <cell r="R128">
            <v>41.5910481151713</v>
          </cell>
        </row>
        <row r="129">
          <cell r="A129">
            <v>40118</v>
          </cell>
          <cell r="B129">
            <v>36.84</v>
          </cell>
          <cell r="C129">
            <v>39.2</v>
          </cell>
          <cell r="D129">
            <v>36.4</v>
          </cell>
          <cell r="E129">
            <v>41.29</v>
          </cell>
          <cell r="F129">
            <v>41.19</v>
          </cell>
          <cell r="G129">
            <v>39.18</v>
          </cell>
        </row>
        <row r="129">
          <cell r="I129">
            <v>36.25</v>
          </cell>
        </row>
        <row r="129">
          <cell r="R129">
            <v>44.9978161285983</v>
          </cell>
        </row>
        <row r="130">
          <cell r="A130">
            <v>40148</v>
          </cell>
          <cell r="B130">
            <v>36.84</v>
          </cell>
          <cell r="C130">
            <v>40.85</v>
          </cell>
          <cell r="D130">
            <v>37.95</v>
          </cell>
          <cell r="E130">
            <v>42.08</v>
          </cell>
          <cell r="F130">
            <v>45.09</v>
          </cell>
          <cell r="G130">
            <v>39.06</v>
          </cell>
        </row>
        <row r="130">
          <cell r="I130">
            <v>39.45</v>
          </cell>
        </row>
        <row r="130">
          <cell r="R130">
            <v>47.1574424712805</v>
          </cell>
        </row>
        <row r="131">
          <cell r="A131">
            <v>40179</v>
          </cell>
          <cell r="B131">
            <v>37.83</v>
          </cell>
          <cell r="C131">
            <v>42.01</v>
          </cell>
          <cell r="D131">
            <v>38.78</v>
          </cell>
          <cell r="E131">
            <v>41.14</v>
          </cell>
          <cell r="F131">
            <v>42.3</v>
          </cell>
          <cell r="G131">
            <v>40.25</v>
          </cell>
        </row>
        <row r="131">
          <cell r="I131">
            <v>29.45</v>
          </cell>
        </row>
        <row r="131">
          <cell r="R131">
            <v>48.2420129034778</v>
          </cell>
        </row>
        <row r="132">
          <cell r="A132">
            <v>40210</v>
          </cell>
          <cell r="B132">
            <v>37.6</v>
          </cell>
          <cell r="C132">
            <v>40.75</v>
          </cell>
          <cell r="D132">
            <v>37.6</v>
          </cell>
          <cell r="E132">
            <v>41.53</v>
          </cell>
          <cell r="F132">
            <v>40.41</v>
          </cell>
          <cell r="G132">
            <v>40.02</v>
          </cell>
        </row>
        <row r="132">
          <cell r="I132">
            <v>31.7</v>
          </cell>
        </row>
        <row r="132">
          <cell r="R132">
            <v>46.7752682055444</v>
          </cell>
        </row>
        <row r="133">
          <cell r="A133">
            <v>40238</v>
          </cell>
          <cell r="B133">
            <v>37.61</v>
          </cell>
          <cell r="C133">
            <v>38.97</v>
          </cell>
          <cell r="D133">
            <v>35.46</v>
          </cell>
          <cell r="E133">
            <v>40.93</v>
          </cell>
          <cell r="F133">
            <v>38.96</v>
          </cell>
          <cell r="G133">
            <v>40.04</v>
          </cell>
        </row>
        <row r="133">
          <cell r="I133">
            <v>28.7</v>
          </cell>
        </row>
        <row r="133">
          <cell r="R133">
            <v>44.9948373466477</v>
          </cell>
        </row>
        <row r="134">
          <cell r="A134">
            <v>40269</v>
          </cell>
          <cell r="B134">
            <v>37.38</v>
          </cell>
          <cell r="C134">
            <v>39.75</v>
          </cell>
          <cell r="D134">
            <v>34.76</v>
          </cell>
          <cell r="E134">
            <v>41.73</v>
          </cell>
          <cell r="F134">
            <v>39.01</v>
          </cell>
          <cell r="G134">
            <v>39.81</v>
          </cell>
        </row>
        <row r="134">
          <cell r="I134">
            <v>35.75</v>
          </cell>
        </row>
        <row r="134">
          <cell r="R134">
            <v>41.2537411577036</v>
          </cell>
        </row>
        <row r="135">
          <cell r="A135">
            <v>40299</v>
          </cell>
          <cell r="B135">
            <v>37.39</v>
          </cell>
          <cell r="C135">
            <v>37.59</v>
          </cell>
          <cell r="D135">
            <v>32.62</v>
          </cell>
          <cell r="E135">
            <v>42.71</v>
          </cell>
          <cell r="F135">
            <v>39.53</v>
          </cell>
          <cell r="G135">
            <v>39.82</v>
          </cell>
        </row>
        <row r="135">
          <cell r="I135">
            <v>35.75</v>
          </cell>
        </row>
        <row r="135">
          <cell r="R135">
            <v>41.2272081996383</v>
          </cell>
        </row>
        <row r="136">
          <cell r="A136">
            <v>40330</v>
          </cell>
          <cell r="B136">
            <v>39.41</v>
          </cell>
          <cell r="C136">
            <v>38.12</v>
          </cell>
          <cell r="D136">
            <v>33.1</v>
          </cell>
          <cell r="E136">
            <v>46.17</v>
          </cell>
          <cell r="F136">
            <v>45.9</v>
          </cell>
          <cell r="G136">
            <v>42.91</v>
          </cell>
        </row>
        <row r="136">
          <cell r="I136">
            <v>41.75</v>
          </cell>
        </row>
        <row r="136">
          <cell r="R136">
            <v>41.6777020174054</v>
          </cell>
        </row>
        <row r="137">
          <cell r="A137">
            <v>40360</v>
          </cell>
          <cell r="B137">
            <v>45.83</v>
          </cell>
          <cell r="C137">
            <v>49.04</v>
          </cell>
          <cell r="D137">
            <v>42.67</v>
          </cell>
          <cell r="E137">
            <v>39.96</v>
          </cell>
          <cell r="F137">
            <v>46.9</v>
          </cell>
          <cell r="G137">
            <v>49.92</v>
          </cell>
        </row>
        <row r="137">
          <cell r="I137">
            <v>48.75</v>
          </cell>
        </row>
        <row r="137">
          <cell r="R137">
            <v>42.3082460111696</v>
          </cell>
        </row>
        <row r="138">
          <cell r="A138">
            <v>40391</v>
          </cell>
          <cell r="B138">
            <v>48.31</v>
          </cell>
          <cell r="C138">
            <v>52.65</v>
          </cell>
          <cell r="D138">
            <v>46.5</v>
          </cell>
          <cell r="E138">
            <v>43.87</v>
          </cell>
          <cell r="F138">
            <v>47.03</v>
          </cell>
          <cell r="G138">
            <v>53.25</v>
          </cell>
        </row>
        <row r="138">
          <cell r="I138">
            <v>57.75</v>
          </cell>
        </row>
        <row r="138">
          <cell r="R138">
            <v>42.7744486441944</v>
          </cell>
        </row>
        <row r="139">
          <cell r="A139">
            <v>40422</v>
          </cell>
          <cell r="B139">
            <v>43.13</v>
          </cell>
          <cell r="C139">
            <v>47.02</v>
          </cell>
          <cell r="D139">
            <v>41.26</v>
          </cell>
          <cell r="E139">
            <v>41.67</v>
          </cell>
          <cell r="F139">
            <v>41.51</v>
          </cell>
          <cell r="G139">
            <v>47.23</v>
          </cell>
        </row>
        <row r="139">
          <cell r="I139">
            <v>40.45</v>
          </cell>
        </row>
        <row r="139">
          <cell r="R139">
            <v>42.8168460184495</v>
          </cell>
        </row>
        <row r="140">
          <cell r="A140">
            <v>40452</v>
          </cell>
          <cell r="B140">
            <v>37.96</v>
          </cell>
          <cell r="C140">
            <v>41.39</v>
          </cell>
          <cell r="D140">
            <v>37.92</v>
          </cell>
          <cell r="E140">
            <v>45.47</v>
          </cell>
          <cell r="F140">
            <v>41.99</v>
          </cell>
          <cell r="G140">
            <v>40.48</v>
          </cell>
        </row>
        <row r="140">
          <cell r="I140">
            <v>40</v>
          </cell>
        </row>
        <row r="140">
          <cell r="R140">
            <v>42.9229008732676</v>
          </cell>
        </row>
        <row r="141">
          <cell r="A141">
            <v>40483</v>
          </cell>
          <cell r="B141">
            <v>37.28</v>
          </cell>
          <cell r="C141">
            <v>40.37</v>
          </cell>
          <cell r="D141">
            <v>36.97</v>
          </cell>
          <cell r="E141">
            <v>42.05</v>
          </cell>
          <cell r="F141">
            <v>41.4</v>
          </cell>
          <cell r="G141">
            <v>39.59</v>
          </cell>
        </row>
        <row r="141">
          <cell r="I141">
            <v>37</v>
          </cell>
        </row>
        <row r="141">
          <cell r="R141">
            <v>45.7293445969884</v>
          </cell>
        </row>
        <row r="142">
          <cell r="A142">
            <v>40513</v>
          </cell>
          <cell r="B142">
            <v>37.29</v>
          </cell>
          <cell r="C142">
            <v>41.93</v>
          </cell>
          <cell r="D142">
            <v>38.42</v>
          </cell>
          <cell r="E142">
            <v>42.77</v>
          </cell>
          <cell r="F142">
            <v>45.33</v>
          </cell>
          <cell r="G142">
            <v>39.49</v>
          </cell>
        </row>
        <row r="142">
          <cell r="I142">
            <v>39.95</v>
          </cell>
        </row>
        <row r="142">
          <cell r="R142">
            <v>47.9200919842598</v>
          </cell>
        </row>
        <row r="143">
          <cell r="A143">
            <v>40544</v>
          </cell>
          <cell r="B143">
            <v>38.22</v>
          </cell>
          <cell r="C143">
            <v>43.08</v>
          </cell>
          <cell r="D143">
            <v>39.23</v>
          </cell>
          <cell r="E143">
            <v>41.63</v>
          </cell>
          <cell r="F143">
            <v>42.53</v>
          </cell>
          <cell r="G143">
            <v>40.59</v>
          </cell>
        </row>
        <row r="143">
          <cell r="I143">
            <v>29.95</v>
          </cell>
        </row>
        <row r="143">
          <cell r="R143">
            <v>43.6793504538318</v>
          </cell>
        </row>
        <row r="144">
          <cell r="A144">
            <v>40575</v>
          </cell>
          <cell r="B144">
            <v>38.01</v>
          </cell>
          <cell r="C144">
            <v>41.89</v>
          </cell>
          <cell r="D144">
            <v>38.12</v>
          </cell>
          <cell r="E144">
            <v>42.1</v>
          </cell>
          <cell r="F144">
            <v>40.63</v>
          </cell>
          <cell r="G144">
            <v>40.38</v>
          </cell>
        </row>
        <row r="144">
          <cell r="I144">
            <v>32.2</v>
          </cell>
        </row>
        <row r="144">
          <cell r="R144">
            <v>42.3146537938115</v>
          </cell>
        </row>
        <row r="145">
          <cell r="A145">
            <v>40603</v>
          </cell>
          <cell r="B145">
            <v>38.01</v>
          </cell>
          <cell r="C145">
            <v>40.22</v>
          </cell>
          <cell r="D145">
            <v>36.13</v>
          </cell>
          <cell r="E145">
            <v>41.56</v>
          </cell>
          <cell r="F145">
            <v>39.17</v>
          </cell>
          <cell r="G145">
            <v>40.39</v>
          </cell>
        </row>
        <row r="145">
          <cell r="I145">
            <v>29.2</v>
          </cell>
        </row>
        <row r="145">
          <cell r="R145">
            <v>40.6607061080697</v>
          </cell>
        </row>
        <row r="146">
          <cell r="A146">
            <v>40634</v>
          </cell>
          <cell r="B146">
            <v>37.81</v>
          </cell>
          <cell r="C146">
            <v>40.96</v>
          </cell>
          <cell r="D146">
            <v>35.47</v>
          </cell>
          <cell r="E146">
            <v>42.58</v>
          </cell>
          <cell r="F146">
            <v>39.21</v>
          </cell>
          <cell r="G146">
            <v>40.19</v>
          </cell>
        </row>
        <row r="146">
          <cell r="I146">
            <v>36.25</v>
          </cell>
        </row>
        <row r="146">
          <cell r="R146">
            <v>37.3703633005765</v>
          </cell>
        </row>
        <row r="147">
          <cell r="A147">
            <v>40664</v>
          </cell>
          <cell r="B147">
            <v>37.81</v>
          </cell>
          <cell r="C147">
            <v>38.92</v>
          </cell>
          <cell r="D147">
            <v>33.48</v>
          </cell>
          <cell r="E147">
            <v>43.51</v>
          </cell>
          <cell r="F147">
            <v>39.74</v>
          </cell>
          <cell r="G147">
            <v>40.19</v>
          </cell>
        </row>
        <row r="147">
          <cell r="I147">
            <v>36.25</v>
          </cell>
        </row>
        <row r="147">
          <cell r="R147">
            <v>37.3398823388238</v>
          </cell>
        </row>
        <row r="148">
          <cell r="A148">
            <v>40695</v>
          </cell>
          <cell r="B148">
            <v>39.69</v>
          </cell>
          <cell r="C148">
            <v>39.42</v>
          </cell>
          <cell r="D148">
            <v>33.93</v>
          </cell>
          <cell r="E148">
            <v>46.87</v>
          </cell>
          <cell r="F148">
            <v>46.17</v>
          </cell>
          <cell r="G148">
            <v>43.05</v>
          </cell>
        </row>
        <row r="148">
          <cell r="I148">
            <v>42.25</v>
          </cell>
        </row>
        <row r="148">
          <cell r="R148">
            <v>37.7504610465724</v>
          </cell>
        </row>
        <row r="149">
          <cell r="A149">
            <v>40725</v>
          </cell>
          <cell r="B149">
            <v>45.63</v>
          </cell>
          <cell r="C149">
            <v>49.71</v>
          </cell>
          <cell r="D149">
            <v>42.85</v>
          </cell>
          <cell r="E149">
            <v>39.98</v>
          </cell>
          <cell r="F149">
            <v>47.23</v>
          </cell>
          <cell r="G149">
            <v>49.52</v>
          </cell>
        </row>
        <row r="149">
          <cell r="I149">
            <v>49.25</v>
          </cell>
        </row>
        <row r="149">
          <cell r="R149">
            <v>38.327640292379</v>
          </cell>
        </row>
        <row r="150">
          <cell r="A150">
            <v>40756</v>
          </cell>
          <cell r="B150">
            <v>47.92</v>
          </cell>
          <cell r="C150">
            <v>53.12</v>
          </cell>
          <cell r="D150">
            <v>46.43</v>
          </cell>
          <cell r="E150">
            <v>43.61</v>
          </cell>
          <cell r="F150">
            <v>47.39</v>
          </cell>
          <cell r="G150">
            <v>52.59</v>
          </cell>
        </row>
        <row r="150">
          <cell r="I150">
            <v>58.25</v>
          </cell>
        </row>
        <row r="150">
          <cell r="R150">
            <v>38.7524675969846</v>
          </cell>
        </row>
        <row r="151">
          <cell r="A151">
            <v>40787</v>
          </cell>
          <cell r="B151">
            <v>43.13</v>
          </cell>
          <cell r="C151">
            <v>47.82</v>
          </cell>
          <cell r="D151">
            <v>41.54</v>
          </cell>
          <cell r="E151">
            <v>41.56</v>
          </cell>
          <cell r="F151">
            <v>41.8</v>
          </cell>
          <cell r="G151">
            <v>47.03</v>
          </cell>
        </row>
        <row r="151">
          <cell r="I151">
            <v>40.95</v>
          </cell>
        </row>
        <row r="151">
          <cell r="R151">
            <v>38.7853020439668</v>
          </cell>
        </row>
        <row r="152">
          <cell r="A152">
            <v>40817</v>
          </cell>
          <cell r="B152">
            <v>38.34</v>
          </cell>
          <cell r="C152">
            <v>42.5</v>
          </cell>
          <cell r="D152">
            <v>38.43</v>
          </cell>
          <cell r="E152">
            <v>46.35</v>
          </cell>
          <cell r="F152">
            <v>42.21</v>
          </cell>
          <cell r="G152">
            <v>40.8</v>
          </cell>
        </row>
        <row r="152">
          <cell r="I152">
            <v>40.5</v>
          </cell>
        </row>
        <row r="152">
          <cell r="R152">
            <v>38.8771740193102</v>
          </cell>
        </row>
        <row r="153">
          <cell r="A153">
            <v>40848</v>
          </cell>
          <cell r="B153">
            <v>37.72</v>
          </cell>
          <cell r="C153">
            <v>41.55</v>
          </cell>
          <cell r="D153">
            <v>37.54</v>
          </cell>
          <cell r="E153">
            <v>42.79</v>
          </cell>
          <cell r="F153">
            <v>41.61</v>
          </cell>
          <cell r="G153">
            <v>39.99</v>
          </cell>
        </row>
        <row r="153">
          <cell r="I153">
            <v>37.5</v>
          </cell>
        </row>
        <row r="153">
          <cell r="R153">
            <v>42.0616456521159</v>
          </cell>
        </row>
        <row r="154">
          <cell r="A154">
            <v>40878</v>
          </cell>
          <cell r="B154">
            <v>37.72</v>
          </cell>
          <cell r="C154">
            <v>43.02</v>
          </cell>
          <cell r="D154">
            <v>38.89</v>
          </cell>
          <cell r="E154">
            <v>43.45</v>
          </cell>
          <cell r="F154">
            <v>45.57</v>
          </cell>
          <cell r="G154">
            <v>39.88</v>
          </cell>
        </row>
        <row r="154">
          <cell r="I154">
            <v>40.45</v>
          </cell>
        </row>
        <row r="154">
          <cell r="R154">
            <v>44.0803533535579</v>
          </cell>
        </row>
        <row r="155">
          <cell r="A155">
            <v>40909</v>
          </cell>
          <cell r="B155">
            <v>38.6</v>
          </cell>
          <cell r="C155">
            <v>44.2</v>
          </cell>
          <cell r="D155">
            <v>39.67</v>
          </cell>
          <cell r="E155">
            <v>42.12</v>
          </cell>
          <cell r="F155">
            <v>42.76</v>
          </cell>
          <cell r="G155">
            <v>40.92</v>
          </cell>
        </row>
        <row r="155">
          <cell r="I155">
            <v>30.2</v>
          </cell>
        </row>
        <row r="155">
          <cell r="R155">
            <v>43.6793504538318</v>
          </cell>
        </row>
        <row r="156">
          <cell r="A156">
            <v>40940</v>
          </cell>
          <cell r="B156">
            <v>38.41</v>
          </cell>
          <cell r="C156">
            <v>43.08</v>
          </cell>
          <cell r="D156">
            <v>38.65</v>
          </cell>
          <cell r="E156">
            <v>42.66</v>
          </cell>
          <cell r="F156">
            <v>40.86</v>
          </cell>
          <cell r="G156">
            <v>40.73</v>
          </cell>
        </row>
        <row r="156">
          <cell r="I156">
            <v>32.45</v>
          </cell>
        </row>
        <row r="156">
          <cell r="R156">
            <v>42.3146537938115</v>
          </cell>
        </row>
      </sheetData>
      <sheetData sheetId="15">
        <row r="6">
          <cell r="R6" t="str">
            <v>ALBERTA</v>
          </cell>
        </row>
        <row r="7">
          <cell r="A7">
            <v>37169</v>
          </cell>
          <cell r="B7">
            <v>23.65</v>
          </cell>
          <cell r="C7">
            <v>23.25</v>
          </cell>
          <cell r="D7">
            <v>21.6</v>
          </cell>
          <cell r="E7">
            <v>24.12</v>
          </cell>
          <cell r="F7">
            <v>24.13</v>
          </cell>
          <cell r="G7">
            <v>24.65</v>
          </cell>
        </row>
        <row r="7">
          <cell r="I7">
            <v>24.13</v>
          </cell>
        </row>
        <row r="7">
          <cell r="R7">
            <v>48</v>
          </cell>
        </row>
        <row r="8">
          <cell r="A8">
            <v>37172</v>
          </cell>
          <cell r="B8">
            <v>24.6</v>
          </cell>
          <cell r="C8">
            <v>25</v>
          </cell>
          <cell r="D8">
            <v>23.5</v>
          </cell>
          <cell r="E8">
            <v>25.2</v>
          </cell>
          <cell r="F8">
            <v>25</v>
          </cell>
          <cell r="G8">
            <v>25.6</v>
          </cell>
        </row>
        <row r="8">
          <cell r="I8">
            <v>27.1875</v>
          </cell>
        </row>
        <row r="8">
          <cell r="R8">
            <v>36.25</v>
          </cell>
        </row>
        <row r="9">
          <cell r="A9">
            <v>37173</v>
          </cell>
          <cell r="B9">
            <v>24.6</v>
          </cell>
          <cell r="C9">
            <v>25</v>
          </cell>
          <cell r="D9">
            <v>23.5</v>
          </cell>
          <cell r="E9">
            <v>25.2</v>
          </cell>
          <cell r="F9">
            <v>25</v>
          </cell>
          <cell r="G9">
            <v>25.6</v>
          </cell>
        </row>
        <row r="9">
          <cell r="I9">
            <v>27.1875</v>
          </cell>
        </row>
        <row r="9">
          <cell r="R9">
            <v>42.75</v>
          </cell>
        </row>
        <row r="10">
          <cell r="A10">
            <v>37174</v>
          </cell>
          <cell r="B10">
            <v>24.6</v>
          </cell>
          <cell r="C10">
            <v>25</v>
          </cell>
          <cell r="D10">
            <v>23.5</v>
          </cell>
          <cell r="E10">
            <v>25.2</v>
          </cell>
          <cell r="F10">
            <v>25</v>
          </cell>
          <cell r="G10">
            <v>25.6</v>
          </cell>
        </row>
        <row r="10">
          <cell r="I10">
            <v>27.1875</v>
          </cell>
        </row>
        <row r="10">
          <cell r="R10">
            <v>42.75</v>
          </cell>
        </row>
        <row r="11">
          <cell r="A11">
            <v>37175</v>
          </cell>
          <cell r="B11">
            <v>24.6</v>
          </cell>
          <cell r="C11">
            <v>25</v>
          </cell>
          <cell r="D11">
            <v>23.5</v>
          </cell>
          <cell r="E11">
            <v>25.2</v>
          </cell>
          <cell r="F11">
            <v>25</v>
          </cell>
          <cell r="G11">
            <v>25.6</v>
          </cell>
        </row>
        <row r="11">
          <cell r="I11">
            <v>27.1875</v>
          </cell>
        </row>
        <row r="11">
          <cell r="R11">
            <v>42.75</v>
          </cell>
        </row>
        <row r="12">
          <cell r="A12">
            <v>37176</v>
          </cell>
          <cell r="B12">
            <v>24.6</v>
          </cell>
          <cell r="C12">
            <v>25</v>
          </cell>
          <cell r="D12">
            <v>23.5</v>
          </cell>
          <cell r="E12">
            <v>25.2</v>
          </cell>
          <cell r="F12">
            <v>25</v>
          </cell>
          <cell r="G12">
            <v>25.6</v>
          </cell>
        </row>
        <row r="12">
          <cell r="I12">
            <v>27.1875</v>
          </cell>
        </row>
        <row r="12">
          <cell r="R12">
            <v>42.75</v>
          </cell>
        </row>
        <row r="13">
          <cell r="A13">
            <v>37179</v>
          </cell>
          <cell r="B13">
            <v>24.6</v>
          </cell>
          <cell r="C13">
            <v>25</v>
          </cell>
          <cell r="D13">
            <v>23.5</v>
          </cell>
          <cell r="E13">
            <v>25.2</v>
          </cell>
          <cell r="F13">
            <v>25</v>
          </cell>
          <cell r="G13">
            <v>25.6</v>
          </cell>
        </row>
        <row r="13">
          <cell r="I13">
            <v>27.1875</v>
          </cell>
        </row>
        <row r="13">
          <cell r="R13">
            <v>42.75</v>
          </cell>
        </row>
        <row r="14">
          <cell r="A14">
            <v>37180</v>
          </cell>
          <cell r="B14">
            <v>24.6</v>
          </cell>
          <cell r="C14">
            <v>25</v>
          </cell>
          <cell r="D14">
            <v>23.5</v>
          </cell>
          <cell r="E14">
            <v>25.2</v>
          </cell>
          <cell r="F14">
            <v>25</v>
          </cell>
          <cell r="G14">
            <v>25.6</v>
          </cell>
        </row>
        <row r="14">
          <cell r="I14">
            <v>27.1875</v>
          </cell>
        </row>
        <row r="14">
          <cell r="R14">
            <v>42.75</v>
          </cell>
        </row>
        <row r="15">
          <cell r="A15">
            <v>37181</v>
          </cell>
          <cell r="B15">
            <v>24.6</v>
          </cell>
          <cell r="C15">
            <v>25</v>
          </cell>
          <cell r="D15">
            <v>23.5</v>
          </cell>
          <cell r="E15">
            <v>25.2</v>
          </cell>
          <cell r="F15">
            <v>25</v>
          </cell>
          <cell r="G15">
            <v>25.6</v>
          </cell>
        </row>
        <row r="15">
          <cell r="I15">
            <v>27.1875</v>
          </cell>
        </row>
        <row r="15">
          <cell r="R15">
            <v>42.75</v>
          </cell>
        </row>
        <row r="16">
          <cell r="A16">
            <v>37182</v>
          </cell>
          <cell r="B16">
            <v>24.6</v>
          </cell>
          <cell r="C16">
            <v>25</v>
          </cell>
          <cell r="D16">
            <v>23.5</v>
          </cell>
          <cell r="E16">
            <v>25.2</v>
          </cell>
          <cell r="F16">
            <v>25</v>
          </cell>
          <cell r="G16">
            <v>25.6</v>
          </cell>
        </row>
        <row r="16">
          <cell r="I16">
            <v>27.1875</v>
          </cell>
        </row>
        <row r="16">
          <cell r="R16">
            <v>42.75</v>
          </cell>
        </row>
        <row r="17">
          <cell r="A17">
            <v>37183</v>
          </cell>
          <cell r="B17">
            <v>24.6</v>
          </cell>
          <cell r="C17">
            <v>25</v>
          </cell>
          <cell r="D17">
            <v>23.5</v>
          </cell>
          <cell r="E17">
            <v>25.2</v>
          </cell>
          <cell r="F17">
            <v>25</v>
          </cell>
          <cell r="G17">
            <v>25.6</v>
          </cell>
        </row>
        <row r="17">
          <cell r="I17">
            <v>27.1875</v>
          </cell>
        </row>
        <row r="17">
          <cell r="R17">
            <v>42.75</v>
          </cell>
        </row>
        <row r="18">
          <cell r="A18">
            <v>37186</v>
          </cell>
          <cell r="B18">
            <v>24.6</v>
          </cell>
          <cell r="C18">
            <v>25</v>
          </cell>
          <cell r="D18">
            <v>23.5</v>
          </cell>
          <cell r="E18">
            <v>25.2</v>
          </cell>
          <cell r="F18">
            <v>25</v>
          </cell>
          <cell r="G18">
            <v>25.6</v>
          </cell>
        </row>
        <row r="18">
          <cell r="I18">
            <v>27.1875</v>
          </cell>
        </row>
        <row r="18">
          <cell r="R18">
            <v>42.75</v>
          </cell>
        </row>
        <row r="19">
          <cell r="A19">
            <v>37187</v>
          </cell>
          <cell r="B19">
            <v>24.6</v>
          </cell>
          <cell r="C19">
            <v>25</v>
          </cell>
          <cell r="D19">
            <v>23.5</v>
          </cell>
          <cell r="E19">
            <v>25.2</v>
          </cell>
          <cell r="F19">
            <v>25</v>
          </cell>
          <cell r="G19">
            <v>25.6</v>
          </cell>
        </row>
        <row r="19">
          <cell r="I19">
            <v>27.1875</v>
          </cell>
        </row>
        <row r="19">
          <cell r="R19">
            <v>42.75</v>
          </cell>
        </row>
        <row r="20">
          <cell r="A20">
            <v>37188</v>
          </cell>
          <cell r="B20">
            <v>24.6</v>
          </cell>
          <cell r="C20">
            <v>25</v>
          </cell>
          <cell r="D20">
            <v>23.5</v>
          </cell>
          <cell r="E20">
            <v>25.2</v>
          </cell>
          <cell r="F20">
            <v>25</v>
          </cell>
          <cell r="G20">
            <v>25.6</v>
          </cell>
        </row>
        <row r="20">
          <cell r="I20">
            <v>27.1875</v>
          </cell>
        </row>
        <row r="20">
          <cell r="R20">
            <v>42.75</v>
          </cell>
        </row>
        <row r="21">
          <cell r="A21">
            <v>37189</v>
          </cell>
          <cell r="B21">
            <v>24.6</v>
          </cell>
          <cell r="C21">
            <v>25</v>
          </cell>
          <cell r="D21">
            <v>23.5</v>
          </cell>
          <cell r="E21">
            <v>25.2</v>
          </cell>
          <cell r="F21">
            <v>25</v>
          </cell>
          <cell r="G21">
            <v>25.6</v>
          </cell>
        </row>
        <row r="21">
          <cell r="I21">
            <v>27.1875</v>
          </cell>
        </row>
        <row r="21">
          <cell r="R21">
            <v>42.75</v>
          </cell>
        </row>
        <row r="22">
          <cell r="A22">
            <v>37190</v>
          </cell>
          <cell r="B22">
            <v>24.6</v>
          </cell>
          <cell r="C22">
            <v>25</v>
          </cell>
          <cell r="D22">
            <v>23.5</v>
          </cell>
          <cell r="E22">
            <v>25.2</v>
          </cell>
          <cell r="F22">
            <v>25</v>
          </cell>
          <cell r="G22">
            <v>25.6</v>
          </cell>
        </row>
        <row r="22">
          <cell r="I22">
            <v>27.1875</v>
          </cell>
        </row>
        <row r="22">
          <cell r="R22">
            <v>42.75</v>
          </cell>
        </row>
        <row r="23">
          <cell r="A23">
            <v>37193</v>
          </cell>
          <cell r="B23">
            <v>24.6</v>
          </cell>
          <cell r="C23">
            <v>25</v>
          </cell>
          <cell r="D23">
            <v>23.5</v>
          </cell>
          <cell r="E23">
            <v>25.2</v>
          </cell>
          <cell r="F23">
            <v>25</v>
          </cell>
          <cell r="G23">
            <v>25.6</v>
          </cell>
        </row>
        <row r="23">
          <cell r="I23">
            <v>27.1875</v>
          </cell>
        </row>
        <row r="23">
          <cell r="R23">
            <v>42.75</v>
          </cell>
        </row>
        <row r="24">
          <cell r="A24">
            <v>37194</v>
          </cell>
          <cell r="B24">
            <v>24.6</v>
          </cell>
          <cell r="C24">
            <v>25</v>
          </cell>
          <cell r="D24">
            <v>23.5</v>
          </cell>
          <cell r="E24">
            <v>25.2</v>
          </cell>
          <cell r="F24">
            <v>25</v>
          </cell>
          <cell r="G24">
            <v>25.6</v>
          </cell>
        </row>
        <row r="24">
          <cell r="I24">
            <v>27.1875</v>
          </cell>
        </row>
        <row r="24">
          <cell r="R24">
            <v>42.75</v>
          </cell>
        </row>
        <row r="25">
          <cell r="A25">
            <v>37195</v>
          </cell>
          <cell r="B25">
            <v>24.6</v>
          </cell>
          <cell r="C25">
            <v>25</v>
          </cell>
          <cell r="D25">
            <v>23.5</v>
          </cell>
          <cell r="E25">
            <v>25.2</v>
          </cell>
          <cell r="F25">
            <v>25</v>
          </cell>
          <cell r="G25">
            <v>25.6</v>
          </cell>
        </row>
        <row r="25">
          <cell r="I25">
            <v>27.1875</v>
          </cell>
        </row>
        <row r="25">
          <cell r="R25">
            <v>42.75</v>
          </cell>
        </row>
        <row r="26">
          <cell r="A26">
            <v>37196</v>
          </cell>
          <cell r="B26">
            <v>26</v>
          </cell>
          <cell r="C26">
            <v>28.5</v>
          </cell>
          <cell r="D26">
            <v>27.75</v>
          </cell>
          <cell r="E26">
            <v>28.4</v>
          </cell>
          <cell r="F26">
            <v>26.95</v>
          </cell>
          <cell r="G26">
            <v>27</v>
          </cell>
        </row>
        <row r="26">
          <cell r="I26">
            <v>24.9</v>
          </cell>
        </row>
        <row r="26">
          <cell r="R26">
            <v>39.6999969482422</v>
          </cell>
        </row>
        <row r="27">
          <cell r="A27">
            <v>37197</v>
          </cell>
          <cell r="B27">
            <v>26</v>
          </cell>
          <cell r="C27">
            <v>28.5</v>
          </cell>
          <cell r="D27">
            <v>27.75</v>
          </cell>
          <cell r="E27">
            <v>28.4</v>
          </cell>
          <cell r="F27">
            <v>26.95</v>
          </cell>
          <cell r="G27">
            <v>27</v>
          </cell>
        </row>
        <row r="27">
          <cell r="I27">
            <v>24.9</v>
          </cell>
        </row>
        <row r="27">
          <cell r="R27">
            <v>39.6999969482422</v>
          </cell>
        </row>
        <row r="28">
          <cell r="A28">
            <v>37225</v>
          </cell>
          <cell r="B28">
            <v>26</v>
          </cell>
          <cell r="C28">
            <v>28.5</v>
          </cell>
          <cell r="D28">
            <v>27.75</v>
          </cell>
          <cell r="E28">
            <v>28.4</v>
          </cell>
          <cell r="F28">
            <v>26.95</v>
          </cell>
          <cell r="G28">
            <v>27</v>
          </cell>
        </row>
        <row r="28">
          <cell r="I28">
            <v>26.95</v>
          </cell>
        </row>
        <row r="28">
          <cell r="R28">
            <v>39.6999969482422</v>
          </cell>
        </row>
        <row r="29">
          <cell r="A29">
            <v>37226</v>
          </cell>
          <cell r="B29">
            <v>30</v>
          </cell>
          <cell r="C29">
            <v>35.1</v>
          </cell>
          <cell r="D29">
            <v>34.85</v>
          </cell>
          <cell r="E29">
            <v>34.4</v>
          </cell>
          <cell r="F29">
            <v>30.8</v>
          </cell>
          <cell r="G29">
            <v>32</v>
          </cell>
        </row>
        <row r="29">
          <cell r="I29">
            <v>30.8</v>
          </cell>
        </row>
        <row r="29">
          <cell r="R29">
            <v>47.0499992370606</v>
          </cell>
        </row>
        <row r="30">
          <cell r="A30">
            <v>37257</v>
          </cell>
          <cell r="B30">
            <v>30.25</v>
          </cell>
          <cell r="C30">
            <v>34</v>
          </cell>
          <cell r="D30">
            <v>34.25</v>
          </cell>
          <cell r="E30">
            <v>35</v>
          </cell>
          <cell r="F30">
            <v>31.75</v>
          </cell>
          <cell r="G30">
            <v>31.75</v>
          </cell>
        </row>
        <row r="30">
          <cell r="I30">
            <v>31.75</v>
          </cell>
        </row>
        <row r="30">
          <cell r="R30">
            <v>48.1285139465332</v>
          </cell>
        </row>
        <row r="31">
          <cell r="A31">
            <v>37288</v>
          </cell>
          <cell r="B31">
            <v>29.25</v>
          </cell>
          <cell r="C31">
            <v>32.15</v>
          </cell>
          <cell r="D31">
            <v>32.25</v>
          </cell>
          <cell r="E31">
            <v>34.5</v>
          </cell>
          <cell r="F31">
            <v>31.75</v>
          </cell>
          <cell r="G31">
            <v>30.5</v>
          </cell>
        </row>
        <row r="31">
          <cell r="I31">
            <v>31.75</v>
          </cell>
        </row>
        <row r="31">
          <cell r="R31">
            <v>47.5747387695313</v>
          </cell>
        </row>
        <row r="32">
          <cell r="A32">
            <v>37316</v>
          </cell>
          <cell r="B32">
            <v>29.25</v>
          </cell>
          <cell r="C32">
            <v>28.25</v>
          </cell>
          <cell r="D32">
            <v>28.25</v>
          </cell>
          <cell r="E32">
            <v>32.5</v>
          </cell>
          <cell r="F32">
            <v>31</v>
          </cell>
          <cell r="G32">
            <v>30.5</v>
          </cell>
        </row>
        <row r="32">
          <cell r="I32">
            <v>31</v>
          </cell>
        </row>
        <row r="32">
          <cell r="R32">
            <v>46.1690594482422</v>
          </cell>
        </row>
        <row r="33">
          <cell r="A33">
            <v>37347</v>
          </cell>
          <cell r="B33">
            <v>29.5</v>
          </cell>
          <cell r="C33">
            <v>30</v>
          </cell>
          <cell r="D33">
            <v>28</v>
          </cell>
          <cell r="E33">
            <v>29.75</v>
          </cell>
          <cell r="F33">
            <v>29.75</v>
          </cell>
          <cell r="G33">
            <v>31.5</v>
          </cell>
        </row>
        <row r="33">
          <cell r="I33">
            <v>29.75</v>
          </cell>
        </row>
        <row r="33">
          <cell r="R33">
            <v>43.1142764282227</v>
          </cell>
        </row>
        <row r="34">
          <cell r="A34">
            <v>37377</v>
          </cell>
          <cell r="B34">
            <v>32.5</v>
          </cell>
          <cell r="C34">
            <v>29.25</v>
          </cell>
          <cell r="D34">
            <v>26.75</v>
          </cell>
          <cell r="E34">
            <v>29.75</v>
          </cell>
          <cell r="F34">
            <v>33</v>
          </cell>
          <cell r="G34">
            <v>35.5</v>
          </cell>
        </row>
        <row r="34">
          <cell r="I34">
            <v>29.75</v>
          </cell>
        </row>
        <row r="34">
          <cell r="R34">
            <v>43.5892880249023</v>
          </cell>
        </row>
        <row r="35">
          <cell r="A35">
            <v>37408</v>
          </cell>
          <cell r="B35">
            <v>41.5</v>
          </cell>
          <cell r="C35">
            <v>30.5</v>
          </cell>
          <cell r="D35">
            <v>28</v>
          </cell>
          <cell r="E35">
            <v>36.5</v>
          </cell>
          <cell r="F35">
            <v>37.75</v>
          </cell>
          <cell r="G35">
            <v>46.5</v>
          </cell>
        </row>
        <row r="35">
          <cell r="I35">
            <v>36.5</v>
          </cell>
        </row>
        <row r="35">
          <cell r="R35">
            <v>44.4471124883617</v>
          </cell>
        </row>
        <row r="36">
          <cell r="A36">
            <v>37438</v>
          </cell>
          <cell r="B36">
            <v>49</v>
          </cell>
          <cell r="C36">
            <v>44</v>
          </cell>
          <cell r="D36">
            <v>41</v>
          </cell>
          <cell r="E36">
            <v>44.25</v>
          </cell>
          <cell r="F36">
            <v>46.75</v>
          </cell>
          <cell r="G36">
            <v>56</v>
          </cell>
        </row>
        <row r="36">
          <cell r="I36">
            <v>44.25</v>
          </cell>
        </row>
        <row r="36">
          <cell r="R36">
            <v>47.0589868666173</v>
          </cell>
        </row>
        <row r="37">
          <cell r="A37">
            <v>37469</v>
          </cell>
          <cell r="B37">
            <v>56</v>
          </cell>
          <cell r="C37">
            <v>52</v>
          </cell>
          <cell r="D37">
            <v>49.5</v>
          </cell>
          <cell r="E37">
            <v>51.25</v>
          </cell>
          <cell r="F37">
            <v>52.75</v>
          </cell>
          <cell r="G37">
            <v>66</v>
          </cell>
        </row>
        <row r="37">
          <cell r="I37">
            <v>51.25</v>
          </cell>
        </row>
        <row r="37">
          <cell r="R37">
            <v>47.7566680309953</v>
          </cell>
        </row>
        <row r="38">
          <cell r="A38">
            <v>37500</v>
          </cell>
          <cell r="B38">
            <v>46.5</v>
          </cell>
          <cell r="C38">
            <v>44.5</v>
          </cell>
          <cell r="D38">
            <v>41</v>
          </cell>
          <cell r="E38">
            <v>43.25</v>
          </cell>
          <cell r="F38">
            <v>39.25</v>
          </cell>
          <cell r="G38">
            <v>53.5</v>
          </cell>
        </row>
        <row r="38">
          <cell r="I38">
            <v>39.25</v>
          </cell>
        </row>
        <row r="38">
          <cell r="R38">
            <v>47.737491315721</v>
          </cell>
        </row>
        <row r="39">
          <cell r="A39">
            <v>37530</v>
          </cell>
          <cell r="B39">
            <v>33.5</v>
          </cell>
          <cell r="C39">
            <v>34.25</v>
          </cell>
          <cell r="D39">
            <v>35.5</v>
          </cell>
          <cell r="E39">
            <v>37</v>
          </cell>
          <cell r="F39">
            <v>35.5</v>
          </cell>
          <cell r="G39">
            <v>36</v>
          </cell>
        </row>
        <row r="39">
          <cell r="I39">
            <v>35.5</v>
          </cell>
        </row>
        <row r="39">
          <cell r="R39">
            <v>46.3810267359609</v>
          </cell>
        </row>
        <row r="40">
          <cell r="A40">
            <v>37561</v>
          </cell>
          <cell r="B40">
            <v>32</v>
          </cell>
          <cell r="C40">
            <v>32</v>
          </cell>
          <cell r="D40">
            <v>33</v>
          </cell>
          <cell r="E40">
            <v>34.75</v>
          </cell>
          <cell r="F40">
            <v>34.75</v>
          </cell>
          <cell r="G40">
            <v>34</v>
          </cell>
        </row>
        <row r="40">
          <cell r="I40">
            <v>34.75</v>
          </cell>
        </row>
        <row r="40">
          <cell r="R40">
            <v>51.2392799909949</v>
          </cell>
        </row>
        <row r="41">
          <cell r="A41">
            <v>37591</v>
          </cell>
          <cell r="B41">
            <v>32.5</v>
          </cell>
          <cell r="C41">
            <v>34</v>
          </cell>
          <cell r="D41">
            <v>35</v>
          </cell>
          <cell r="E41">
            <v>37</v>
          </cell>
          <cell r="F41">
            <v>37</v>
          </cell>
          <cell r="G41">
            <v>34.5</v>
          </cell>
        </row>
        <row r="41">
          <cell r="I41">
            <v>37</v>
          </cell>
        </row>
        <row r="41">
          <cell r="R41">
            <v>55.162991563972</v>
          </cell>
        </row>
        <row r="42">
          <cell r="A42">
            <v>37622</v>
          </cell>
          <cell r="B42">
            <v>33.75</v>
          </cell>
          <cell r="C42">
            <v>37</v>
          </cell>
          <cell r="D42">
            <v>38</v>
          </cell>
          <cell r="E42">
            <v>38.25</v>
          </cell>
          <cell r="F42">
            <v>37.75</v>
          </cell>
          <cell r="G42">
            <v>35.75</v>
          </cell>
        </row>
        <row r="42">
          <cell r="I42">
            <v>27.75</v>
          </cell>
        </row>
        <row r="42">
          <cell r="R42">
            <v>48.2227980718673</v>
          </cell>
        </row>
        <row r="43">
          <cell r="A43">
            <v>37653</v>
          </cell>
          <cell r="B43">
            <v>33.25</v>
          </cell>
          <cell r="C43">
            <v>34.5</v>
          </cell>
          <cell r="D43">
            <v>35.5</v>
          </cell>
          <cell r="E43">
            <v>37.25</v>
          </cell>
          <cell r="F43">
            <v>36.75</v>
          </cell>
          <cell r="G43">
            <v>35.25</v>
          </cell>
        </row>
        <row r="43">
          <cell r="I43">
            <v>26.75</v>
          </cell>
        </row>
        <row r="43">
          <cell r="R43">
            <v>46.8155022842249</v>
          </cell>
        </row>
        <row r="44">
          <cell r="A44">
            <v>37681</v>
          </cell>
          <cell r="B44">
            <v>33.25</v>
          </cell>
          <cell r="C44">
            <v>31</v>
          </cell>
          <cell r="D44">
            <v>31</v>
          </cell>
          <cell r="E44">
            <v>34.75</v>
          </cell>
          <cell r="F44">
            <v>34.25</v>
          </cell>
          <cell r="G44">
            <v>35.25</v>
          </cell>
        </row>
        <row r="44">
          <cell r="I44">
            <v>24.25</v>
          </cell>
        </row>
        <row r="44">
          <cell r="R44">
            <v>45.0928591672634</v>
          </cell>
        </row>
        <row r="45">
          <cell r="A45">
            <v>37712</v>
          </cell>
          <cell r="B45">
            <v>32.75</v>
          </cell>
          <cell r="C45">
            <v>32.5</v>
          </cell>
          <cell r="D45">
            <v>29.5</v>
          </cell>
          <cell r="E45">
            <v>32.5</v>
          </cell>
          <cell r="F45">
            <v>33.75</v>
          </cell>
          <cell r="G45">
            <v>34.75</v>
          </cell>
        </row>
        <row r="45">
          <cell r="I45">
            <v>22.5</v>
          </cell>
        </row>
        <row r="45">
          <cell r="R45">
            <v>42.4278218112122</v>
          </cell>
        </row>
        <row r="46">
          <cell r="A46">
            <v>37742</v>
          </cell>
          <cell r="B46">
            <v>32.75</v>
          </cell>
          <cell r="C46">
            <v>28.25</v>
          </cell>
          <cell r="D46">
            <v>25</v>
          </cell>
          <cell r="E46">
            <v>33.5</v>
          </cell>
          <cell r="F46">
            <v>34.5</v>
          </cell>
          <cell r="G46">
            <v>34.75</v>
          </cell>
        </row>
        <row r="46">
          <cell r="I46">
            <v>23.5</v>
          </cell>
        </row>
        <row r="46">
          <cell r="R46">
            <v>42.6321047389484</v>
          </cell>
        </row>
        <row r="47">
          <cell r="A47">
            <v>37773</v>
          </cell>
          <cell r="B47">
            <v>37.25</v>
          </cell>
          <cell r="C47">
            <v>29.25</v>
          </cell>
          <cell r="D47">
            <v>26</v>
          </cell>
          <cell r="E47">
            <v>37.5</v>
          </cell>
          <cell r="F47">
            <v>43.5</v>
          </cell>
          <cell r="G47">
            <v>41.75</v>
          </cell>
        </row>
        <row r="47">
          <cell r="I47">
            <v>27.5</v>
          </cell>
        </row>
        <row r="47">
          <cell r="R47">
            <v>43.133300415557</v>
          </cell>
        </row>
        <row r="48">
          <cell r="A48">
            <v>37803</v>
          </cell>
          <cell r="B48">
            <v>51.5</v>
          </cell>
          <cell r="C48">
            <v>50.5</v>
          </cell>
          <cell r="D48">
            <v>46</v>
          </cell>
          <cell r="E48">
            <v>47.75</v>
          </cell>
          <cell r="F48">
            <v>53.75</v>
          </cell>
          <cell r="G48">
            <v>57.5</v>
          </cell>
        </row>
        <row r="48">
          <cell r="I48">
            <v>37.75</v>
          </cell>
        </row>
        <row r="48">
          <cell r="R48">
            <v>43.5234647041409</v>
          </cell>
        </row>
        <row r="49">
          <cell r="A49">
            <v>37834</v>
          </cell>
          <cell r="B49">
            <v>57</v>
          </cell>
          <cell r="C49">
            <v>57.5</v>
          </cell>
          <cell r="D49">
            <v>54</v>
          </cell>
          <cell r="E49">
            <v>56.5</v>
          </cell>
          <cell r="F49">
            <v>57.75</v>
          </cell>
          <cell r="G49">
            <v>65</v>
          </cell>
        </row>
        <row r="49">
          <cell r="I49">
            <v>46.5</v>
          </cell>
        </row>
        <row r="49">
          <cell r="R49">
            <v>43.8650942893935</v>
          </cell>
        </row>
        <row r="50">
          <cell r="A50">
            <v>37865</v>
          </cell>
          <cell r="B50">
            <v>45.5</v>
          </cell>
          <cell r="C50">
            <v>46.5</v>
          </cell>
          <cell r="D50">
            <v>43</v>
          </cell>
          <cell r="E50">
            <v>51.75</v>
          </cell>
          <cell r="F50">
            <v>46.75</v>
          </cell>
          <cell r="G50">
            <v>51.5</v>
          </cell>
        </row>
        <row r="50">
          <cell r="I50">
            <v>36.75</v>
          </cell>
        </row>
        <row r="50">
          <cell r="R50">
            <v>43.9545663309376</v>
          </cell>
        </row>
        <row r="51">
          <cell r="A51">
            <v>37895</v>
          </cell>
          <cell r="B51">
            <v>34</v>
          </cell>
          <cell r="C51">
            <v>35.5</v>
          </cell>
          <cell r="D51">
            <v>36</v>
          </cell>
          <cell r="E51">
            <v>37.75</v>
          </cell>
          <cell r="F51">
            <v>36.25</v>
          </cell>
          <cell r="G51">
            <v>36.25</v>
          </cell>
        </row>
        <row r="51">
          <cell r="I51">
            <v>26.25</v>
          </cell>
        </row>
        <row r="51">
          <cell r="R51">
            <v>44.1850545496125</v>
          </cell>
        </row>
        <row r="52">
          <cell r="A52">
            <v>37926</v>
          </cell>
          <cell r="B52">
            <v>32.5</v>
          </cell>
          <cell r="C52">
            <v>33.5</v>
          </cell>
          <cell r="D52">
            <v>34</v>
          </cell>
          <cell r="E52">
            <v>36.75</v>
          </cell>
          <cell r="F52">
            <v>34.75</v>
          </cell>
          <cell r="G52">
            <v>34.25</v>
          </cell>
        </row>
        <row r="52">
          <cell r="I52">
            <v>24.75</v>
          </cell>
        </row>
        <row r="52">
          <cell r="R52">
            <v>47.7722061243588</v>
          </cell>
        </row>
        <row r="53">
          <cell r="A53">
            <v>37956</v>
          </cell>
          <cell r="B53">
            <v>32.5</v>
          </cell>
          <cell r="C53">
            <v>36.5</v>
          </cell>
          <cell r="D53">
            <v>37</v>
          </cell>
          <cell r="E53">
            <v>38.75</v>
          </cell>
          <cell r="F53">
            <v>39.25</v>
          </cell>
          <cell r="G53">
            <v>34</v>
          </cell>
        </row>
        <row r="53">
          <cell r="I53">
            <v>28.75</v>
          </cell>
        </row>
        <row r="53">
          <cell r="R53">
            <v>50.4490488913667</v>
          </cell>
        </row>
        <row r="54">
          <cell r="A54">
            <v>37987</v>
          </cell>
          <cell r="B54">
            <v>34.61</v>
          </cell>
          <cell r="C54">
            <v>36.83</v>
          </cell>
          <cell r="D54">
            <v>37.16</v>
          </cell>
          <cell r="E54">
            <v>39.54</v>
          </cell>
          <cell r="F54">
            <v>39.95</v>
          </cell>
          <cell r="G54">
            <v>36.81</v>
          </cell>
        </row>
        <row r="54">
          <cell r="I54">
            <v>18.5</v>
          </cell>
        </row>
        <row r="54">
          <cell r="R54">
            <v>48.9236662542344</v>
          </cell>
        </row>
        <row r="55">
          <cell r="A55">
            <v>38018</v>
          </cell>
          <cell r="B55">
            <v>34.19</v>
          </cell>
          <cell r="C55">
            <v>34.72</v>
          </cell>
          <cell r="D55">
            <v>35.08</v>
          </cell>
          <cell r="E55">
            <v>39.01</v>
          </cell>
          <cell r="F55">
            <v>37.95</v>
          </cell>
          <cell r="G55">
            <v>36.39</v>
          </cell>
        </row>
        <row r="55">
          <cell r="I55">
            <v>20.75</v>
          </cell>
        </row>
        <row r="55">
          <cell r="R55">
            <v>47.1585949209795</v>
          </cell>
        </row>
        <row r="56">
          <cell r="A56">
            <v>38047</v>
          </cell>
          <cell r="B56">
            <v>34.19</v>
          </cell>
          <cell r="C56">
            <v>31.78</v>
          </cell>
          <cell r="D56">
            <v>31.32</v>
          </cell>
          <cell r="E56">
            <v>37.48</v>
          </cell>
          <cell r="F56">
            <v>35.7</v>
          </cell>
          <cell r="G56">
            <v>36.39</v>
          </cell>
        </row>
        <row r="56">
          <cell r="I56">
            <v>17.75</v>
          </cell>
        </row>
        <row r="56">
          <cell r="R56">
            <v>45.0350842120944</v>
          </cell>
        </row>
        <row r="57">
          <cell r="A57">
            <v>38078</v>
          </cell>
          <cell r="B57">
            <v>33.76</v>
          </cell>
          <cell r="C57">
            <v>33.05</v>
          </cell>
          <cell r="D57">
            <v>30.07</v>
          </cell>
          <cell r="E57">
            <v>35.76</v>
          </cell>
          <cell r="F57">
            <v>34.95</v>
          </cell>
          <cell r="G57">
            <v>35.96</v>
          </cell>
        </row>
        <row r="57">
          <cell r="I57">
            <v>25.5</v>
          </cell>
        </row>
        <row r="57">
          <cell r="R57">
            <v>41.750454969428</v>
          </cell>
        </row>
        <row r="58">
          <cell r="A58">
            <v>38108</v>
          </cell>
          <cell r="B58">
            <v>33.76</v>
          </cell>
          <cell r="C58">
            <v>29.47</v>
          </cell>
          <cell r="D58">
            <v>26.31</v>
          </cell>
          <cell r="E58">
            <v>37.42</v>
          </cell>
          <cell r="F58">
            <v>35.7</v>
          </cell>
          <cell r="G58">
            <v>35.96</v>
          </cell>
        </row>
        <row r="58">
          <cell r="I58">
            <v>25.5</v>
          </cell>
        </row>
        <row r="58">
          <cell r="R58">
            <v>41.6786449555041</v>
          </cell>
        </row>
        <row r="59">
          <cell r="A59">
            <v>38139</v>
          </cell>
          <cell r="B59">
            <v>37.61</v>
          </cell>
          <cell r="C59">
            <v>30.31</v>
          </cell>
          <cell r="D59">
            <v>27.15</v>
          </cell>
          <cell r="E59">
            <v>41.9</v>
          </cell>
          <cell r="F59">
            <v>44.2</v>
          </cell>
          <cell r="G59">
            <v>41.94</v>
          </cell>
        </row>
        <row r="59">
          <cell r="I59">
            <v>31.5</v>
          </cell>
        </row>
        <row r="59">
          <cell r="R59">
            <v>42.1591340810793</v>
          </cell>
        </row>
        <row r="60">
          <cell r="A60">
            <v>38169</v>
          </cell>
          <cell r="B60">
            <v>49.8</v>
          </cell>
          <cell r="C60">
            <v>48.26</v>
          </cell>
          <cell r="D60">
            <v>43.93</v>
          </cell>
          <cell r="E60">
            <v>43.98</v>
          </cell>
          <cell r="F60">
            <v>50.2</v>
          </cell>
          <cell r="G60">
            <v>55.4</v>
          </cell>
        </row>
        <row r="60">
          <cell r="I60">
            <v>35.5</v>
          </cell>
        </row>
        <row r="60">
          <cell r="R60">
            <v>42.8506254060938</v>
          </cell>
        </row>
        <row r="61">
          <cell r="A61">
            <v>38200</v>
          </cell>
          <cell r="B61">
            <v>54.51</v>
          </cell>
          <cell r="C61">
            <v>54.19</v>
          </cell>
          <cell r="D61">
            <v>50.65</v>
          </cell>
          <cell r="E61">
            <v>51.41</v>
          </cell>
          <cell r="F61">
            <v>52.7</v>
          </cell>
          <cell r="G61">
            <v>61.81</v>
          </cell>
        </row>
        <row r="61">
          <cell r="I61">
            <v>44.5</v>
          </cell>
        </row>
        <row r="61">
          <cell r="R61">
            <v>43.3507666816506</v>
          </cell>
        </row>
        <row r="62">
          <cell r="A62">
            <v>38231</v>
          </cell>
          <cell r="B62">
            <v>44.67</v>
          </cell>
          <cell r="C62">
            <v>44.9</v>
          </cell>
          <cell r="D62">
            <v>41.44</v>
          </cell>
          <cell r="E62">
            <v>47.33</v>
          </cell>
          <cell r="F62">
            <v>43.7</v>
          </cell>
          <cell r="G62">
            <v>50.27</v>
          </cell>
        </row>
        <row r="62">
          <cell r="I62">
            <v>28.5</v>
          </cell>
        </row>
        <row r="62">
          <cell r="R62">
            <v>43.3583265027741</v>
          </cell>
        </row>
        <row r="63">
          <cell r="A63">
            <v>38261</v>
          </cell>
          <cell r="B63">
            <v>34.83</v>
          </cell>
          <cell r="C63">
            <v>35.62</v>
          </cell>
          <cell r="D63">
            <v>35.57</v>
          </cell>
          <cell r="E63">
            <v>39.03</v>
          </cell>
          <cell r="F63">
            <v>37.9</v>
          </cell>
          <cell r="G63">
            <v>37.24</v>
          </cell>
        </row>
        <row r="63">
          <cell r="I63">
            <v>28.75</v>
          </cell>
        </row>
        <row r="63">
          <cell r="R63">
            <v>43.442839159333</v>
          </cell>
        </row>
        <row r="64">
          <cell r="A64">
            <v>38292</v>
          </cell>
          <cell r="B64">
            <v>33.55</v>
          </cell>
          <cell r="C64">
            <v>33.93</v>
          </cell>
          <cell r="D64">
            <v>33.9</v>
          </cell>
          <cell r="E64">
            <v>37.25</v>
          </cell>
          <cell r="F64">
            <v>37.65</v>
          </cell>
          <cell r="G64">
            <v>35.53</v>
          </cell>
        </row>
        <row r="64">
          <cell r="I64">
            <v>25.25</v>
          </cell>
        </row>
        <row r="64">
          <cell r="R64">
            <v>46.7869419965713</v>
          </cell>
        </row>
        <row r="65">
          <cell r="A65">
            <v>38322</v>
          </cell>
          <cell r="B65">
            <v>33.55</v>
          </cell>
          <cell r="C65">
            <v>36.47</v>
          </cell>
          <cell r="D65">
            <v>36.43</v>
          </cell>
          <cell r="E65">
            <v>38.91</v>
          </cell>
          <cell r="F65">
            <v>41.65</v>
          </cell>
          <cell r="G65">
            <v>35.32</v>
          </cell>
        </row>
        <row r="65">
          <cell r="I65">
            <v>28.5</v>
          </cell>
        </row>
        <row r="65">
          <cell r="R65">
            <v>49.2621662604606</v>
          </cell>
        </row>
        <row r="66">
          <cell r="A66">
            <v>38353</v>
          </cell>
          <cell r="B66">
            <v>35.39</v>
          </cell>
          <cell r="C66">
            <v>37.13</v>
          </cell>
          <cell r="D66">
            <v>37.21</v>
          </cell>
          <cell r="E66">
            <v>39.75</v>
          </cell>
          <cell r="F66">
            <v>40.7</v>
          </cell>
          <cell r="G66">
            <v>37.71</v>
          </cell>
        </row>
        <row r="66">
          <cell r="I66">
            <v>18.5</v>
          </cell>
        </row>
        <row r="66">
          <cell r="R66">
            <v>47.7391703628412</v>
          </cell>
        </row>
        <row r="67">
          <cell r="A67">
            <v>38384</v>
          </cell>
          <cell r="B67">
            <v>35.02</v>
          </cell>
          <cell r="C67">
            <v>35.34</v>
          </cell>
          <cell r="D67">
            <v>35.43</v>
          </cell>
          <cell r="E67">
            <v>39.5</v>
          </cell>
          <cell r="F67">
            <v>38.7</v>
          </cell>
          <cell r="G67">
            <v>37.34</v>
          </cell>
        </row>
        <row r="67">
          <cell r="I67">
            <v>20.75</v>
          </cell>
        </row>
        <row r="67">
          <cell r="R67">
            <v>46.0622691659822</v>
          </cell>
        </row>
        <row r="68">
          <cell r="A68">
            <v>38412</v>
          </cell>
          <cell r="B68">
            <v>35.02</v>
          </cell>
          <cell r="C68">
            <v>32.83</v>
          </cell>
          <cell r="D68">
            <v>32.21</v>
          </cell>
          <cell r="E68">
            <v>38.25</v>
          </cell>
          <cell r="F68">
            <v>36.7</v>
          </cell>
          <cell r="G68">
            <v>37.34</v>
          </cell>
        </row>
        <row r="68">
          <cell r="I68">
            <v>17.75</v>
          </cell>
        </row>
        <row r="68">
          <cell r="R68">
            <v>44.0449710967301</v>
          </cell>
        </row>
        <row r="69">
          <cell r="A69">
            <v>38443</v>
          </cell>
          <cell r="B69">
            <v>34.66</v>
          </cell>
          <cell r="C69">
            <v>33.92</v>
          </cell>
          <cell r="D69">
            <v>31.14</v>
          </cell>
          <cell r="E69">
            <v>37.25</v>
          </cell>
          <cell r="F69">
            <v>36.45</v>
          </cell>
          <cell r="G69">
            <v>36.98</v>
          </cell>
        </row>
        <row r="69">
          <cell r="I69">
            <v>24.5</v>
          </cell>
        </row>
        <row r="69">
          <cell r="R69">
            <v>40.9243836614302</v>
          </cell>
        </row>
        <row r="70">
          <cell r="A70">
            <v>38473</v>
          </cell>
          <cell r="B70">
            <v>34.66</v>
          </cell>
          <cell r="C70">
            <v>30.86</v>
          </cell>
          <cell r="D70">
            <v>27.92</v>
          </cell>
          <cell r="E70">
            <v>38.75</v>
          </cell>
          <cell r="F70">
            <v>36.95</v>
          </cell>
          <cell r="G70">
            <v>36.98</v>
          </cell>
        </row>
        <row r="70">
          <cell r="I70">
            <v>24.5</v>
          </cell>
        </row>
        <row r="70">
          <cell r="R70">
            <v>40.8571368854884</v>
          </cell>
        </row>
        <row r="71">
          <cell r="A71">
            <v>38504</v>
          </cell>
          <cell r="B71">
            <v>37.95</v>
          </cell>
          <cell r="C71">
            <v>31.6</v>
          </cell>
          <cell r="D71">
            <v>28.64</v>
          </cell>
          <cell r="E71">
            <v>43</v>
          </cell>
          <cell r="F71">
            <v>44.45</v>
          </cell>
          <cell r="G71">
            <v>42.08</v>
          </cell>
        </row>
        <row r="71">
          <cell r="I71">
            <v>29.5</v>
          </cell>
        </row>
        <row r="71">
          <cell r="R71">
            <v>41.3150228191361</v>
          </cell>
        </row>
        <row r="72">
          <cell r="A72">
            <v>38534</v>
          </cell>
          <cell r="B72">
            <v>48.39</v>
          </cell>
          <cell r="C72">
            <v>46.96</v>
          </cell>
          <cell r="D72">
            <v>43</v>
          </cell>
          <cell r="E72">
            <v>42.5</v>
          </cell>
          <cell r="F72">
            <v>48.2</v>
          </cell>
          <cell r="G72">
            <v>53.59</v>
          </cell>
        </row>
        <row r="72">
          <cell r="I72">
            <v>26.5</v>
          </cell>
        </row>
        <row r="72">
          <cell r="R72">
            <v>41.9734834925488</v>
          </cell>
        </row>
        <row r="73">
          <cell r="A73">
            <v>38565</v>
          </cell>
          <cell r="B73">
            <v>52.41</v>
          </cell>
          <cell r="C73">
            <v>52.04</v>
          </cell>
          <cell r="D73">
            <v>48.76</v>
          </cell>
          <cell r="E73">
            <v>48.75</v>
          </cell>
          <cell r="F73">
            <v>49.7</v>
          </cell>
          <cell r="G73">
            <v>59.05</v>
          </cell>
        </row>
        <row r="73">
          <cell r="I73">
            <v>35.5</v>
          </cell>
        </row>
        <row r="73">
          <cell r="R73">
            <v>42.4498044502387</v>
          </cell>
        </row>
        <row r="74">
          <cell r="A74">
            <v>38596</v>
          </cell>
          <cell r="B74">
            <v>43.99</v>
          </cell>
          <cell r="C74">
            <v>44.1</v>
          </cell>
          <cell r="D74">
            <v>40.87</v>
          </cell>
          <cell r="E74">
            <v>45.25</v>
          </cell>
          <cell r="F74">
            <v>42.2</v>
          </cell>
          <cell r="G74">
            <v>49.19</v>
          </cell>
        </row>
        <row r="74">
          <cell r="I74">
            <v>22.5</v>
          </cell>
        </row>
        <row r="74">
          <cell r="R74">
            <v>42.4579418322784</v>
          </cell>
        </row>
        <row r="75">
          <cell r="A75">
            <v>38626</v>
          </cell>
          <cell r="B75">
            <v>35.58</v>
          </cell>
          <cell r="C75">
            <v>36.16</v>
          </cell>
          <cell r="D75">
            <v>35.85</v>
          </cell>
          <cell r="E75">
            <v>40.75</v>
          </cell>
          <cell r="F75">
            <v>39.4</v>
          </cell>
          <cell r="G75">
            <v>38.08</v>
          </cell>
        </row>
        <row r="75">
          <cell r="I75">
            <v>25.75</v>
          </cell>
        </row>
        <row r="75">
          <cell r="R75">
            <v>42.5383214937999</v>
          </cell>
        </row>
        <row r="76">
          <cell r="A76">
            <v>38657</v>
          </cell>
          <cell r="B76">
            <v>34.48</v>
          </cell>
          <cell r="C76">
            <v>34.73</v>
          </cell>
          <cell r="D76">
            <v>34.42</v>
          </cell>
          <cell r="E76">
            <v>38.5</v>
          </cell>
          <cell r="F76">
            <v>38.9</v>
          </cell>
          <cell r="G76">
            <v>36.62</v>
          </cell>
        </row>
        <row r="76">
          <cell r="I76">
            <v>22.75</v>
          </cell>
        </row>
        <row r="76">
          <cell r="R76">
            <v>45.6621446713718</v>
          </cell>
        </row>
        <row r="77">
          <cell r="A77">
            <v>38687</v>
          </cell>
          <cell r="B77">
            <v>34.48</v>
          </cell>
          <cell r="C77">
            <v>36.91</v>
          </cell>
          <cell r="D77">
            <v>36.59</v>
          </cell>
          <cell r="E77">
            <v>39.75</v>
          </cell>
          <cell r="F77">
            <v>42.9</v>
          </cell>
          <cell r="G77">
            <v>36.44</v>
          </cell>
        </row>
        <row r="77">
          <cell r="I77">
            <v>26</v>
          </cell>
        </row>
        <row r="77">
          <cell r="R77">
            <v>48.0346606544734</v>
          </cell>
        </row>
        <row r="78">
          <cell r="A78">
            <v>38718</v>
          </cell>
          <cell r="B78">
            <v>36.08</v>
          </cell>
          <cell r="C78">
            <v>37.91</v>
          </cell>
          <cell r="D78">
            <v>37.34</v>
          </cell>
          <cell r="E78">
            <v>39.96</v>
          </cell>
          <cell r="F78">
            <v>41.2</v>
          </cell>
          <cell r="G78">
            <v>38.5</v>
          </cell>
        </row>
        <row r="78">
          <cell r="I78">
            <v>18.75</v>
          </cell>
        </row>
        <row r="78">
          <cell r="R78">
            <v>43.130454569389</v>
          </cell>
        </row>
        <row r="79">
          <cell r="A79">
            <v>38749</v>
          </cell>
          <cell r="B79">
            <v>35.77</v>
          </cell>
          <cell r="C79">
            <v>36.27</v>
          </cell>
          <cell r="D79">
            <v>35.73</v>
          </cell>
          <cell r="E79">
            <v>39.95</v>
          </cell>
          <cell r="F79">
            <v>39.29</v>
          </cell>
          <cell r="G79">
            <v>38.19</v>
          </cell>
        </row>
        <row r="79">
          <cell r="I79">
            <v>21</v>
          </cell>
        </row>
        <row r="79">
          <cell r="R79">
            <v>41.6802855388697</v>
          </cell>
        </row>
        <row r="80">
          <cell r="A80">
            <v>38777</v>
          </cell>
          <cell r="B80">
            <v>35.77</v>
          </cell>
          <cell r="C80">
            <v>33.97</v>
          </cell>
          <cell r="D80">
            <v>32.81</v>
          </cell>
          <cell r="E80">
            <v>38.95</v>
          </cell>
          <cell r="F80">
            <v>37.67</v>
          </cell>
          <cell r="G80">
            <v>38.19</v>
          </cell>
        </row>
        <row r="80">
          <cell r="I80">
            <v>18</v>
          </cell>
        </row>
        <row r="80">
          <cell r="R80">
            <v>39.9265768438967</v>
          </cell>
        </row>
        <row r="81">
          <cell r="A81">
            <v>38808</v>
          </cell>
          <cell r="B81">
            <v>35.46</v>
          </cell>
          <cell r="C81">
            <v>34.97</v>
          </cell>
          <cell r="D81">
            <v>31.84</v>
          </cell>
          <cell r="E81">
            <v>38.63</v>
          </cell>
          <cell r="F81">
            <v>37.65</v>
          </cell>
          <cell r="G81">
            <v>37.88</v>
          </cell>
        </row>
        <row r="81">
          <cell r="I81">
            <v>24.75</v>
          </cell>
        </row>
        <row r="81">
          <cell r="R81">
            <v>37.1975664730164</v>
          </cell>
        </row>
        <row r="82">
          <cell r="A82">
            <v>38838</v>
          </cell>
          <cell r="B82">
            <v>35.46</v>
          </cell>
          <cell r="C82">
            <v>32.17</v>
          </cell>
          <cell r="D82">
            <v>28.93</v>
          </cell>
          <cell r="E82">
            <v>39.94</v>
          </cell>
          <cell r="F82">
            <v>38.15</v>
          </cell>
          <cell r="G82">
            <v>37.88</v>
          </cell>
        </row>
        <row r="82">
          <cell r="I82">
            <v>24.75</v>
          </cell>
        </row>
        <row r="82">
          <cell r="R82">
            <v>37.1576760835992</v>
          </cell>
        </row>
        <row r="83">
          <cell r="A83">
            <v>38869</v>
          </cell>
          <cell r="B83">
            <v>38.28</v>
          </cell>
          <cell r="C83">
            <v>32.85</v>
          </cell>
          <cell r="D83">
            <v>29.58</v>
          </cell>
          <cell r="E83">
            <v>43.88</v>
          </cell>
          <cell r="F83">
            <v>44.8</v>
          </cell>
          <cell r="G83">
            <v>42.24</v>
          </cell>
        </row>
        <row r="83">
          <cell r="I83">
            <v>29.75</v>
          </cell>
        </row>
        <row r="83">
          <cell r="R83">
            <v>37.5828028836689</v>
          </cell>
        </row>
        <row r="84">
          <cell r="A84">
            <v>38899</v>
          </cell>
          <cell r="B84">
            <v>47.21</v>
          </cell>
          <cell r="C84">
            <v>46.96</v>
          </cell>
          <cell r="D84">
            <v>42.6</v>
          </cell>
          <cell r="E84">
            <v>41.22</v>
          </cell>
          <cell r="F84">
            <v>46.65</v>
          </cell>
          <cell r="G84">
            <v>52.07</v>
          </cell>
        </row>
        <row r="84">
          <cell r="I84">
            <v>26.75</v>
          </cell>
        </row>
        <row r="84">
          <cell r="R84">
            <v>38.1838706129711</v>
          </cell>
        </row>
        <row r="85">
          <cell r="A85">
            <v>38930</v>
          </cell>
          <cell r="B85">
            <v>50.65</v>
          </cell>
          <cell r="C85">
            <v>51.62</v>
          </cell>
          <cell r="D85">
            <v>47.81</v>
          </cell>
          <cell r="E85">
            <v>46.58</v>
          </cell>
          <cell r="F85">
            <v>47.2</v>
          </cell>
          <cell r="G85">
            <v>56.73</v>
          </cell>
        </row>
        <row r="85">
          <cell r="I85">
            <v>35.75</v>
          </cell>
        </row>
        <row r="85">
          <cell r="R85">
            <v>38.6240785055349</v>
          </cell>
        </row>
        <row r="86">
          <cell r="A86">
            <v>38961</v>
          </cell>
          <cell r="B86">
            <v>43.45</v>
          </cell>
          <cell r="C86">
            <v>44.34</v>
          </cell>
          <cell r="D86">
            <v>40.66</v>
          </cell>
          <cell r="E86">
            <v>43.58</v>
          </cell>
          <cell r="F86">
            <v>41.11</v>
          </cell>
          <cell r="G86">
            <v>48.31</v>
          </cell>
        </row>
        <row r="86">
          <cell r="I86">
            <v>22.75</v>
          </cell>
        </row>
        <row r="86">
          <cell r="R86">
            <v>38.6511743598451</v>
          </cell>
        </row>
        <row r="87">
          <cell r="A87">
            <v>38991</v>
          </cell>
          <cell r="B87">
            <v>36.25</v>
          </cell>
          <cell r="C87">
            <v>37.05</v>
          </cell>
          <cell r="D87">
            <v>36.12</v>
          </cell>
          <cell r="E87">
            <v>42.22</v>
          </cell>
          <cell r="F87">
            <v>40.58</v>
          </cell>
          <cell r="G87">
            <v>38.82</v>
          </cell>
        </row>
        <row r="87">
          <cell r="I87">
            <v>26</v>
          </cell>
        </row>
        <row r="87">
          <cell r="R87">
            <v>38.7408967667897</v>
          </cell>
        </row>
        <row r="88">
          <cell r="A88">
            <v>39022</v>
          </cell>
          <cell r="B88">
            <v>35.31</v>
          </cell>
          <cell r="C88">
            <v>35.74</v>
          </cell>
          <cell r="D88">
            <v>34.82</v>
          </cell>
          <cell r="E88">
            <v>39.53</v>
          </cell>
          <cell r="F88">
            <v>40.03</v>
          </cell>
          <cell r="G88">
            <v>37.57</v>
          </cell>
        </row>
        <row r="88">
          <cell r="I88">
            <v>23</v>
          </cell>
        </row>
        <row r="88">
          <cell r="R88">
            <v>41.5651915563139</v>
          </cell>
        </row>
        <row r="89">
          <cell r="A89">
            <v>39052</v>
          </cell>
          <cell r="B89">
            <v>35.31</v>
          </cell>
          <cell r="C89">
            <v>37.75</v>
          </cell>
          <cell r="D89">
            <v>36.78</v>
          </cell>
          <cell r="E89">
            <v>40.58</v>
          </cell>
          <cell r="F89">
            <v>43.93</v>
          </cell>
          <cell r="G89">
            <v>37.42</v>
          </cell>
        </row>
        <row r="89">
          <cell r="I89">
            <v>26.25</v>
          </cell>
        </row>
        <row r="89">
          <cell r="R89">
            <v>43.6615522602579</v>
          </cell>
        </row>
        <row r="90">
          <cell r="A90">
            <v>39083</v>
          </cell>
          <cell r="B90">
            <v>36.58</v>
          </cell>
          <cell r="C90">
            <v>38.9</v>
          </cell>
          <cell r="D90">
            <v>37.47</v>
          </cell>
          <cell r="E90">
            <v>40.19</v>
          </cell>
          <cell r="F90">
            <v>41.6</v>
          </cell>
          <cell r="G90">
            <v>39.03</v>
          </cell>
        </row>
        <row r="90">
          <cell r="I90">
            <v>28.1</v>
          </cell>
        </row>
        <row r="90">
          <cell r="R90">
            <v>44.6023890535343</v>
          </cell>
        </row>
        <row r="91">
          <cell r="A91">
            <v>39114</v>
          </cell>
          <cell r="B91">
            <v>36.3</v>
          </cell>
          <cell r="C91">
            <v>37.39</v>
          </cell>
          <cell r="D91">
            <v>36.01</v>
          </cell>
          <cell r="E91">
            <v>40.31</v>
          </cell>
          <cell r="F91">
            <v>39.73</v>
          </cell>
          <cell r="G91">
            <v>38.75</v>
          </cell>
        </row>
        <row r="91">
          <cell r="I91">
            <v>30.35</v>
          </cell>
        </row>
        <row r="91">
          <cell r="R91">
            <v>43.1288049742467</v>
          </cell>
        </row>
        <row r="92">
          <cell r="A92">
            <v>39142</v>
          </cell>
          <cell r="B92">
            <v>36.3</v>
          </cell>
          <cell r="C92">
            <v>35.26</v>
          </cell>
          <cell r="D92">
            <v>33.37</v>
          </cell>
          <cell r="E92">
            <v>39.44</v>
          </cell>
          <cell r="F92">
            <v>38.32</v>
          </cell>
          <cell r="G92">
            <v>38.75</v>
          </cell>
        </row>
        <row r="92">
          <cell r="I92">
            <v>27.35</v>
          </cell>
        </row>
        <row r="92">
          <cell r="R92">
            <v>41.3516724103511</v>
          </cell>
        </row>
        <row r="93">
          <cell r="A93">
            <v>39173</v>
          </cell>
          <cell r="B93">
            <v>36.02</v>
          </cell>
          <cell r="C93">
            <v>36.19</v>
          </cell>
          <cell r="D93">
            <v>32.5</v>
          </cell>
          <cell r="E93">
            <v>39.5</v>
          </cell>
          <cell r="F93">
            <v>38.42</v>
          </cell>
          <cell r="G93">
            <v>38.48</v>
          </cell>
        </row>
        <row r="93">
          <cell r="I93">
            <v>34.1</v>
          </cell>
        </row>
        <row r="93">
          <cell r="R93">
            <v>38.593221820781</v>
          </cell>
        </row>
        <row r="94">
          <cell r="A94">
            <v>39203</v>
          </cell>
          <cell r="B94">
            <v>36.02</v>
          </cell>
          <cell r="C94">
            <v>33.61</v>
          </cell>
          <cell r="D94">
            <v>29.86</v>
          </cell>
          <cell r="E94">
            <v>40.7</v>
          </cell>
          <cell r="F94">
            <v>38.92</v>
          </cell>
          <cell r="G94">
            <v>38.47</v>
          </cell>
        </row>
        <row r="94">
          <cell r="I94">
            <v>34.1</v>
          </cell>
        </row>
        <row r="94">
          <cell r="R94">
            <v>38.5392642509455</v>
          </cell>
        </row>
        <row r="95">
          <cell r="A95">
            <v>39234</v>
          </cell>
          <cell r="B95">
            <v>38.58</v>
          </cell>
          <cell r="C95">
            <v>34.23</v>
          </cell>
          <cell r="D95">
            <v>30.46</v>
          </cell>
          <cell r="E95">
            <v>44.48</v>
          </cell>
          <cell r="F95">
            <v>45.1</v>
          </cell>
          <cell r="G95">
            <v>42.42</v>
          </cell>
        </row>
        <row r="95">
          <cell r="I95">
            <v>40.1</v>
          </cell>
        </row>
        <row r="95">
          <cell r="R95">
            <v>38.9514236326076</v>
          </cell>
        </row>
        <row r="96">
          <cell r="A96">
            <v>39264</v>
          </cell>
          <cell r="B96">
            <v>46.66</v>
          </cell>
          <cell r="C96">
            <v>47.25</v>
          </cell>
          <cell r="D96">
            <v>42.25</v>
          </cell>
          <cell r="E96">
            <v>40.62</v>
          </cell>
          <cell r="F96">
            <v>45.91</v>
          </cell>
          <cell r="G96">
            <v>51.3</v>
          </cell>
        </row>
        <row r="96">
          <cell r="I96">
            <v>47.1</v>
          </cell>
        </row>
        <row r="96">
          <cell r="R96">
            <v>39.539805230377</v>
          </cell>
        </row>
        <row r="97">
          <cell r="A97">
            <v>39295</v>
          </cell>
          <cell r="B97">
            <v>49.78</v>
          </cell>
          <cell r="C97">
            <v>51.55</v>
          </cell>
          <cell r="D97">
            <v>46.99</v>
          </cell>
          <cell r="E97">
            <v>45.5</v>
          </cell>
          <cell r="F97">
            <v>45.94</v>
          </cell>
          <cell r="G97">
            <v>55.52</v>
          </cell>
        </row>
        <row r="97">
          <cell r="I97">
            <v>56.1</v>
          </cell>
        </row>
        <row r="97">
          <cell r="R97">
            <v>39.9650766368255</v>
          </cell>
        </row>
        <row r="98">
          <cell r="A98">
            <v>39326</v>
          </cell>
          <cell r="B98">
            <v>43.26</v>
          </cell>
          <cell r="C98">
            <v>44.84</v>
          </cell>
          <cell r="D98">
            <v>40.51</v>
          </cell>
          <cell r="E98">
            <v>42.76</v>
          </cell>
          <cell r="F98">
            <v>40.62</v>
          </cell>
          <cell r="G98">
            <v>47.9</v>
          </cell>
        </row>
        <row r="98">
          <cell r="I98">
            <v>39.1</v>
          </cell>
        </row>
        <row r="98">
          <cell r="R98">
            <v>39.9748471174931</v>
          </cell>
        </row>
        <row r="99">
          <cell r="A99">
            <v>39356</v>
          </cell>
          <cell r="B99">
            <v>36.74</v>
          </cell>
          <cell r="C99">
            <v>38.12</v>
          </cell>
          <cell r="D99">
            <v>36.39</v>
          </cell>
          <cell r="E99">
            <v>43.14</v>
          </cell>
          <cell r="F99">
            <v>41.34</v>
          </cell>
          <cell r="G99">
            <v>39.32</v>
          </cell>
        </row>
        <row r="99">
          <cell r="I99">
            <v>38.35</v>
          </cell>
        </row>
        <row r="99">
          <cell r="R99">
            <v>40.0473522566201</v>
          </cell>
        </row>
        <row r="100">
          <cell r="A100">
            <v>39387</v>
          </cell>
          <cell r="B100">
            <v>35.89</v>
          </cell>
          <cell r="C100">
            <v>36.9</v>
          </cell>
          <cell r="D100">
            <v>35.22</v>
          </cell>
          <cell r="E100">
            <v>40.21</v>
          </cell>
          <cell r="F100">
            <v>40.76</v>
          </cell>
          <cell r="G100">
            <v>38.2</v>
          </cell>
        </row>
        <row r="100">
          <cell r="I100">
            <v>35.35</v>
          </cell>
        </row>
        <row r="100">
          <cell r="R100">
            <v>42.6285525389154</v>
          </cell>
        </row>
        <row r="101">
          <cell r="A101">
            <v>39417</v>
          </cell>
          <cell r="B101">
            <v>35.89</v>
          </cell>
          <cell r="C101">
            <v>38.76</v>
          </cell>
          <cell r="D101">
            <v>37.01</v>
          </cell>
          <cell r="E101">
            <v>41.15</v>
          </cell>
          <cell r="F101">
            <v>44.61</v>
          </cell>
          <cell r="G101">
            <v>38.06</v>
          </cell>
        </row>
        <row r="101">
          <cell r="I101">
            <v>38.6</v>
          </cell>
        </row>
        <row r="101">
          <cell r="R101">
            <v>44.7316220843715</v>
          </cell>
        </row>
        <row r="102">
          <cell r="A102">
            <v>39448</v>
          </cell>
          <cell r="B102">
            <v>37.01</v>
          </cell>
          <cell r="C102">
            <v>39.87</v>
          </cell>
          <cell r="D102">
            <v>37.9</v>
          </cell>
          <cell r="E102">
            <v>40.42</v>
          </cell>
          <cell r="F102">
            <v>41.83</v>
          </cell>
          <cell r="G102">
            <v>39.47</v>
          </cell>
        </row>
        <row r="102">
          <cell r="I102">
            <v>28.45</v>
          </cell>
        </row>
        <row r="102">
          <cell r="R102">
            <v>45.7074627915441</v>
          </cell>
        </row>
        <row r="103">
          <cell r="A103">
            <v>39479</v>
          </cell>
          <cell r="B103">
            <v>36.75</v>
          </cell>
          <cell r="C103">
            <v>38.45</v>
          </cell>
          <cell r="D103">
            <v>36.54</v>
          </cell>
          <cell r="E103">
            <v>40.64</v>
          </cell>
          <cell r="F103">
            <v>39.96</v>
          </cell>
          <cell r="G103">
            <v>39.21</v>
          </cell>
        </row>
        <row r="103">
          <cell r="I103">
            <v>30.7</v>
          </cell>
        </row>
        <row r="103">
          <cell r="R103">
            <v>44.2304429106887</v>
          </cell>
        </row>
        <row r="104">
          <cell r="A104">
            <v>39508</v>
          </cell>
          <cell r="B104">
            <v>36.75</v>
          </cell>
          <cell r="C104">
            <v>36.45</v>
          </cell>
          <cell r="D104">
            <v>34.08</v>
          </cell>
          <cell r="E104">
            <v>39.86</v>
          </cell>
          <cell r="F104">
            <v>38.53</v>
          </cell>
          <cell r="G104">
            <v>39.21</v>
          </cell>
        </row>
        <row r="104">
          <cell r="I104">
            <v>27.7</v>
          </cell>
        </row>
        <row r="104">
          <cell r="R104">
            <v>42.4492316116184</v>
          </cell>
        </row>
        <row r="105">
          <cell r="A105">
            <v>39539</v>
          </cell>
          <cell r="B105">
            <v>36.49</v>
          </cell>
          <cell r="C105">
            <v>37.33</v>
          </cell>
          <cell r="D105">
            <v>33.27</v>
          </cell>
          <cell r="E105">
            <v>40.19</v>
          </cell>
          <cell r="F105">
            <v>38.62</v>
          </cell>
          <cell r="G105">
            <v>38.96</v>
          </cell>
        </row>
        <row r="105">
          <cell r="I105">
            <v>34.45</v>
          </cell>
        </row>
        <row r="105">
          <cell r="R105">
            <v>39.4942237295617</v>
          </cell>
        </row>
        <row r="106">
          <cell r="A106">
            <v>39569</v>
          </cell>
          <cell r="B106">
            <v>36.49</v>
          </cell>
          <cell r="C106">
            <v>34.89</v>
          </cell>
          <cell r="D106">
            <v>30.81</v>
          </cell>
          <cell r="E106">
            <v>41.31</v>
          </cell>
          <cell r="F106">
            <v>39.12</v>
          </cell>
          <cell r="G106">
            <v>38.96</v>
          </cell>
        </row>
        <row r="106">
          <cell r="I106">
            <v>34.45</v>
          </cell>
        </row>
        <row r="106">
          <cell r="R106">
            <v>39.4407706337382</v>
          </cell>
        </row>
        <row r="107">
          <cell r="A107">
            <v>39600</v>
          </cell>
          <cell r="B107">
            <v>38.86</v>
          </cell>
          <cell r="C107">
            <v>35.48</v>
          </cell>
          <cell r="D107">
            <v>31.37</v>
          </cell>
          <cell r="E107">
            <v>44.98</v>
          </cell>
          <cell r="F107">
            <v>45.37</v>
          </cell>
          <cell r="G107">
            <v>42.6</v>
          </cell>
        </row>
        <row r="107">
          <cell r="I107">
            <v>40.45</v>
          </cell>
        </row>
        <row r="107">
          <cell r="R107">
            <v>39.8548232358787</v>
          </cell>
        </row>
        <row r="108">
          <cell r="A108">
            <v>39630</v>
          </cell>
          <cell r="B108">
            <v>46.34</v>
          </cell>
          <cell r="C108">
            <v>47.75</v>
          </cell>
          <cell r="D108">
            <v>42.37</v>
          </cell>
          <cell r="E108">
            <v>40.28</v>
          </cell>
          <cell r="F108">
            <v>46.24</v>
          </cell>
          <cell r="G108">
            <v>50.81</v>
          </cell>
        </row>
        <row r="108">
          <cell r="I108">
            <v>47.45</v>
          </cell>
        </row>
        <row r="108">
          <cell r="R108">
            <v>40.4456057879311</v>
          </cell>
        </row>
        <row r="109">
          <cell r="A109">
            <v>39661</v>
          </cell>
          <cell r="B109">
            <v>49.23</v>
          </cell>
          <cell r="C109">
            <v>51.8</v>
          </cell>
          <cell r="D109">
            <v>46.78</v>
          </cell>
          <cell r="E109">
            <v>44.81</v>
          </cell>
          <cell r="F109">
            <v>46.3</v>
          </cell>
          <cell r="G109">
            <v>54.71</v>
          </cell>
        </row>
        <row r="109">
          <cell r="I109">
            <v>56.45</v>
          </cell>
        </row>
        <row r="109">
          <cell r="R109">
            <v>40.8728334487682</v>
          </cell>
        </row>
        <row r="110">
          <cell r="A110">
            <v>39692</v>
          </cell>
          <cell r="B110">
            <v>43.2</v>
          </cell>
          <cell r="C110">
            <v>45.48</v>
          </cell>
          <cell r="D110">
            <v>40.74</v>
          </cell>
          <cell r="E110">
            <v>42.26</v>
          </cell>
          <cell r="F110">
            <v>40.91</v>
          </cell>
          <cell r="G110">
            <v>47.67</v>
          </cell>
        </row>
        <row r="110">
          <cell r="I110">
            <v>39.45</v>
          </cell>
        </row>
        <row r="110">
          <cell r="R110">
            <v>40.883337339887</v>
          </cell>
        </row>
        <row r="111">
          <cell r="A111">
            <v>39722</v>
          </cell>
          <cell r="B111">
            <v>37.16</v>
          </cell>
          <cell r="C111">
            <v>39.15</v>
          </cell>
          <cell r="D111">
            <v>36.9</v>
          </cell>
          <cell r="E111">
            <v>43.87</v>
          </cell>
          <cell r="F111">
            <v>41.56</v>
          </cell>
          <cell r="G111">
            <v>39.74</v>
          </cell>
        </row>
        <row r="111">
          <cell r="I111">
            <v>38.7</v>
          </cell>
        </row>
        <row r="111">
          <cell r="R111">
            <v>40.9567412522764</v>
          </cell>
        </row>
        <row r="112">
          <cell r="A112">
            <v>39753</v>
          </cell>
          <cell r="B112">
            <v>36.37</v>
          </cell>
          <cell r="C112">
            <v>38.01</v>
          </cell>
          <cell r="D112">
            <v>35.81</v>
          </cell>
          <cell r="E112">
            <v>40.76</v>
          </cell>
          <cell r="F112">
            <v>40.98</v>
          </cell>
          <cell r="G112">
            <v>38.7</v>
          </cell>
        </row>
        <row r="112">
          <cell r="I112">
            <v>35.7</v>
          </cell>
        </row>
        <row r="112">
          <cell r="R112">
            <v>43.5615456880261</v>
          </cell>
        </row>
        <row r="113">
          <cell r="A113">
            <v>39783</v>
          </cell>
          <cell r="B113">
            <v>36.37</v>
          </cell>
          <cell r="C113">
            <v>39.76</v>
          </cell>
          <cell r="D113">
            <v>37.47</v>
          </cell>
          <cell r="E113">
            <v>41.62</v>
          </cell>
          <cell r="F113">
            <v>44.85</v>
          </cell>
          <cell r="G113">
            <v>38.57</v>
          </cell>
        </row>
        <row r="113">
          <cell r="I113">
            <v>38.95</v>
          </cell>
        </row>
        <row r="113">
          <cell r="R113">
            <v>45.6935625165234</v>
          </cell>
        </row>
        <row r="114">
          <cell r="A114">
            <v>39814</v>
          </cell>
          <cell r="B114">
            <v>37.43</v>
          </cell>
          <cell r="C114">
            <v>40.94</v>
          </cell>
          <cell r="D114">
            <v>38.34</v>
          </cell>
          <cell r="E114">
            <v>40.66</v>
          </cell>
          <cell r="F114">
            <v>42.07</v>
          </cell>
          <cell r="G114">
            <v>39.9</v>
          </cell>
        </row>
        <row r="114">
          <cell r="I114">
            <v>28.95</v>
          </cell>
        </row>
        <row r="114">
          <cell r="R114">
            <v>46.7284470178417</v>
          </cell>
        </row>
        <row r="115">
          <cell r="A115">
            <v>39845</v>
          </cell>
          <cell r="B115">
            <v>37.18</v>
          </cell>
          <cell r="C115">
            <v>39.6</v>
          </cell>
          <cell r="D115">
            <v>37.07</v>
          </cell>
          <cell r="E115">
            <v>40.97</v>
          </cell>
          <cell r="F115">
            <v>40.18</v>
          </cell>
          <cell r="G115">
            <v>39.65</v>
          </cell>
        </row>
        <row r="115">
          <cell r="I115">
            <v>31.2</v>
          </cell>
        </row>
        <row r="115">
          <cell r="R115">
            <v>45.2684858483049</v>
          </cell>
        </row>
        <row r="116">
          <cell r="A116">
            <v>39873</v>
          </cell>
          <cell r="B116">
            <v>37.19</v>
          </cell>
          <cell r="C116">
            <v>37.71</v>
          </cell>
          <cell r="D116">
            <v>34.78</v>
          </cell>
          <cell r="E116">
            <v>40.28</v>
          </cell>
          <cell r="F116">
            <v>38.75</v>
          </cell>
          <cell r="G116">
            <v>39.66</v>
          </cell>
        </row>
        <row r="116">
          <cell r="I116">
            <v>28.2</v>
          </cell>
        </row>
        <row r="116">
          <cell r="R116">
            <v>43.4990820911415</v>
          </cell>
        </row>
        <row r="117">
          <cell r="A117">
            <v>39904</v>
          </cell>
          <cell r="B117">
            <v>36.94</v>
          </cell>
          <cell r="C117">
            <v>38.54</v>
          </cell>
          <cell r="D117">
            <v>34.02</v>
          </cell>
          <cell r="E117">
            <v>40.85</v>
          </cell>
          <cell r="F117">
            <v>38.82</v>
          </cell>
          <cell r="G117">
            <v>39.41</v>
          </cell>
        </row>
        <row r="117">
          <cell r="I117">
            <v>35</v>
          </cell>
        </row>
        <row r="117">
          <cell r="R117">
            <v>39.9790524214467</v>
          </cell>
        </row>
        <row r="118">
          <cell r="A118">
            <v>39934</v>
          </cell>
          <cell r="B118">
            <v>36.95</v>
          </cell>
          <cell r="C118">
            <v>36.25</v>
          </cell>
          <cell r="D118">
            <v>31.73</v>
          </cell>
          <cell r="E118">
            <v>41.9</v>
          </cell>
          <cell r="F118">
            <v>39.33</v>
          </cell>
          <cell r="G118">
            <v>39.42</v>
          </cell>
        </row>
        <row r="118">
          <cell r="I118">
            <v>35</v>
          </cell>
        </row>
        <row r="118">
          <cell r="R118">
            <v>39.9464436946338</v>
          </cell>
        </row>
        <row r="119">
          <cell r="A119">
            <v>39965</v>
          </cell>
          <cell r="B119">
            <v>39.14</v>
          </cell>
          <cell r="C119">
            <v>36.81</v>
          </cell>
          <cell r="D119">
            <v>32.25</v>
          </cell>
          <cell r="E119">
            <v>45.46</v>
          </cell>
          <cell r="F119">
            <v>45.64</v>
          </cell>
          <cell r="G119">
            <v>42.79</v>
          </cell>
        </row>
        <row r="119">
          <cell r="I119">
            <v>41</v>
          </cell>
        </row>
        <row r="119">
          <cell r="R119">
            <v>40.3856834084195</v>
          </cell>
        </row>
        <row r="120">
          <cell r="A120">
            <v>39995</v>
          </cell>
          <cell r="B120">
            <v>46.07</v>
          </cell>
          <cell r="C120">
            <v>48.38</v>
          </cell>
          <cell r="D120">
            <v>42.51</v>
          </cell>
          <cell r="E120">
            <v>39.98</v>
          </cell>
          <cell r="F120">
            <v>46.57</v>
          </cell>
          <cell r="G120">
            <v>50.37</v>
          </cell>
        </row>
        <row r="120">
          <cell r="I120">
            <v>48</v>
          </cell>
        </row>
        <row r="120">
          <cell r="R120">
            <v>41.0031534377868</v>
          </cell>
        </row>
        <row r="121">
          <cell r="A121">
            <v>40026</v>
          </cell>
          <cell r="B121">
            <v>48.74</v>
          </cell>
          <cell r="C121">
            <v>52.21</v>
          </cell>
          <cell r="D121">
            <v>46.62</v>
          </cell>
          <cell r="E121">
            <v>44.18</v>
          </cell>
          <cell r="F121">
            <v>46.67</v>
          </cell>
          <cell r="G121">
            <v>53.97</v>
          </cell>
        </row>
        <row r="121">
          <cell r="I121">
            <v>57</v>
          </cell>
        </row>
        <row r="121">
          <cell r="R121">
            <v>41.4576363911444</v>
          </cell>
        </row>
        <row r="122">
          <cell r="A122">
            <v>40057</v>
          </cell>
          <cell r="B122">
            <v>43.15</v>
          </cell>
          <cell r="C122">
            <v>46.24</v>
          </cell>
          <cell r="D122">
            <v>40.99</v>
          </cell>
          <cell r="E122">
            <v>41.82</v>
          </cell>
          <cell r="F122">
            <v>41.21</v>
          </cell>
          <cell r="G122">
            <v>47.46</v>
          </cell>
        </row>
        <row r="122">
          <cell r="I122">
            <v>39.95</v>
          </cell>
        </row>
        <row r="122">
          <cell r="R122">
            <v>41.4927628914294</v>
          </cell>
        </row>
        <row r="123">
          <cell r="A123">
            <v>40087</v>
          </cell>
          <cell r="B123">
            <v>37.56</v>
          </cell>
          <cell r="C123">
            <v>40.27</v>
          </cell>
          <cell r="D123">
            <v>37.41</v>
          </cell>
          <cell r="E123">
            <v>44.56</v>
          </cell>
          <cell r="F123">
            <v>41.78</v>
          </cell>
          <cell r="G123">
            <v>40.13</v>
          </cell>
        </row>
        <row r="123">
          <cell r="I123">
            <v>39.25</v>
          </cell>
        </row>
        <row r="123">
          <cell r="R123">
            <v>41.5910481151713</v>
          </cell>
        </row>
        <row r="124">
          <cell r="A124">
            <v>40118</v>
          </cell>
          <cell r="B124">
            <v>36.84</v>
          </cell>
          <cell r="C124">
            <v>39.2</v>
          </cell>
          <cell r="D124">
            <v>36.4</v>
          </cell>
          <cell r="E124">
            <v>41.29</v>
          </cell>
          <cell r="F124">
            <v>41.19</v>
          </cell>
          <cell r="G124">
            <v>39.18</v>
          </cell>
        </row>
        <row r="124">
          <cell r="I124">
            <v>36.25</v>
          </cell>
        </row>
        <row r="124">
          <cell r="R124">
            <v>44.9978161285983</v>
          </cell>
        </row>
        <row r="125">
          <cell r="A125">
            <v>40148</v>
          </cell>
          <cell r="B125">
            <v>36.84</v>
          </cell>
          <cell r="C125">
            <v>40.85</v>
          </cell>
          <cell r="D125">
            <v>37.95</v>
          </cell>
          <cell r="E125">
            <v>42.08</v>
          </cell>
          <cell r="F125">
            <v>45.09</v>
          </cell>
          <cell r="G125">
            <v>39.06</v>
          </cell>
        </row>
        <row r="125">
          <cell r="I125">
            <v>39.45</v>
          </cell>
        </row>
        <row r="125">
          <cell r="R125">
            <v>47.1574424712805</v>
          </cell>
        </row>
        <row r="126">
          <cell r="A126">
            <v>40179</v>
          </cell>
          <cell r="B126">
            <v>37.83</v>
          </cell>
          <cell r="C126">
            <v>42.01</v>
          </cell>
          <cell r="D126">
            <v>38.78</v>
          </cell>
          <cell r="E126">
            <v>41.14</v>
          </cell>
          <cell r="F126">
            <v>42.3</v>
          </cell>
          <cell r="G126">
            <v>40.25</v>
          </cell>
        </row>
        <row r="126">
          <cell r="I126">
            <v>29.45</v>
          </cell>
        </row>
        <row r="126">
          <cell r="R126">
            <v>48.2420129034778</v>
          </cell>
        </row>
        <row r="127">
          <cell r="A127">
            <v>40210</v>
          </cell>
          <cell r="B127">
            <v>37.6</v>
          </cell>
          <cell r="C127">
            <v>40.75</v>
          </cell>
          <cell r="D127">
            <v>37.6</v>
          </cell>
          <cell r="E127">
            <v>41.53</v>
          </cell>
          <cell r="F127">
            <v>40.41</v>
          </cell>
          <cell r="G127">
            <v>40.02</v>
          </cell>
        </row>
        <row r="127">
          <cell r="I127">
            <v>31.7</v>
          </cell>
        </row>
        <row r="127">
          <cell r="R127">
            <v>46.7752682055444</v>
          </cell>
        </row>
        <row r="128">
          <cell r="A128">
            <v>40238</v>
          </cell>
          <cell r="B128">
            <v>37.61</v>
          </cell>
          <cell r="C128">
            <v>38.97</v>
          </cell>
          <cell r="D128">
            <v>35.46</v>
          </cell>
          <cell r="E128">
            <v>40.93</v>
          </cell>
          <cell r="F128">
            <v>38.96</v>
          </cell>
          <cell r="G128">
            <v>40.04</v>
          </cell>
        </row>
        <row r="128">
          <cell r="I128">
            <v>28.7</v>
          </cell>
        </row>
        <row r="128">
          <cell r="R128">
            <v>44.9948373466477</v>
          </cell>
        </row>
        <row r="129">
          <cell r="A129">
            <v>40269</v>
          </cell>
          <cell r="B129">
            <v>37.38</v>
          </cell>
          <cell r="C129">
            <v>39.75</v>
          </cell>
          <cell r="D129">
            <v>34.76</v>
          </cell>
          <cell r="E129">
            <v>41.73</v>
          </cell>
          <cell r="F129">
            <v>39.01</v>
          </cell>
          <cell r="G129">
            <v>39.81</v>
          </cell>
        </row>
        <row r="129">
          <cell r="I129">
            <v>35.75</v>
          </cell>
        </row>
        <row r="129">
          <cell r="R129">
            <v>41.2537411577036</v>
          </cell>
        </row>
        <row r="130">
          <cell r="A130">
            <v>40299</v>
          </cell>
          <cell r="B130">
            <v>37.39</v>
          </cell>
          <cell r="C130">
            <v>37.59</v>
          </cell>
          <cell r="D130">
            <v>32.62</v>
          </cell>
          <cell r="E130">
            <v>42.71</v>
          </cell>
          <cell r="F130">
            <v>39.53</v>
          </cell>
          <cell r="G130">
            <v>39.82</v>
          </cell>
        </row>
        <row r="130">
          <cell r="I130">
            <v>35.75</v>
          </cell>
        </row>
        <row r="130">
          <cell r="R130">
            <v>41.2272081996383</v>
          </cell>
        </row>
        <row r="131">
          <cell r="A131">
            <v>40330</v>
          </cell>
          <cell r="B131">
            <v>39.41</v>
          </cell>
          <cell r="C131">
            <v>38.12</v>
          </cell>
          <cell r="D131">
            <v>33.1</v>
          </cell>
          <cell r="E131">
            <v>46.17</v>
          </cell>
          <cell r="F131">
            <v>45.9</v>
          </cell>
          <cell r="G131">
            <v>42.91</v>
          </cell>
        </row>
        <row r="131">
          <cell r="I131">
            <v>41.75</v>
          </cell>
        </row>
        <row r="131">
          <cell r="R131">
            <v>41.6777020174054</v>
          </cell>
        </row>
        <row r="132">
          <cell r="A132">
            <v>40360</v>
          </cell>
          <cell r="B132">
            <v>45.83</v>
          </cell>
          <cell r="C132">
            <v>49.04</v>
          </cell>
          <cell r="D132">
            <v>42.67</v>
          </cell>
          <cell r="E132">
            <v>39.96</v>
          </cell>
          <cell r="F132">
            <v>46.9</v>
          </cell>
          <cell r="G132">
            <v>49.92</v>
          </cell>
        </row>
        <row r="132">
          <cell r="I132">
            <v>48.75</v>
          </cell>
        </row>
        <row r="132">
          <cell r="R132">
            <v>42.3082460111696</v>
          </cell>
        </row>
        <row r="133">
          <cell r="A133">
            <v>40391</v>
          </cell>
          <cell r="B133">
            <v>48.31</v>
          </cell>
          <cell r="C133">
            <v>52.65</v>
          </cell>
          <cell r="D133">
            <v>46.5</v>
          </cell>
          <cell r="E133">
            <v>43.87</v>
          </cell>
          <cell r="F133">
            <v>47.03</v>
          </cell>
          <cell r="G133">
            <v>53.25</v>
          </cell>
        </row>
        <row r="133">
          <cell r="I133">
            <v>57.75</v>
          </cell>
        </row>
        <row r="133">
          <cell r="R133">
            <v>42.7744486441944</v>
          </cell>
        </row>
        <row r="134">
          <cell r="A134">
            <v>40422</v>
          </cell>
          <cell r="B134">
            <v>43.13</v>
          </cell>
          <cell r="C134">
            <v>47.02</v>
          </cell>
          <cell r="D134">
            <v>41.26</v>
          </cell>
          <cell r="E134">
            <v>41.67</v>
          </cell>
          <cell r="F134">
            <v>41.51</v>
          </cell>
          <cell r="G134">
            <v>47.23</v>
          </cell>
        </row>
        <row r="134">
          <cell r="I134">
            <v>40.45</v>
          </cell>
        </row>
        <row r="134">
          <cell r="R134">
            <v>42.8168460184495</v>
          </cell>
        </row>
        <row r="135">
          <cell r="A135">
            <v>40452</v>
          </cell>
          <cell r="B135">
            <v>37.96</v>
          </cell>
          <cell r="C135">
            <v>41.39</v>
          </cell>
          <cell r="D135">
            <v>37.92</v>
          </cell>
          <cell r="E135">
            <v>45.47</v>
          </cell>
          <cell r="F135">
            <v>41.99</v>
          </cell>
          <cell r="G135">
            <v>40.48</v>
          </cell>
        </row>
        <row r="135">
          <cell r="I135">
            <v>40</v>
          </cell>
        </row>
        <row r="135">
          <cell r="R135">
            <v>42.9229008732676</v>
          </cell>
        </row>
        <row r="136">
          <cell r="A136">
            <v>40483</v>
          </cell>
          <cell r="B136">
            <v>37.28</v>
          </cell>
          <cell r="C136">
            <v>40.37</v>
          </cell>
          <cell r="D136">
            <v>36.97</v>
          </cell>
          <cell r="E136">
            <v>42.05</v>
          </cell>
          <cell r="F136">
            <v>41.4</v>
          </cell>
          <cell r="G136">
            <v>39.59</v>
          </cell>
        </row>
        <row r="136">
          <cell r="I136">
            <v>37</v>
          </cell>
        </row>
        <row r="136">
          <cell r="R136">
            <v>45.7293445969884</v>
          </cell>
        </row>
        <row r="137">
          <cell r="A137">
            <v>40513</v>
          </cell>
          <cell r="B137">
            <v>37.29</v>
          </cell>
          <cell r="C137">
            <v>41.93</v>
          </cell>
          <cell r="D137">
            <v>38.42</v>
          </cell>
          <cell r="E137">
            <v>42.77</v>
          </cell>
          <cell r="F137">
            <v>45.33</v>
          </cell>
          <cell r="G137">
            <v>39.49</v>
          </cell>
        </row>
        <row r="137">
          <cell r="I137">
            <v>39.95</v>
          </cell>
        </row>
        <row r="137">
          <cell r="R137">
            <v>47.9200919842598</v>
          </cell>
        </row>
        <row r="138">
          <cell r="A138">
            <v>40544</v>
          </cell>
          <cell r="B138">
            <v>38.22</v>
          </cell>
          <cell r="C138">
            <v>43.08</v>
          </cell>
          <cell r="D138">
            <v>39.23</v>
          </cell>
          <cell r="E138">
            <v>41.63</v>
          </cell>
          <cell r="F138">
            <v>42.53</v>
          </cell>
          <cell r="G138">
            <v>40.59</v>
          </cell>
        </row>
        <row r="138">
          <cell r="I138">
            <v>29.95</v>
          </cell>
        </row>
        <row r="138">
          <cell r="R138">
            <v>43.6793504538318</v>
          </cell>
        </row>
        <row r="139">
          <cell r="A139">
            <v>40575</v>
          </cell>
          <cell r="B139">
            <v>38.01</v>
          </cell>
          <cell r="C139">
            <v>41.89</v>
          </cell>
          <cell r="D139">
            <v>38.12</v>
          </cell>
          <cell r="E139">
            <v>42.1</v>
          </cell>
          <cell r="F139">
            <v>40.63</v>
          </cell>
          <cell r="G139">
            <v>40.38</v>
          </cell>
        </row>
        <row r="139">
          <cell r="I139">
            <v>32.2</v>
          </cell>
        </row>
        <row r="139">
          <cell r="R139">
            <v>42.3146537938115</v>
          </cell>
        </row>
        <row r="140">
          <cell r="A140">
            <v>40603</v>
          </cell>
          <cell r="B140">
            <v>38.01</v>
          </cell>
          <cell r="C140">
            <v>40.22</v>
          </cell>
          <cell r="D140">
            <v>36.13</v>
          </cell>
          <cell r="E140">
            <v>41.56</v>
          </cell>
          <cell r="F140">
            <v>39.17</v>
          </cell>
          <cell r="G140">
            <v>40.39</v>
          </cell>
        </row>
        <row r="140">
          <cell r="I140">
            <v>29.2</v>
          </cell>
        </row>
        <row r="140">
          <cell r="R140">
            <v>40.6607061080697</v>
          </cell>
        </row>
        <row r="141">
          <cell r="A141">
            <v>40634</v>
          </cell>
          <cell r="B141">
            <v>37.81</v>
          </cell>
          <cell r="C141">
            <v>40.96</v>
          </cell>
          <cell r="D141">
            <v>35.47</v>
          </cell>
          <cell r="E141">
            <v>42.58</v>
          </cell>
          <cell r="F141">
            <v>39.21</v>
          </cell>
          <cell r="G141">
            <v>40.19</v>
          </cell>
        </row>
        <row r="141">
          <cell r="I141">
            <v>36.25</v>
          </cell>
        </row>
        <row r="141">
          <cell r="R141">
            <v>37.3703633005765</v>
          </cell>
        </row>
        <row r="142">
          <cell r="A142">
            <v>40664</v>
          </cell>
          <cell r="B142">
            <v>37.81</v>
          </cell>
          <cell r="C142">
            <v>38.92</v>
          </cell>
          <cell r="D142">
            <v>33.48</v>
          </cell>
          <cell r="E142">
            <v>43.51</v>
          </cell>
          <cell r="F142">
            <v>39.74</v>
          </cell>
          <cell r="G142">
            <v>40.19</v>
          </cell>
        </row>
        <row r="142">
          <cell r="I142">
            <v>36.25</v>
          </cell>
        </row>
        <row r="142">
          <cell r="R142">
            <v>37.3398823388238</v>
          </cell>
        </row>
        <row r="143">
          <cell r="A143">
            <v>40695</v>
          </cell>
          <cell r="B143">
            <v>39.69</v>
          </cell>
          <cell r="C143">
            <v>39.42</v>
          </cell>
          <cell r="D143">
            <v>33.93</v>
          </cell>
          <cell r="E143">
            <v>46.87</v>
          </cell>
          <cell r="F143">
            <v>46.17</v>
          </cell>
          <cell r="G143">
            <v>43.05</v>
          </cell>
        </row>
        <row r="143">
          <cell r="I143">
            <v>42.25</v>
          </cell>
        </row>
        <row r="143">
          <cell r="R143">
            <v>37.7504610465724</v>
          </cell>
        </row>
        <row r="144">
          <cell r="A144">
            <v>40725</v>
          </cell>
          <cell r="B144">
            <v>45.63</v>
          </cell>
          <cell r="C144">
            <v>49.71</v>
          </cell>
          <cell r="D144">
            <v>42.85</v>
          </cell>
          <cell r="E144">
            <v>39.98</v>
          </cell>
          <cell r="F144">
            <v>47.23</v>
          </cell>
          <cell r="G144">
            <v>49.52</v>
          </cell>
        </row>
        <row r="144">
          <cell r="I144">
            <v>49.25</v>
          </cell>
        </row>
        <row r="144">
          <cell r="R144">
            <v>38.327640292379</v>
          </cell>
        </row>
        <row r="145">
          <cell r="A145">
            <v>40756</v>
          </cell>
          <cell r="B145">
            <v>47.92</v>
          </cell>
          <cell r="C145">
            <v>53.12</v>
          </cell>
          <cell r="D145">
            <v>46.43</v>
          </cell>
          <cell r="E145">
            <v>43.61</v>
          </cell>
          <cell r="F145">
            <v>47.39</v>
          </cell>
          <cell r="G145">
            <v>52.59</v>
          </cell>
        </row>
        <row r="145">
          <cell r="I145">
            <v>58.25</v>
          </cell>
        </row>
        <row r="145">
          <cell r="R145">
            <v>38.7524675969846</v>
          </cell>
        </row>
        <row r="146">
          <cell r="A146">
            <v>40787</v>
          </cell>
          <cell r="B146">
            <v>43.13</v>
          </cell>
          <cell r="C146">
            <v>47.82</v>
          </cell>
          <cell r="D146">
            <v>41.54</v>
          </cell>
          <cell r="E146">
            <v>41.56</v>
          </cell>
          <cell r="F146">
            <v>41.8</v>
          </cell>
          <cell r="G146">
            <v>47.03</v>
          </cell>
        </row>
        <row r="146">
          <cell r="I146">
            <v>40.95</v>
          </cell>
        </row>
        <row r="146">
          <cell r="R146">
            <v>38.7853020439668</v>
          </cell>
        </row>
        <row r="147">
          <cell r="A147">
            <v>40817</v>
          </cell>
          <cell r="B147">
            <v>38.34</v>
          </cell>
          <cell r="C147">
            <v>42.5</v>
          </cell>
          <cell r="D147">
            <v>38.43</v>
          </cell>
          <cell r="E147">
            <v>46.35</v>
          </cell>
          <cell r="F147">
            <v>42.21</v>
          </cell>
          <cell r="G147">
            <v>40.8</v>
          </cell>
        </row>
        <row r="147">
          <cell r="I147">
            <v>40.5</v>
          </cell>
        </row>
        <row r="147">
          <cell r="R147">
            <v>38.8771740193102</v>
          </cell>
        </row>
        <row r="148">
          <cell r="A148">
            <v>40848</v>
          </cell>
          <cell r="B148">
            <v>37.72</v>
          </cell>
          <cell r="C148">
            <v>41.55</v>
          </cell>
          <cell r="D148">
            <v>37.54</v>
          </cell>
          <cell r="E148">
            <v>42.79</v>
          </cell>
          <cell r="F148">
            <v>41.61</v>
          </cell>
          <cell r="G148">
            <v>39.99</v>
          </cell>
        </row>
        <row r="148">
          <cell r="I148">
            <v>37.5</v>
          </cell>
        </row>
        <row r="148">
          <cell r="R148">
            <v>42.0616456521159</v>
          </cell>
        </row>
        <row r="149">
          <cell r="A149">
            <v>40878</v>
          </cell>
          <cell r="B149">
            <v>37.72</v>
          </cell>
          <cell r="C149">
            <v>43.02</v>
          </cell>
          <cell r="D149">
            <v>38.89</v>
          </cell>
          <cell r="E149">
            <v>43.45</v>
          </cell>
          <cell r="F149">
            <v>45.57</v>
          </cell>
          <cell r="G149">
            <v>39.88</v>
          </cell>
        </row>
        <row r="149">
          <cell r="I149">
            <v>40.45</v>
          </cell>
        </row>
        <row r="149">
          <cell r="R149">
            <v>44.0803533535579</v>
          </cell>
        </row>
        <row r="150">
          <cell r="A150">
            <v>40909</v>
          </cell>
          <cell r="B150">
            <v>38.6</v>
          </cell>
          <cell r="C150">
            <v>44.2</v>
          </cell>
          <cell r="D150">
            <v>39.67</v>
          </cell>
          <cell r="E150">
            <v>42.12</v>
          </cell>
          <cell r="F150">
            <v>42.76</v>
          </cell>
          <cell r="G150">
            <v>40.92</v>
          </cell>
        </row>
        <row r="150">
          <cell r="I150">
            <v>30.2</v>
          </cell>
        </row>
        <row r="150">
          <cell r="R150">
            <v>43.6793504538318</v>
          </cell>
        </row>
        <row r="151">
          <cell r="A151">
            <v>40940</v>
          </cell>
          <cell r="B151">
            <v>38.41</v>
          </cell>
          <cell r="C151">
            <v>43.08</v>
          </cell>
          <cell r="D151">
            <v>38.65</v>
          </cell>
          <cell r="E151">
            <v>42.66</v>
          </cell>
          <cell r="F151">
            <v>40.86</v>
          </cell>
          <cell r="G151">
            <v>40.73</v>
          </cell>
        </row>
        <row r="151">
          <cell r="I151">
            <v>32.45</v>
          </cell>
        </row>
        <row r="151">
          <cell r="R151">
            <v>42.3146537938115</v>
          </cell>
        </row>
      </sheetData>
      <sheetData sheetId="16"/>
      <sheetData sheetId="17"/>
      <sheetData sheetId="18">
        <row r="38">
          <cell r="B38">
            <v>26</v>
          </cell>
          <cell r="C38">
            <v>28.5</v>
          </cell>
          <cell r="D38">
            <v>27.75</v>
          </cell>
          <cell r="E38">
            <v>28.4</v>
          </cell>
          <cell r="F38">
            <v>26.95</v>
          </cell>
          <cell r="G38">
            <v>27</v>
          </cell>
        </row>
        <row r="38">
          <cell r="I38">
            <v>26.95</v>
          </cell>
        </row>
        <row r="38">
          <cell r="R38">
            <v>39.6999969482422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37169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37169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2.13</v>
      </c>
      <c r="L28" s="70" t="n">
        <f aca="false">LOOKUP($K$15+1,CurveFetch!D$8:D$1000,CurveFetch!F$8:F$1000)</f>
        <v>1.925</v>
      </c>
      <c r="M28" s="70" t="n">
        <f aca="false">L28-$L$49</f>
        <v>-0.195</v>
      </c>
      <c r="N28" s="71" t="n">
        <f aca="false">M28-'[4]Gas Average Basis'!M28</f>
        <v>-0.2</v>
      </c>
      <c r="O28" s="70" t="n">
        <f aca="false">LOOKUP($K$15+2,CurveFetch!$D$8:$D$1000,CurveFetch!$F$8:$F$1000)</f>
        <v>1.925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2.03</v>
      </c>
      <c r="L29" s="70" t="n">
        <f aca="false">LOOKUP($K$15+1,CurveFetch!D$8:D$1000,CurveFetch!Q$8:Q$1000)</f>
        <v>1.835</v>
      </c>
      <c r="M29" s="70" t="n">
        <f aca="false">L29-$L$49</f>
        <v>-0.285</v>
      </c>
      <c r="N29" s="71" t="n">
        <f aca="false">M29-'[4]Gas Average Basis'!M29</f>
        <v>-0.19</v>
      </c>
      <c r="O29" s="70" t="n">
        <f aca="false">LOOKUP($K$15+2,CurveFetch!$D$8:$D$1000,CurveFetch!$Q$8:$Q$1000)</f>
        <v>1.835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1.955</v>
      </c>
      <c r="L30" s="70" t="n">
        <f aca="false">LOOKUP($K$15+1,CurveFetch!D$8:D$1000,CurveFetch!G$8:G$1000)</f>
        <v>1.785</v>
      </c>
      <c r="M30" s="70" t="n">
        <f aca="false">L30-$L$49</f>
        <v>-0.335</v>
      </c>
      <c r="N30" s="71" t="n">
        <f aca="false">M30-'[4]Gas Average Basis'!M30</f>
        <v>-0.17</v>
      </c>
      <c r="O30" s="70" t="n">
        <f aca="false">LOOKUP($K$15+2,CurveFetch!$D$8:$D$1000,CurveFetch!$G$8:$G$1000)</f>
        <v>1.785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2.125</v>
      </c>
      <c r="L31" s="70" t="n">
        <f aca="false">LOOKUP($K$15+1,CurveFetch!D$8:D$1000,CurveFetch!H$8:H$1000)</f>
        <v>2.02</v>
      </c>
      <c r="M31" s="70" t="n">
        <f aca="false">L31-$L$49</f>
        <v>-0.1</v>
      </c>
      <c r="N31" s="71" t="n">
        <f aca="false">M31-'[4]Gas Average Basis'!M31</f>
        <v>-0.085</v>
      </c>
      <c r="O31" s="70" t="n">
        <f aca="false">LOOKUP($K$15+2,CurveFetch!$D$8:$D$1000,CurveFetch!$H$8:$H$1000)</f>
        <v>2.02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1.85</v>
      </c>
      <c r="L33" s="70" t="n">
        <f aca="false">LOOKUP($K$15+1,CurveFetch!D$8:D$1000,CurveFetch!K$8:K$1000)</f>
        <v>1.67</v>
      </c>
      <c r="M33" s="70" t="n">
        <f aca="false">L33-$L$49</f>
        <v>-0.45</v>
      </c>
      <c r="N33" s="71" t="n">
        <f aca="false">M33-'[4]Gas Average Basis'!M33</f>
        <v>-0.145</v>
      </c>
      <c r="O33" s="70" t="n">
        <f aca="false">LOOKUP($K$15+2,CurveFetch!$D$8:$D$1000,CurveFetch!$K$8:$K$1000)</f>
        <v>1.67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1.965</v>
      </c>
      <c r="L34" s="70" t="n">
        <f aca="false">LOOKUP($K$15+1,CurveFetch!D$8:D$1000,CurveFetch!R$8:R$1000)</f>
        <v>1.81</v>
      </c>
      <c r="M34" s="70" t="n">
        <f aca="false">L34-$L$49</f>
        <v>-0.31</v>
      </c>
      <c r="N34" s="71" t="n">
        <f aca="false">M34-'[4]Gas Average Basis'!M34</f>
        <v>-0.135</v>
      </c>
      <c r="O34" s="70" t="n">
        <f aca="false">LOOKUP($K$15+2,CurveFetch!$D$8:$D$1000,CurveFetch!$R$8:$R$1000)</f>
        <v>1.81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1.98</v>
      </c>
      <c r="L35" s="70" t="n">
        <f aca="false">LOOKUP($K$15+1,CurveFetch!D$8:D$1000,CurveFetch!L$8:L$1000)</f>
        <v>1.89</v>
      </c>
      <c r="M35" s="70" t="n">
        <f aca="false">L35-$L$49</f>
        <v>-0.23</v>
      </c>
      <c r="N35" s="71" t="n">
        <f aca="false">M35-'[4]Gas Average Basis'!M35</f>
        <v>-0.0950000000000002</v>
      </c>
      <c r="O35" s="70" t="n">
        <f aca="false">LOOKUP($K$15+2,CurveFetch!$D$8:$D$1000,CurveFetch!$L$8:$L$1000)</f>
        <v>1.89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2.005</v>
      </c>
      <c r="L36" s="70" t="n">
        <f aca="false">LOOKUP($K$15+1,CurveFetch!D$8:D$1000,CurveFetch!P$8:P$1000)</f>
        <v>1.8</v>
      </c>
      <c r="M36" s="70" t="n">
        <f aca="false">L36-$L$49</f>
        <v>-0.32</v>
      </c>
      <c r="N36" s="71" t="n">
        <f aca="false">M36-'[4]Gas Average Basis'!M36</f>
        <v>-0.195</v>
      </c>
      <c r="O36" s="70" t="n">
        <f aca="false">LOOKUP($K$15+2,CurveFetch!$D$8:$D$1000,CurveFetch!$P$8:$P$1000)</f>
        <v>1.8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1.715</v>
      </c>
      <c r="L39" s="70" t="n">
        <f aca="false">LOOKUP($K$15+1,CurveFetch!D$8:D$1000,CurveFetch!I$8:I$1000)</f>
        <v>1.65</v>
      </c>
      <c r="M39" s="70" t="n">
        <f aca="false">L39-$L$49</f>
        <v>-0.47</v>
      </c>
      <c r="N39" s="71" t="n">
        <f aca="false">M39-'[4]Gas Average Basis'!M39</f>
        <v>-0.0550000000000002</v>
      </c>
      <c r="O39" s="70" t="n">
        <f aca="false">LOOKUP($K$15+2,CurveFetch!$D$8:$D$1000,CurveFetch!$I$8:$I$1000)</f>
        <v>1.65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1.775</v>
      </c>
      <c r="L40" s="70" t="n">
        <f aca="false">LOOKUP($K$15+1,CurveFetch!D$8:D$1000,CurveFetch!M$8:M$1000)</f>
        <v>1.62</v>
      </c>
      <c r="M40" s="70" t="n">
        <f aca="false">L40-$L$49</f>
        <v>-0.5</v>
      </c>
      <c r="N40" s="71" t="n">
        <f aca="false">M40-'[4]Gas Average Basis'!M40</f>
        <v>-0.175</v>
      </c>
      <c r="O40" s="70" t="n">
        <f aca="false">LOOKUP($K$15+2,CurveFetch!$D$8:$D$1000,CurveFetch!$M$8:$M$1000)</f>
        <v>1.62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1.775</v>
      </c>
      <c r="L41" s="70" t="n">
        <f aca="false">LOOKUP($K$15+1,CurveFetch!D$8:D$1000,CurveFetch!M$8:M$1000)</f>
        <v>1.62</v>
      </c>
      <c r="M41" s="70" t="n">
        <f aca="false">L41-$L$49</f>
        <v>-0.5</v>
      </c>
      <c r="N41" s="71" t="n">
        <f aca="false">M41-'[4]Gas Average Basis'!M41</f>
        <v>-0.175</v>
      </c>
      <c r="O41" s="70" t="n">
        <f aca="false">LOOKUP($K$15+2,CurveFetch!$D$8:$D$1000,CurveFetch!$M$8:$M$1000)</f>
        <v>1.62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1.816</v>
      </c>
      <c r="L42" s="70" t="n">
        <f aca="false">LOOKUP($K$15+1,CurveFetch!D$8:D$1000,CurveFetch!N$8:N$1000)</f>
        <v>1.628</v>
      </c>
      <c r="M42" s="70" t="n">
        <f aca="false">L42-$L$49</f>
        <v>-0.492</v>
      </c>
      <c r="N42" s="71" t="n">
        <f aca="false">M42-'[4]Gas Average Basis'!M42</f>
        <v>-0.164</v>
      </c>
      <c r="O42" s="70" t="n">
        <f aca="false">LOOKUP($K$15+2,CurveFetch!$D$8:$D$1000,CurveFetch!$N$8:$N$1000)</f>
        <v>1.628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1.695</v>
      </c>
      <c r="L43" s="70" t="n">
        <f aca="false">LOOKUP($K$15+1,CurveFetch!D$8:D$1000,CurveFetch!O$8:O$1000)</f>
        <v>1.64</v>
      </c>
      <c r="M43" s="70" t="n">
        <f aca="false">L43-$L$49</f>
        <v>-0.48</v>
      </c>
      <c r="N43" s="71" t="n">
        <f aca="false">M43-'[4]Gas Average Basis'!M43</f>
        <v>-0.0550000000000002</v>
      </c>
      <c r="O43" s="70" t="n">
        <f aca="false">LOOKUP($K$15+2,CurveFetch!$D$8:$D$1000,CurveFetch!$O$8:$O$1000)</f>
        <v>1.64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1.98</v>
      </c>
      <c r="K49" s="69" t="n">
        <f aca="false">LOOKUP($K$15,CurveFetch!$D$8:$D$1000,CurveFetch!$E$8:$E$1000)</f>
        <v>2.13</v>
      </c>
      <c r="L49" s="70" t="n">
        <f aca="false">LOOKUP($K$15+1,CurveFetch!D$8:D$1000,CurveFetch!E$8:E$1000)</f>
        <v>2.12</v>
      </c>
      <c r="M49" s="70"/>
      <c r="N49" s="71" t="n">
        <f aca="false">L49-'[4]Gas Average Basis'!L49</f>
        <v>-0.00499999999999989</v>
      </c>
      <c r="O49" s="70" t="n">
        <f aca="false">LOOKUP($K$15+2,CurveFetch!$D$8:$D$1000,CurveFetch!$E$8:$E$1000)</f>
        <v>2.12</v>
      </c>
      <c r="P49" s="70"/>
      <c r="Q49" s="71" t="n">
        <f aca="false">O49-'[4]Gas Average Basis'!O49</f>
        <v>-0.0299999999999998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37168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2.13</v>
      </c>
      <c r="L60" s="70"/>
      <c r="M60" s="70"/>
      <c r="N60" s="71"/>
      <c r="O60" s="70" t="n">
        <f aca="false">(PowerPrices!C9-2)/O30</f>
        <v>11.9522591645354</v>
      </c>
      <c r="P60" s="70"/>
      <c r="Q60" s="71" t="n">
        <f aca="false">O60-'[4]Gas Average Basis'!O60</f>
        <v>1.01421944087389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2.03</v>
      </c>
      <c r="L61" s="70"/>
      <c r="M61" s="70"/>
      <c r="N61" s="71"/>
      <c r="O61" s="70" t="n">
        <f aca="false">(PowerPrices!C11-2)/(O28+0.2)</f>
        <v>10.873452685422</v>
      </c>
      <c r="P61" s="70"/>
      <c r="Q61" s="71" t="n">
        <f aca="false">O61-'[4]Gas Average Basis'!O61</f>
        <v>0.781242540494457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1.955</v>
      </c>
      <c r="L62" s="70"/>
      <c r="M62" s="70"/>
      <c r="N62" s="71"/>
      <c r="O62" s="70" t="n">
        <f aca="false">(PowerPrices!C13-2)/(O31+0.33)</f>
        <v>9.75504162812211</v>
      </c>
      <c r="P62" s="70"/>
      <c r="Q62" s="71" t="n">
        <f aca="false">O62-'[4]Gas Average Basis'!O62</f>
        <v>0.359380471097314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2.125</v>
      </c>
      <c r="L63" s="70"/>
      <c r="M63" s="70"/>
      <c r="N63" s="71"/>
      <c r="O63" s="70" t="n">
        <f aca="false">(PowerPrices!C14-2)/(O34+0.12)</f>
        <v>11.6670421266051</v>
      </c>
      <c r="P63" s="70"/>
      <c r="Q63" s="71" t="n">
        <f aca="false">O63-'[4]Gas Average Basis'!O63</f>
        <v>0.719843416407588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37169</v>
      </c>
      <c r="F2" s="96" t="n">
        <f aca="false">E2</f>
        <v>37169</v>
      </c>
      <c r="G2" s="96" t="n">
        <f aca="false">F2</f>
        <v>37169</v>
      </c>
      <c r="H2" s="96" t="n">
        <f aca="false">G2</f>
        <v>37169</v>
      </c>
      <c r="I2" s="96" t="n">
        <f aca="false">H2</f>
        <v>37169</v>
      </c>
      <c r="J2" s="96" t="n">
        <f aca="false">I2</f>
        <v>37169</v>
      </c>
      <c r="K2" s="96" t="n">
        <f aca="false">J2</f>
        <v>37169</v>
      </c>
      <c r="L2" s="96" t="n">
        <f aca="false">K2</f>
        <v>37169</v>
      </c>
      <c r="M2" s="96" t="n">
        <f aca="false">L2</f>
        <v>37169</v>
      </c>
      <c r="N2" s="96" t="n">
        <f aca="false">M2</f>
        <v>37169</v>
      </c>
      <c r="O2" s="96" t="n">
        <f aca="false">N2</f>
        <v>37169</v>
      </c>
      <c r="P2" s="96" t="n">
        <f aca="false">O2</f>
        <v>37169</v>
      </c>
      <c r="Q2" s="96" t="n">
        <f aca="false">P2</f>
        <v>37169</v>
      </c>
      <c r="R2" s="96" t="n">
        <f aca="false">Q2</f>
        <v>37169</v>
      </c>
      <c r="S2" s="96" t="n">
        <f aca="false">R2</f>
        <v>37169</v>
      </c>
      <c r="T2" s="96" t="n">
        <f aca="false">S2</f>
        <v>37169</v>
      </c>
      <c r="U2" s="96" t="n">
        <f aca="false">T2</f>
        <v>37169</v>
      </c>
      <c r="V2" s="96" t="n">
        <f aca="false">U2</f>
        <v>37169</v>
      </c>
      <c r="W2" s="96" t="n">
        <f aca="false">V2</f>
        <v>37169</v>
      </c>
      <c r="X2" s="96" t="n">
        <f aca="false">W2</f>
        <v>37169</v>
      </c>
      <c r="Y2" s="96" t="n">
        <f aca="false">X2</f>
        <v>37169</v>
      </c>
      <c r="Z2" s="96" t="n">
        <f aca="false">Y2</f>
        <v>37169</v>
      </c>
      <c r="AA2" s="96" t="n">
        <f aca="false">Z2</f>
        <v>37169</v>
      </c>
      <c r="AB2" s="97" t="n">
        <f aca="false">AA2</f>
        <v>37169</v>
      </c>
      <c r="AC2" s="97" t="n">
        <f aca="false">AB2</f>
        <v>37169</v>
      </c>
      <c r="AD2" s="97" t="n">
        <f aca="false">AC2</f>
        <v>37169</v>
      </c>
      <c r="AE2" s="97" t="n">
        <f aca="false">AD2</f>
        <v>37169</v>
      </c>
      <c r="AF2" s="97" t="n">
        <f aca="false">AE2</f>
        <v>37169</v>
      </c>
      <c r="AG2" s="97" t="n">
        <f aca="false">AE2</f>
        <v>37169</v>
      </c>
      <c r="AH2" s="97" t="n">
        <f aca="false">AF2</f>
        <v>37169</v>
      </c>
      <c r="AI2" s="97" t="n">
        <f aca="false">AH2</f>
        <v>37169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2.12</v>
      </c>
      <c r="F13" s="107" t="n">
        <v>1.925</v>
      </c>
      <c r="G13" s="107" t="n">
        <v>1.785</v>
      </c>
      <c r="H13" s="107" t="n">
        <v>2.02</v>
      </c>
      <c r="I13" s="107" t="n">
        <v>1.65</v>
      </c>
      <c r="J13" s="107" t="n">
        <v>1.7</v>
      </c>
      <c r="K13" s="107" t="n">
        <v>1.67</v>
      </c>
      <c r="L13" s="107" t="n">
        <v>1.89</v>
      </c>
      <c r="M13" s="107" t="n">
        <v>1.62</v>
      </c>
      <c r="N13" s="107" t="n">
        <v>1.628</v>
      </c>
      <c r="O13" s="107" t="n">
        <v>1.64</v>
      </c>
      <c r="P13" s="107" t="n">
        <v>1.8</v>
      </c>
      <c r="Q13" s="107" t="n">
        <v>1.835</v>
      </c>
      <c r="R13" s="107" t="n">
        <v>1.81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2.12</v>
      </c>
      <c r="F14" s="107" t="n">
        <v>1.925</v>
      </c>
      <c r="G14" s="107" t="n">
        <v>1.785</v>
      </c>
      <c r="H14" s="107" t="n">
        <v>2.02</v>
      </c>
      <c r="I14" s="107" t="n">
        <v>1.65</v>
      </c>
      <c r="J14" s="107" t="n">
        <v>1.7</v>
      </c>
      <c r="K14" s="107" t="n">
        <v>1.67</v>
      </c>
      <c r="L14" s="107" t="n">
        <v>1.89</v>
      </c>
      <c r="M14" s="107" t="n">
        <v>1.62</v>
      </c>
      <c r="N14" s="107" t="n">
        <v>1.628</v>
      </c>
      <c r="O14" s="107" t="n">
        <v>1.64</v>
      </c>
      <c r="P14" s="107" t="n">
        <v>1.8</v>
      </c>
      <c r="Q14" s="107" t="n">
        <v>1.835</v>
      </c>
      <c r="R14" s="107" t="n">
        <v>1.81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2.12</v>
      </c>
      <c r="F15" s="107" t="n">
        <v>1.925</v>
      </c>
      <c r="G15" s="107" t="n">
        <v>1.785</v>
      </c>
      <c r="H15" s="107" t="n">
        <v>2.02</v>
      </c>
      <c r="I15" s="107" t="n">
        <v>1.65</v>
      </c>
      <c r="J15" s="107" t="n">
        <v>1.7</v>
      </c>
      <c r="K15" s="107" t="n">
        <v>1.67</v>
      </c>
      <c r="L15" s="107" t="n">
        <v>1.89</v>
      </c>
      <c r="M15" s="107" t="n">
        <v>1.62</v>
      </c>
      <c r="N15" s="107" t="n">
        <v>1.628</v>
      </c>
      <c r="O15" s="107" t="n">
        <v>1.64</v>
      </c>
      <c r="P15" s="107" t="n">
        <v>1.8</v>
      </c>
      <c r="Q15" s="107" t="n">
        <v>1.835</v>
      </c>
      <c r="R15" s="107" t="n">
        <v>1.81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1.98</v>
      </c>
      <c r="F16" s="107" t="n">
        <v>1.95</v>
      </c>
      <c r="G16" s="107" t="n">
        <v>1.87</v>
      </c>
      <c r="H16" s="107" t="n">
        <v>1.93</v>
      </c>
      <c r="I16" s="107" t="n">
        <v>1.58</v>
      </c>
      <c r="J16" s="107" t="n">
        <v>1.215</v>
      </c>
      <c r="K16" s="107" t="n">
        <v>1.68</v>
      </c>
      <c r="L16" s="107" t="n">
        <v>1.78</v>
      </c>
      <c r="M16" s="107" t="n">
        <v>1.62</v>
      </c>
      <c r="N16" s="107" t="n">
        <v>1.621</v>
      </c>
      <c r="O16" s="107" t="n">
        <v>1.58</v>
      </c>
      <c r="P16" s="107" t="n">
        <v>1.8</v>
      </c>
      <c r="Q16" s="107" t="n">
        <v>1.825</v>
      </c>
      <c r="R16" s="107" t="n">
        <v>1.8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1.98</v>
      </c>
      <c r="F17" s="107" t="n">
        <v>1.95</v>
      </c>
      <c r="G17" s="107" t="n">
        <v>1.87</v>
      </c>
      <c r="H17" s="107" t="n">
        <v>1.93</v>
      </c>
      <c r="I17" s="107" t="n">
        <v>1.58</v>
      </c>
      <c r="J17" s="107" t="n">
        <v>1.215</v>
      </c>
      <c r="K17" s="107" t="n">
        <v>1.68</v>
      </c>
      <c r="L17" s="107" t="n">
        <v>1.78</v>
      </c>
      <c r="M17" s="107" t="n">
        <v>1.62</v>
      </c>
      <c r="N17" s="107" t="n">
        <v>1.621</v>
      </c>
      <c r="O17" s="107" t="n">
        <v>1.58</v>
      </c>
      <c r="P17" s="107" t="n">
        <v>1.8</v>
      </c>
      <c r="Q17" s="107" t="n">
        <v>1.825</v>
      </c>
      <c r="R17" s="107" t="n">
        <v>1.8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1.98</v>
      </c>
      <c r="F18" s="107" t="n">
        <v>1.95</v>
      </c>
      <c r="G18" s="107" t="n">
        <v>1.87</v>
      </c>
      <c r="H18" s="107" t="n">
        <v>1.93</v>
      </c>
      <c r="I18" s="107" t="n">
        <v>1.58</v>
      </c>
      <c r="J18" s="107" t="n">
        <v>1.215</v>
      </c>
      <c r="K18" s="107" t="n">
        <v>1.68</v>
      </c>
      <c r="L18" s="107" t="n">
        <v>1.78</v>
      </c>
      <c r="M18" s="107" t="n">
        <v>1.62</v>
      </c>
      <c r="N18" s="107" t="n">
        <v>1.621</v>
      </c>
      <c r="O18" s="107" t="n">
        <v>1.58</v>
      </c>
      <c r="P18" s="107" t="n">
        <v>1.8</v>
      </c>
      <c r="Q18" s="107" t="n">
        <v>1.825</v>
      </c>
      <c r="R18" s="107" t="n">
        <v>1.8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1.98</v>
      </c>
      <c r="F19" s="107" t="n">
        <v>1.95</v>
      </c>
      <c r="G19" s="107" t="n">
        <v>1.87</v>
      </c>
      <c r="H19" s="107" t="n">
        <v>1.93</v>
      </c>
      <c r="I19" s="107" t="n">
        <v>1.58</v>
      </c>
      <c r="J19" s="107" t="n">
        <v>1.215</v>
      </c>
      <c r="K19" s="107" t="n">
        <v>1.68</v>
      </c>
      <c r="L19" s="107" t="n">
        <v>1.78</v>
      </c>
      <c r="M19" s="107" t="n">
        <v>1.62</v>
      </c>
      <c r="N19" s="107" t="n">
        <v>1.621</v>
      </c>
      <c r="O19" s="107" t="n">
        <v>1.58</v>
      </c>
      <c r="P19" s="107" t="n">
        <v>1.8</v>
      </c>
      <c r="Q19" s="107" t="n">
        <v>1.825</v>
      </c>
      <c r="R19" s="107" t="n">
        <v>1.8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1.98</v>
      </c>
      <c r="F20" s="107" t="n">
        <v>1.95</v>
      </c>
      <c r="G20" s="107" t="n">
        <v>1.87</v>
      </c>
      <c r="H20" s="107" t="n">
        <v>1.93</v>
      </c>
      <c r="I20" s="107" t="n">
        <v>1.58</v>
      </c>
      <c r="J20" s="107" t="n">
        <v>1.215</v>
      </c>
      <c r="K20" s="107" t="n">
        <v>1.68</v>
      </c>
      <c r="L20" s="107" t="n">
        <v>1.78</v>
      </c>
      <c r="M20" s="107" t="n">
        <v>1.62</v>
      </c>
      <c r="N20" s="107" t="n">
        <v>1.621</v>
      </c>
      <c r="O20" s="107" t="n">
        <v>1.58</v>
      </c>
      <c r="P20" s="107" t="n">
        <v>1.8</v>
      </c>
      <c r="Q20" s="107" t="n">
        <v>1.825</v>
      </c>
      <c r="R20" s="107" t="n">
        <v>1.8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1.98</v>
      </c>
      <c r="F21" s="107" t="n">
        <v>1.95</v>
      </c>
      <c r="G21" s="107" t="n">
        <v>1.87</v>
      </c>
      <c r="H21" s="107" t="n">
        <v>1.93</v>
      </c>
      <c r="I21" s="107" t="n">
        <v>1.58</v>
      </c>
      <c r="J21" s="107" t="n">
        <v>1.215</v>
      </c>
      <c r="K21" s="107" t="n">
        <v>1.68</v>
      </c>
      <c r="L21" s="107" t="n">
        <v>1.78</v>
      </c>
      <c r="M21" s="107" t="n">
        <v>1.62</v>
      </c>
      <c r="N21" s="107" t="n">
        <v>1.621</v>
      </c>
      <c r="O21" s="107" t="n">
        <v>1.58</v>
      </c>
      <c r="P21" s="107" t="n">
        <v>1.8</v>
      </c>
      <c r="Q21" s="107" t="n">
        <v>1.825</v>
      </c>
      <c r="R21" s="107" t="n">
        <v>1.8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1.98</v>
      </c>
      <c r="F22" s="107" t="n">
        <v>1.95</v>
      </c>
      <c r="G22" s="107" t="n">
        <v>1.87</v>
      </c>
      <c r="H22" s="107" t="n">
        <v>1.93</v>
      </c>
      <c r="I22" s="107" t="n">
        <v>1.58</v>
      </c>
      <c r="J22" s="107" t="n">
        <v>1.215</v>
      </c>
      <c r="K22" s="107" t="n">
        <v>1.68</v>
      </c>
      <c r="L22" s="107" t="n">
        <v>1.78</v>
      </c>
      <c r="M22" s="107" t="n">
        <v>1.62</v>
      </c>
      <c r="N22" s="107" t="n">
        <v>1.621</v>
      </c>
      <c r="O22" s="107" t="n">
        <v>1.58</v>
      </c>
      <c r="P22" s="107" t="n">
        <v>1.8</v>
      </c>
      <c r="Q22" s="107" t="n">
        <v>1.825</v>
      </c>
      <c r="R22" s="107" t="n">
        <v>1.8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1.98</v>
      </c>
      <c r="F23" s="107" t="n">
        <v>1.95</v>
      </c>
      <c r="G23" s="107" t="n">
        <v>1.87</v>
      </c>
      <c r="H23" s="107" t="n">
        <v>1.93</v>
      </c>
      <c r="I23" s="107" t="n">
        <v>1.58</v>
      </c>
      <c r="J23" s="107" t="n">
        <v>1.215</v>
      </c>
      <c r="K23" s="107" t="n">
        <v>1.68</v>
      </c>
      <c r="L23" s="107" t="n">
        <v>1.78</v>
      </c>
      <c r="M23" s="107" t="n">
        <v>1.62</v>
      </c>
      <c r="N23" s="107" t="n">
        <v>1.621</v>
      </c>
      <c r="O23" s="107" t="n">
        <v>1.58</v>
      </c>
      <c r="P23" s="107" t="n">
        <v>1.8</v>
      </c>
      <c r="Q23" s="107" t="n">
        <v>1.825</v>
      </c>
      <c r="R23" s="107" t="n">
        <v>1.8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1.98</v>
      </c>
      <c r="F24" s="107" t="n">
        <v>1.95</v>
      </c>
      <c r="G24" s="107" t="n">
        <v>1.87</v>
      </c>
      <c r="H24" s="107" t="n">
        <v>1.93</v>
      </c>
      <c r="I24" s="107" t="n">
        <v>1.58</v>
      </c>
      <c r="J24" s="107" t="n">
        <v>1.215</v>
      </c>
      <c r="K24" s="107" t="n">
        <v>1.68</v>
      </c>
      <c r="L24" s="107" t="n">
        <v>1.78</v>
      </c>
      <c r="M24" s="107" t="n">
        <v>1.62</v>
      </c>
      <c r="N24" s="107" t="n">
        <v>1.621</v>
      </c>
      <c r="O24" s="107" t="n">
        <v>1.58</v>
      </c>
      <c r="P24" s="107" t="n">
        <v>1.8</v>
      </c>
      <c r="Q24" s="107" t="n">
        <v>1.825</v>
      </c>
      <c r="R24" s="107" t="n">
        <v>1.8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1.98</v>
      </c>
      <c r="F25" s="107" t="n">
        <v>1.95</v>
      </c>
      <c r="G25" s="107" t="n">
        <v>1.87</v>
      </c>
      <c r="H25" s="107" t="n">
        <v>1.93</v>
      </c>
      <c r="I25" s="107" t="n">
        <v>1.58</v>
      </c>
      <c r="J25" s="107" t="n">
        <v>1.215</v>
      </c>
      <c r="K25" s="107" t="n">
        <v>1.68</v>
      </c>
      <c r="L25" s="107" t="n">
        <v>1.78</v>
      </c>
      <c r="M25" s="107" t="n">
        <v>1.62</v>
      </c>
      <c r="N25" s="107" t="n">
        <v>1.621</v>
      </c>
      <c r="O25" s="107" t="n">
        <v>1.58</v>
      </c>
      <c r="P25" s="107" t="n">
        <v>1.8</v>
      </c>
      <c r="Q25" s="107" t="n">
        <v>1.825</v>
      </c>
      <c r="R25" s="107" t="n">
        <v>1.8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1.98</v>
      </c>
      <c r="F26" s="107" t="n">
        <v>1.95</v>
      </c>
      <c r="G26" s="107" t="n">
        <v>1.87</v>
      </c>
      <c r="H26" s="107" t="n">
        <v>1.93</v>
      </c>
      <c r="I26" s="107" t="n">
        <v>1.58</v>
      </c>
      <c r="J26" s="107" t="n">
        <v>1.215</v>
      </c>
      <c r="K26" s="107" t="n">
        <v>1.68</v>
      </c>
      <c r="L26" s="107" t="n">
        <v>1.78</v>
      </c>
      <c r="M26" s="107" t="n">
        <v>1.62</v>
      </c>
      <c r="N26" s="107" t="n">
        <v>1.621</v>
      </c>
      <c r="O26" s="107" t="n">
        <v>1.58</v>
      </c>
      <c r="P26" s="107" t="n">
        <v>1.8</v>
      </c>
      <c r="Q26" s="107" t="n">
        <v>1.825</v>
      </c>
      <c r="R26" s="107" t="n">
        <v>1.8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1.98</v>
      </c>
      <c r="F27" s="107" t="n">
        <v>1.95</v>
      </c>
      <c r="G27" s="107" t="n">
        <v>1.87</v>
      </c>
      <c r="H27" s="107" t="n">
        <v>1.93</v>
      </c>
      <c r="I27" s="107" t="n">
        <v>1.58</v>
      </c>
      <c r="J27" s="107" t="n">
        <v>1.215</v>
      </c>
      <c r="K27" s="107" t="n">
        <v>1.68</v>
      </c>
      <c r="L27" s="107" t="n">
        <v>1.78</v>
      </c>
      <c r="M27" s="107" t="n">
        <v>1.62</v>
      </c>
      <c r="N27" s="107" t="n">
        <v>1.621</v>
      </c>
      <c r="O27" s="107" t="n">
        <v>1.58</v>
      </c>
      <c r="P27" s="107" t="n">
        <v>1.8</v>
      </c>
      <c r="Q27" s="107" t="n">
        <v>1.825</v>
      </c>
      <c r="R27" s="107" t="n">
        <v>1.8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1.98</v>
      </c>
      <c r="F28" s="107" t="n">
        <v>1.95</v>
      </c>
      <c r="G28" s="107" t="n">
        <v>1.87</v>
      </c>
      <c r="H28" s="107" t="n">
        <v>1.93</v>
      </c>
      <c r="I28" s="107" t="n">
        <v>1.58</v>
      </c>
      <c r="J28" s="107" t="n">
        <v>1.215</v>
      </c>
      <c r="K28" s="107" t="n">
        <v>1.68</v>
      </c>
      <c r="L28" s="107" t="n">
        <v>1.78</v>
      </c>
      <c r="M28" s="107" t="n">
        <v>1.62</v>
      </c>
      <c r="N28" s="107" t="n">
        <v>1.621</v>
      </c>
      <c r="O28" s="107" t="n">
        <v>1.58</v>
      </c>
      <c r="P28" s="107" t="n">
        <v>1.8</v>
      </c>
      <c r="Q28" s="107" t="n">
        <v>1.825</v>
      </c>
      <c r="R28" s="107" t="n">
        <v>1.8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1.98</v>
      </c>
      <c r="F29" s="107" t="n">
        <v>1.95</v>
      </c>
      <c r="G29" s="107" t="n">
        <v>1.87</v>
      </c>
      <c r="H29" s="107" t="n">
        <v>1.93</v>
      </c>
      <c r="I29" s="107" t="n">
        <v>1.58</v>
      </c>
      <c r="J29" s="107" t="n">
        <v>1.215</v>
      </c>
      <c r="K29" s="107" t="n">
        <v>1.68</v>
      </c>
      <c r="L29" s="107" t="n">
        <v>1.78</v>
      </c>
      <c r="M29" s="107" t="n">
        <v>1.62</v>
      </c>
      <c r="N29" s="107" t="n">
        <v>1.621</v>
      </c>
      <c r="O29" s="107" t="n">
        <v>1.58</v>
      </c>
      <c r="P29" s="107" t="n">
        <v>1.8</v>
      </c>
      <c r="Q29" s="107" t="n">
        <v>1.825</v>
      </c>
      <c r="R29" s="107" t="n">
        <v>1.8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1.98</v>
      </c>
      <c r="F30" s="107" t="n">
        <v>1.95</v>
      </c>
      <c r="G30" s="107" t="n">
        <v>1.87</v>
      </c>
      <c r="H30" s="107" t="n">
        <v>1.93</v>
      </c>
      <c r="I30" s="107" t="n">
        <v>1.58</v>
      </c>
      <c r="J30" s="107" t="n">
        <v>1.215</v>
      </c>
      <c r="K30" s="107" t="n">
        <v>1.68</v>
      </c>
      <c r="L30" s="107" t="n">
        <v>1.78</v>
      </c>
      <c r="M30" s="107" t="n">
        <v>1.62</v>
      </c>
      <c r="N30" s="107" t="n">
        <v>1.621</v>
      </c>
      <c r="O30" s="107" t="n">
        <v>1.58</v>
      </c>
      <c r="P30" s="107" t="n">
        <v>1.8</v>
      </c>
      <c r="Q30" s="107" t="n">
        <v>1.825</v>
      </c>
      <c r="R30" s="107" t="n">
        <v>1.8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1.98</v>
      </c>
      <c r="F31" s="107" t="n">
        <v>1.95</v>
      </c>
      <c r="G31" s="107" t="n">
        <v>1.87</v>
      </c>
      <c r="H31" s="107" t="n">
        <v>1.93</v>
      </c>
      <c r="I31" s="107" t="n">
        <v>1.58</v>
      </c>
      <c r="J31" s="107" t="n">
        <v>1.215</v>
      </c>
      <c r="K31" s="107" t="n">
        <v>1.68</v>
      </c>
      <c r="L31" s="107" t="n">
        <v>1.78</v>
      </c>
      <c r="M31" s="107" t="n">
        <v>1.62</v>
      </c>
      <c r="N31" s="107" t="n">
        <v>1.621</v>
      </c>
      <c r="O31" s="107" t="n">
        <v>1.58</v>
      </c>
      <c r="P31" s="107" t="n">
        <v>1.8</v>
      </c>
      <c r="Q31" s="107" t="n">
        <v>1.825</v>
      </c>
      <c r="R31" s="107" t="n">
        <v>1.8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1.98</v>
      </c>
      <c r="F32" s="107" t="n">
        <v>1.95</v>
      </c>
      <c r="G32" s="107" t="n">
        <v>1.87</v>
      </c>
      <c r="H32" s="107" t="n">
        <v>1.93</v>
      </c>
      <c r="I32" s="107" t="n">
        <v>1.58</v>
      </c>
      <c r="J32" s="107" t="n">
        <v>1.215</v>
      </c>
      <c r="K32" s="107" t="n">
        <v>1.68</v>
      </c>
      <c r="L32" s="107" t="n">
        <v>1.78</v>
      </c>
      <c r="M32" s="107" t="n">
        <v>1.62</v>
      </c>
      <c r="N32" s="107" t="n">
        <v>1.621</v>
      </c>
      <c r="O32" s="107" t="n">
        <v>1.58</v>
      </c>
      <c r="P32" s="107" t="n">
        <v>1.8</v>
      </c>
      <c r="Q32" s="107" t="n">
        <v>1.825</v>
      </c>
      <c r="R32" s="107" t="n">
        <v>1.8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1.98</v>
      </c>
      <c r="F33" s="107" t="n">
        <v>1.95</v>
      </c>
      <c r="G33" s="107" t="n">
        <v>1.87</v>
      </c>
      <c r="H33" s="107" t="n">
        <v>1.93</v>
      </c>
      <c r="I33" s="107" t="n">
        <v>1.58</v>
      </c>
      <c r="J33" s="107" t="n">
        <v>1.215</v>
      </c>
      <c r="K33" s="107" t="n">
        <v>1.68</v>
      </c>
      <c r="L33" s="107" t="n">
        <v>1.78</v>
      </c>
      <c r="M33" s="107" t="n">
        <v>1.62</v>
      </c>
      <c r="N33" s="107" t="n">
        <v>1.621</v>
      </c>
      <c r="O33" s="107" t="n">
        <v>1.58</v>
      </c>
      <c r="P33" s="107" t="n">
        <v>1.8</v>
      </c>
      <c r="Q33" s="107" t="n">
        <v>1.825</v>
      </c>
      <c r="R33" s="107" t="n">
        <v>1.8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1.98</v>
      </c>
      <c r="F34" s="107" t="n">
        <v>1.95</v>
      </c>
      <c r="G34" s="107" t="n">
        <v>1.87</v>
      </c>
      <c r="H34" s="107" t="n">
        <v>1.93</v>
      </c>
      <c r="I34" s="107" t="n">
        <v>1.58</v>
      </c>
      <c r="J34" s="107" t="n">
        <v>1.215</v>
      </c>
      <c r="K34" s="107" t="n">
        <v>1.68</v>
      </c>
      <c r="L34" s="107" t="n">
        <v>1.78</v>
      </c>
      <c r="M34" s="107" t="n">
        <v>1.62</v>
      </c>
      <c r="N34" s="107" t="n">
        <v>1.621</v>
      </c>
      <c r="O34" s="107" t="n">
        <v>1.58</v>
      </c>
      <c r="P34" s="107" t="n">
        <v>1.8</v>
      </c>
      <c r="Q34" s="107" t="n">
        <v>1.825</v>
      </c>
      <c r="R34" s="107" t="n">
        <v>1.8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1.98</v>
      </c>
      <c r="F35" s="107" t="n">
        <v>1.95</v>
      </c>
      <c r="G35" s="107" t="n">
        <v>1.87</v>
      </c>
      <c r="H35" s="107" t="n">
        <v>1.93</v>
      </c>
      <c r="I35" s="107" t="n">
        <v>1.58</v>
      </c>
      <c r="J35" s="107" t="n">
        <v>1.215</v>
      </c>
      <c r="K35" s="107" t="n">
        <v>1.68</v>
      </c>
      <c r="L35" s="107" t="n">
        <v>1.78</v>
      </c>
      <c r="M35" s="107" t="n">
        <v>1.62</v>
      </c>
      <c r="N35" s="107" t="n">
        <v>1.621</v>
      </c>
      <c r="O35" s="107" t="n">
        <v>1.58</v>
      </c>
      <c r="P35" s="107" t="n">
        <v>1.8</v>
      </c>
      <c r="Q35" s="107" t="n">
        <v>1.825</v>
      </c>
      <c r="R35" s="107" t="n">
        <v>1.8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1.98</v>
      </c>
      <c r="F36" s="107" t="n">
        <v>1.95</v>
      </c>
      <c r="G36" s="107" t="n">
        <v>1.87</v>
      </c>
      <c r="H36" s="107" t="n">
        <v>1.93</v>
      </c>
      <c r="I36" s="107" t="n">
        <v>1.58</v>
      </c>
      <c r="J36" s="107" t="n">
        <v>1.215</v>
      </c>
      <c r="K36" s="107" t="n">
        <v>1.68</v>
      </c>
      <c r="L36" s="107" t="n">
        <v>1.78</v>
      </c>
      <c r="M36" s="107" t="n">
        <v>1.62</v>
      </c>
      <c r="N36" s="107" t="n">
        <v>1.621</v>
      </c>
      <c r="O36" s="107" t="n">
        <v>1.58</v>
      </c>
      <c r="P36" s="107" t="n">
        <v>1.8</v>
      </c>
      <c r="Q36" s="107" t="n">
        <v>1.825</v>
      </c>
      <c r="R36" s="107" t="n">
        <v>1.8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1.98</v>
      </c>
      <c r="F37" s="107" t="n">
        <v>1.95</v>
      </c>
      <c r="G37" s="107" t="n">
        <v>1.87</v>
      </c>
      <c r="H37" s="107" t="n">
        <v>1.93</v>
      </c>
      <c r="I37" s="107" t="n">
        <v>1.58</v>
      </c>
      <c r="J37" s="107" t="n">
        <v>1.215</v>
      </c>
      <c r="K37" s="107" t="n">
        <v>1.68</v>
      </c>
      <c r="L37" s="107" t="n">
        <v>1.78</v>
      </c>
      <c r="M37" s="107" t="n">
        <v>1.62</v>
      </c>
      <c r="N37" s="107" t="n">
        <v>1.621</v>
      </c>
      <c r="O37" s="107" t="n">
        <v>1.58</v>
      </c>
      <c r="P37" s="107" t="n">
        <v>1.8</v>
      </c>
      <c r="Q37" s="107" t="n">
        <v>1.825</v>
      </c>
      <c r="R37" s="107" t="n">
        <v>1.8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1.98</v>
      </c>
      <c r="F38" s="107" t="n">
        <v>1.95</v>
      </c>
      <c r="G38" s="107" t="n">
        <v>1.87</v>
      </c>
      <c r="H38" s="107" t="n">
        <v>1.93</v>
      </c>
      <c r="I38" s="107" t="n">
        <v>1.58</v>
      </c>
      <c r="J38" s="107" t="n">
        <v>1.215</v>
      </c>
      <c r="K38" s="107" t="n">
        <v>1.68</v>
      </c>
      <c r="L38" s="107" t="n">
        <v>1.78</v>
      </c>
      <c r="M38" s="107" t="n">
        <v>1.62</v>
      </c>
      <c r="N38" s="107" t="n">
        <v>1.621</v>
      </c>
      <c r="O38" s="107" t="n">
        <v>1.58</v>
      </c>
      <c r="P38" s="107" t="n">
        <v>1.8</v>
      </c>
      <c r="Q38" s="107" t="n">
        <v>1.825</v>
      </c>
      <c r="R38" s="107" t="n">
        <v>1.8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1.98</v>
      </c>
      <c r="F39" s="107" t="n">
        <v>1.95</v>
      </c>
      <c r="G39" s="107" t="n">
        <v>1.87</v>
      </c>
      <c r="H39" s="107" t="n">
        <v>1.93</v>
      </c>
      <c r="I39" s="107" t="n">
        <v>1.58</v>
      </c>
      <c r="J39" s="107" t="n">
        <v>1.215</v>
      </c>
      <c r="K39" s="107" t="n">
        <v>1.68</v>
      </c>
      <c r="L39" s="107"/>
      <c r="M39" s="107" t="n">
        <v>1.62</v>
      </c>
      <c r="N39" s="107" t="n">
        <v>1.621</v>
      </c>
      <c r="O39" s="107" t="n">
        <v>1.58</v>
      </c>
      <c r="P39" s="107" t="n">
        <v>1.8</v>
      </c>
      <c r="Q39" s="107" t="n">
        <v>1.825</v>
      </c>
      <c r="R39" s="107" t="n">
        <v>1.8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1.98</v>
      </c>
      <c r="F40" s="107" t="n">
        <v>1.95</v>
      </c>
      <c r="G40" s="107" t="n">
        <v>1.87</v>
      </c>
      <c r="H40" s="107" t="n">
        <v>1.93</v>
      </c>
      <c r="I40" s="107" t="n">
        <v>1.58</v>
      </c>
      <c r="J40" s="107" t="n">
        <v>1.215</v>
      </c>
      <c r="K40" s="107" t="n">
        <v>1.68</v>
      </c>
      <c r="L40" s="107"/>
      <c r="M40" s="107" t="n">
        <v>1.62</v>
      </c>
      <c r="N40" s="107" t="n">
        <v>1.621</v>
      </c>
      <c r="O40" s="107" t="n">
        <v>1.58</v>
      </c>
      <c r="P40" s="107" t="n">
        <v>1.8</v>
      </c>
      <c r="Q40" s="107" t="n">
        <v>1.825</v>
      </c>
      <c r="R40" s="107" t="n">
        <v>1.8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1.98</v>
      </c>
      <c r="F41" s="107" t="n">
        <v>1.95</v>
      </c>
      <c r="G41" s="107" t="n">
        <v>1.87</v>
      </c>
      <c r="H41" s="107" t="n">
        <v>1.93</v>
      </c>
      <c r="I41" s="107" t="n">
        <v>1.58</v>
      </c>
      <c r="J41" s="107" t="n">
        <v>1.215</v>
      </c>
      <c r="K41" s="107" t="n">
        <v>1.68</v>
      </c>
      <c r="L41" s="107"/>
      <c r="M41" s="107" t="n">
        <v>1.62</v>
      </c>
      <c r="N41" s="107" t="n">
        <v>1.621</v>
      </c>
      <c r="O41" s="107" t="n">
        <v>1.58</v>
      </c>
      <c r="P41" s="107" t="n">
        <v>1.8</v>
      </c>
      <c r="Q41" s="107" t="n">
        <v>1.825</v>
      </c>
      <c r="R41" s="107" t="n">
        <v>1.8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1.98</v>
      </c>
      <c r="F42" s="107" t="n">
        <v>1.95</v>
      </c>
      <c r="G42" s="107" t="n">
        <v>1.87</v>
      </c>
      <c r="H42" s="107" t="n">
        <v>1.93</v>
      </c>
      <c r="I42" s="107" t="n">
        <v>1.58</v>
      </c>
      <c r="J42" s="107" t="n">
        <v>1.215</v>
      </c>
      <c r="K42" s="107" t="n">
        <v>1.68</v>
      </c>
      <c r="L42" s="107"/>
      <c r="M42" s="107" t="n">
        <v>1.62</v>
      </c>
      <c r="N42" s="107" t="n">
        <v>1.621</v>
      </c>
      <c r="O42" s="107" t="n">
        <v>1.58</v>
      </c>
      <c r="P42" s="107" t="n">
        <v>1.8</v>
      </c>
      <c r="Q42" s="107" t="n">
        <v>1.825</v>
      </c>
      <c r="R42" s="107" t="n">
        <v>1.8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1.98</v>
      </c>
      <c r="F43" s="107" t="n">
        <v>1.95</v>
      </c>
      <c r="G43" s="107" t="n">
        <v>1.87</v>
      </c>
      <c r="H43" s="107" t="n">
        <v>1.93</v>
      </c>
      <c r="I43" s="107" t="n">
        <v>1.58</v>
      </c>
      <c r="J43" s="107" t="n">
        <v>1.215</v>
      </c>
      <c r="K43" s="107" t="n">
        <v>1.68</v>
      </c>
      <c r="L43" s="107"/>
      <c r="M43" s="107" t="n">
        <v>1.62</v>
      </c>
      <c r="N43" s="107" t="n">
        <v>1.621</v>
      </c>
      <c r="O43" s="107" t="n">
        <v>1.58</v>
      </c>
      <c r="P43" s="107" t="n">
        <v>1.8</v>
      </c>
      <c r="Q43" s="107" t="n">
        <v>1.825</v>
      </c>
      <c r="R43" s="107" t="n">
        <v>1.8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1.98</v>
      </c>
      <c r="F44" s="107" t="n">
        <v>1.95</v>
      </c>
      <c r="G44" s="107" t="n">
        <v>1.87</v>
      </c>
      <c r="H44" s="107" t="n">
        <v>1.93</v>
      </c>
      <c r="I44" s="107" t="n">
        <v>1.58</v>
      </c>
      <c r="J44" s="107" t="n">
        <v>1.215</v>
      </c>
      <c r="K44" s="107" t="n">
        <v>1.68</v>
      </c>
      <c r="L44" s="107"/>
      <c r="M44" s="107" t="n">
        <v>1.62</v>
      </c>
      <c r="N44" s="107" t="n">
        <v>1.621</v>
      </c>
      <c r="O44" s="107" t="n">
        <v>1.58</v>
      </c>
      <c r="P44" s="107" t="n">
        <v>1.8</v>
      </c>
      <c r="Q44" s="107" t="n">
        <v>1.825</v>
      </c>
      <c r="R44" s="107" t="n">
        <v>1.8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1.98</v>
      </c>
      <c r="F45" s="107" t="n">
        <v>1.95</v>
      </c>
      <c r="G45" s="107" t="n">
        <v>1.87</v>
      </c>
      <c r="H45" s="107" t="n">
        <v>1.93</v>
      </c>
      <c r="I45" s="107" t="n">
        <v>1.58</v>
      </c>
      <c r="J45" s="107" t="n">
        <v>1.215</v>
      </c>
      <c r="K45" s="107" t="n">
        <v>1.68</v>
      </c>
      <c r="L45" s="107"/>
      <c r="M45" s="107" t="n">
        <v>1.62</v>
      </c>
      <c r="N45" s="107" t="n">
        <v>1.621</v>
      </c>
      <c r="O45" s="107" t="n">
        <v>1.58</v>
      </c>
      <c r="P45" s="107" t="n">
        <v>1.8</v>
      </c>
      <c r="Q45" s="107" t="n">
        <v>1.825</v>
      </c>
      <c r="R45" s="107" t="n">
        <v>1.8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1.98</v>
      </c>
      <c r="F46" s="107" t="n">
        <v>1.95</v>
      </c>
      <c r="G46" s="107" t="n">
        <v>1.87</v>
      </c>
      <c r="H46" s="107" t="n">
        <v>1.93</v>
      </c>
      <c r="I46" s="107" t="n">
        <v>1.58</v>
      </c>
      <c r="J46" s="107" t="n">
        <v>1.215</v>
      </c>
      <c r="K46" s="107" t="n">
        <v>1.68</v>
      </c>
      <c r="L46" s="107"/>
      <c r="M46" s="107" t="n">
        <v>1.62</v>
      </c>
      <c r="N46" s="107" t="n">
        <v>1.621</v>
      </c>
      <c r="O46" s="107" t="n">
        <v>1.58</v>
      </c>
      <c r="P46" s="107" t="n">
        <v>1.8</v>
      </c>
      <c r="Q46" s="107" t="n">
        <v>1.825</v>
      </c>
      <c r="R46" s="107" t="n">
        <v>1.8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1.98</v>
      </c>
      <c r="F47" s="107" t="n">
        <v>1.95</v>
      </c>
      <c r="G47" s="107" t="n">
        <v>1.87</v>
      </c>
      <c r="H47" s="107" t="n">
        <v>1.93</v>
      </c>
      <c r="I47" s="107" t="n">
        <v>1.58</v>
      </c>
      <c r="J47" s="107" t="n">
        <v>1.215</v>
      </c>
      <c r="K47" s="107" t="n">
        <v>1.68</v>
      </c>
      <c r="L47" s="107"/>
      <c r="M47" s="107" t="n">
        <v>1.62</v>
      </c>
      <c r="N47" s="107" t="n">
        <v>1.621</v>
      </c>
      <c r="O47" s="107" t="n">
        <v>1.58</v>
      </c>
      <c r="P47" s="107" t="n">
        <v>1.8</v>
      </c>
      <c r="Q47" s="107" t="n">
        <v>1.825</v>
      </c>
      <c r="R47" s="107" t="n">
        <v>1.8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1.98</v>
      </c>
      <c r="F48" s="107" t="n">
        <v>1.95</v>
      </c>
      <c r="G48" s="107" t="n">
        <v>1.87</v>
      </c>
      <c r="H48" s="107" t="n">
        <v>1.93</v>
      </c>
      <c r="I48" s="107" t="n">
        <v>1.58</v>
      </c>
      <c r="J48" s="107" t="n">
        <v>1.215</v>
      </c>
      <c r="K48" s="107" t="n">
        <v>1.68</v>
      </c>
      <c r="L48" s="107"/>
      <c r="M48" s="107" t="n">
        <v>1.62</v>
      </c>
      <c r="N48" s="107" t="n">
        <v>1.621</v>
      </c>
      <c r="O48" s="107" t="n">
        <v>1.58</v>
      </c>
      <c r="P48" s="107" t="n">
        <v>1.8</v>
      </c>
      <c r="Q48" s="107" t="n">
        <v>1.825</v>
      </c>
      <c r="R48" s="107" t="n">
        <v>1.8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1.98</v>
      </c>
      <c r="F49" s="107" t="n">
        <v>1.95</v>
      </c>
      <c r="G49" s="107" t="n">
        <v>1.87</v>
      </c>
      <c r="H49" s="107" t="n">
        <v>1.93</v>
      </c>
      <c r="I49" s="107" t="n">
        <v>1.58</v>
      </c>
      <c r="J49" s="107" t="n">
        <v>1.215</v>
      </c>
      <c r="K49" s="107" t="n">
        <v>1.68</v>
      </c>
      <c r="L49" s="107"/>
      <c r="M49" s="107" t="n">
        <v>1.62</v>
      </c>
      <c r="N49" s="107" t="n">
        <v>1.621</v>
      </c>
      <c r="O49" s="107" t="n">
        <v>1.58</v>
      </c>
      <c r="P49" s="107" t="n">
        <v>1.8</v>
      </c>
      <c r="Q49" s="107" t="n">
        <v>1.825</v>
      </c>
      <c r="R49" s="107" t="n">
        <v>1.8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1.98</v>
      </c>
      <c r="F50" s="107" t="n">
        <v>1.95</v>
      </c>
      <c r="G50" s="107" t="n">
        <v>1.87</v>
      </c>
      <c r="H50" s="107" t="n">
        <v>1.93</v>
      </c>
      <c r="I50" s="107" t="n">
        <v>1.58</v>
      </c>
      <c r="J50" s="107" t="n">
        <v>1.215</v>
      </c>
      <c r="K50" s="107" t="n">
        <v>1.68</v>
      </c>
      <c r="L50" s="107"/>
      <c r="M50" s="107" t="n">
        <v>1.62</v>
      </c>
      <c r="N50" s="107" t="n">
        <v>1.621</v>
      </c>
      <c r="O50" s="107" t="n">
        <v>1.58</v>
      </c>
      <c r="P50" s="107" t="n">
        <v>1.8</v>
      </c>
      <c r="Q50" s="107" t="n">
        <v>1.825</v>
      </c>
      <c r="R50" s="107" t="n">
        <v>1.8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1.98</v>
      </c>
      <c r="F51" s="107" t="n">
        <v>1.95</v>
      </c>
      <c r="G51" s="107" t="n">
        <v>1.87</v>
      </c>
      <c r="H51" s="107" t="n">
        <v>1.93</v>
      </c>
      <c r="I51" s="107" t="n">
        <v>1.58</v>
      </c>
      <c r="J51" s="107" t="n">
        <v>1.215</v>
      </c>
      <c r="K51" s="107" t="n">
        <v>1.68</v>
      </c>
      <c r="L51" s="107"/>
      <c r="M51" s="107" t="n">
        <v>1.62</v>
      </c>
      <c r="N51" s="107" t="n">
        <v>1.621</v>
      </c>
      <c r="O51" s="107" t="n">
        <v>1.58</v>
      </c>
      <c r="P51" s="107" t="n">
        <v>1.8</v>
      </c>
      <c r="Q51" s="107" t="n">
        <v>1.825</v>
      </c>
      <c r="R51" s="107" t="n">
        <v>1.8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1.98</v>
      </c>
      <c r="F52" s="107" t="n">
        <v>1.95</v>
      </c>
      <c r="G52" s="107" t="n">
        <v>1.87</v>
      </c>
      <c r="H52" s="107" t="n">
        <v>1.93</v>
      </c>
      <c r="I52" s="107" t="n">
        <v>1.58</v>
      </c>
      <c r="J52" s="107" t="n">
        <v>1.215</v>
      </c>
      <c r="K52" s="107" t="n">
        <v>1.68</v>
      </c>
      <c r="L52" s="107"/>
      <c r="M52" s="107" t="n">
        <v>1.62</v>
      </c>
      <c r="N52" s="107" t="n">
        <v>1.621</v>
      </c>
      <c r="O52" s="107" t="n">
        <v>1.58</v>
      </c>
      <c r="P52" s="107" t="n">
        <v>1.8</v>
      </c>
      <c r="Q52" s="107" t="n">
        <v>1.825</v>
      </c>
      <c r="R52" s="107" t="n">
        <v>1.8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1.98</v>
      </c>
      <c r="F53" s="107" t="n">
        <v>1.95</v>
      </c>
      <c r="G53" s="107" t="n">
        <v>1.87</v>
      </c>
      <c r="H53" s="107" t="n">
        <v>1.93</v>
      </c>
      <c r="I53" s="107" t="n">
        <v>1.58</v>
      </c>
      <c r="J53" s="107" t="n">
        <v>1.215</v>
      </c>
      <c r="K53" s="107" t="n">
        <v>1.68</v>
      </c>
      <c r="L53" s="107"/>
      <c r="M53" s="107" t="n">
        <v>1.62</v>
      </c>
      <c r="N53" s="107" t="n">
        <v>1.621</v>
      </c>
      <c r="O53" s="107" t="n">
        <v>1.58</v>
      </c>
      <c r="P53" s="107" t="n">
        <v>1.8</v>
      </c>
      <c r="Q53" s="107" t="n">
        <v>1.825</v>
      </c>
      <c r="R53" s="107" t="n">
        <v>1.8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1.98</v>
      </c>
      <c r="F54" s="107" t="n">
        <v>1.95</v>
      </c>
      <c r="G54" s="107" t="n">
        <v>1.87</v>
      </c>
      <c r="H54" s="107" t="n">
        <v>1.93</v>
      </c>
      <c r="I54" s="107" t="n">
        <v>1.58</v>
      </c>
      <c r="J54" s="107" t="n">
        <v>1.215</v>
      </c>
      <c r="K54" s="107" t="n">
        <v>1.68</v>
      </c>
      <c r="L54" s="107"/>
      <c r="M54" s="107" t="n">
        <v>1.62</v>
      </c>
      <c r="N54" s="107" t="n">
        <v>1.621</v>
      </c>
      <c r="O54" s="107" t="n">
        <v>1.58</v>
      </c>
      <c r="P54" s="107" t="n">
        <v>1.8</v>
      </c>
      <c r="Q54" s="107" t="n">
        <v>1.825</v>
      </c>
      <c r="R54" s="107" t="n">
        <v>1.8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1.98</v>
      </c>
      <c r="F55" s="107" t="n">
        <v>1.95</v>
      </c>
      <c r="G55" s="107" t="n">
        <v>1.87</v>
      </c>
      <c r="H55" s="107" t="n">
        <v>1.93</v>
      </c>
      <c r="I55" s="107" t="n">
        <v>1.58</v>
      </c>
      <c r="J55" s="107" t="n">
        <v>1.215</v>
      </c>
      <c r="K55" s="107" t="n">
        <v>1.68</v>
      </c>
      <c r="L55" s="107"/>
      <c r="M55" s="107" t="n">
        <v>1.62</v>
      </c>
      <c r="N55" s="107" t="n">
        <v>1.621</v>
      </c>
      <c r="O55" s="107" t="n">
        <v>1.58</v>
      </c>
      <c r="P55" s="107" t="n">
        <v>1.8</v>
      </c>
      <c r="Q55" s="107" t="n">
        <v>1.825</v>
      </c>
      <c r="R55" s="107" t="n">
        <v>1.8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1.98</v>
      </c>
      <c r="F56" s="107" t="n">
        <v>1.95</v>
      </c>
      <c r="G56" s="107" t="n">
        <v>1.87</v>
      </c>
      <c r="H56" s="107" t="n">
        <v>1.93</v>
      </c>
      <c r="I56" s="107" t="n">
        <v>1.58</v>
      </c>
      <c r="J56" s="107" t="n">
        <v>1.215</v>
      </c>
      <c r="K56" s="107" t="n">
        <v>1.68</v>
      </c>
      <c r="L56" s="107"/>
      <c r="M56" s="107" t="n">
        <v>1.62</v>
      </c>
      <c r="N56" s="107" t="n">
        <v>1.621</v>
      </c>
      <c r="O56" s="107" t="n">
        <v>1.58</v>
      </c>
      <c r="P56" s="107" t="n">
        <v>1.8</v>
      </c>
      <c r="Q56" s="107" t="n">
        <v>1.825</v>
      </c>
      <c r="R56" s="107" t="n">
        <v>1.8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1.98</v>
      </c>
      <c r="F57" s="107" t="n">
        <v>1.95</v>
      </c>
      <c r="G57" s="107" t="n">
        <v>1.87</v>
      </c>
      <c r="H57" s="107" t="n">
        <v>1.93</v>
      </c>
      <c r="I57" s="107" t="n">
        <v>1.58</v>
      </c>
      <c r="J57" s="107" t="n">
        <v>1.215</v>
      </c>
      <c r="K57" s="107" t="n">
        <v>1.68</v>
      </c>
      <c r="L57" s="107"/>
      <c r="M57" s="107" t="n">
        <v>1.62</v>
      </c>
      <c r="N57" s="107" t="n">
        <v>1.621</v>
      </c>
      <c r="O57" s="107" t="n">
        <v>1.58</v>
      </c>
      <c r="P57" s="107" t="n">
        <v>1.8</v>
      </c>
      <c r="Q57" s="107" t="n">
        <v>1.825</v>
      </c>
      <c r="R57" s="107" t="n">
        <v>1.8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1.98</v>
      </c>
      <c r="F58" s="107" t="n">
        <v>1.95</v>
      </c>
      <c r="G58" s="107" t="n">
        <v>1.87</v>
      </c>
      <c r="H58" s="107" t="n">
        <v>1.93</v>
      </c>
      <c r="I58" s="107" t="n">
        <v>1.58</v>
      </c>
      <c r="J58" s="107" t="n">
        <v>1.215</v>
      </c>
      <c r="K58" s="107" t="n">
        <v>1.68</v>
      </c>
      <c r="L58" s="107"/>
      <c r="M58" s="107" t="n">
        <v>1.62</v>
      </c>
      <c r="N58" s="107" t="n">
        <v>1.621</v>
      </c>
      <c r="O58" s="107" t="n">
        <v>1.58</v>
      </c>
      <c r="P58" s="107" t="n">
        <v>1.8</v>
      </c>
      <c r="Q58" s="107" t="n">
        <v>1.825</v>
      </c>
      <c r="R58" s="107" t="n">
        <v>1.8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1.98</v>
      </c>
      <c r="F59" s="107" t="n">
        <v>1.95</v>
      </c>
      <c r="G59" s="107" t="n">
        <v>1.87</v>
      </c>
      <c r="H59" s="107" t="n">
        <v>1.93</v>
      </c>
      <c r="I59" s="107" t="n">
        <v>1.58</v>
      </c>
      <c r="J59" s="107" t="n">
        <v>1.215</v>
      </c>
      <c r="K59" s="107" t="n">
        <v>1.68</v>
      </c>
      <c r="L59" s="107"/>
      <c r="M59" s="107" t="n">
        <v>1.62</v>
      </c>
      <c r="N59" s="107" t="n">
        <v>1.621</v>
      </c>
      <c r="O59" s="107" t="n">
        <v>1.58</v>
      </c>
      <c r="P59" s="107" t="n">
        <v>1.8</v>
      </c>
      <c r="Q59" s="107" t="n">
        <v>1.825</v>
      </c>
      <c r="R59" s="107" t="n">
        <v>1.8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1.98</v>
      </c>
      <c r="F60" s="107" t="n">
        <v>1.95</v>
      </c>
      <c r="G60" s="107" t="n">
        <v>1.87</v>
      </c>
      <c r="H60" s="107" t="n">
        <v>1.93</v>
      </c>
      <c r="I60" s="107" t="n">
        <v>1.58</v>
      </c>
      <c r="J60" s="107" t="n">
        <v>1.215</v>
      </c>
      <c r="K60" s="107" t="n">
        <v>1.68</v>
      </c>
      <c r="L60" s="107"/>
      <c r="M60" s="107" t="n">
        <v>1.62</v>
      </c>
      <c r="N60" s="107" t="n">
        <v>1.621</v>
      </c>
      <c r="O60" s="107" t="n">
        <v>1.58</v>
      </c>
      <c r="P60" s="107" t="n">
        <v>1.8</v>
      </c>
      <c r="Q60" s="107" t="n">
        <v>1.825</v>
      </c>
      <c r="R60" s="107" t="n">
        <v>1.8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1.98</v>
      </c>
      <c r="F61" s="107" t="n">
        <v>1.95</v>
      </c>
      <c r="G61" s="107" t="n">
        <v>1.87</v>
      </c>
      <c r="H61" s="107" t="n">
        <v>1.93</v>
      </c>
      <c r="I61" s="107" t="n">
        <v>1.58</v>
      </c>
      <c r="J61" s="107" t="n">
        <v>1.215</v>
      </c>
      <c r="K61" s="107" t="n">
        <v>1.68</v>
      </c>
      <c r="L61" s="107"/>
      <c r="M61" s="107" t="n">
        <v>1.62</v>
      </c>
      <c r="N61" s="107" t="n">
        <v>1.621</v>
      </c>
      <c r="O61" s="107" t="n">
        <v>1.58</v>
      </c>
      <c r="P61" s="107" t="n">
        <v>1.8</v>
      </c>
      <c r="Q61" s="107" t="n">
        <v>1.825</v>
      </c>
      <c r="R61" s="107" t="n">
        <v>1.8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1.98</v>
      </c>
      <c r="F62" s="107" t="n">
        <v>1.95</v>
      </c>
      <c r="G62" s="107" t="n">
        <v>1.87</v>
      </c>
      <c r="H62" s="107" t="n">
        <v>1.93</v>
      </c>
      <c r="I62" s="107" t="n">
        <v>1.58</v>
      </c>
      <c r="J62" s="107" t="n">
        <v>1.215</v>
      </c>
      <c r="K62" s="107" t="n">
        <v>1.68</v>
      </c>
      <c r="L62" s="107"/>
      <c r="M62" s="107" t="n">
        <v>1.62</v>
      </c>
      <c r="N62" s="107" t="n">
        <v>1.621</v>
      </c>
      <c r="O62" s="107" t="n">
        <v>1.58</v>
      </c>
      <c r="P62" s="107" t="n">
        <v>1.8</v>
      </c>
      <c r="Q62" s="107" t="n">
        <v>1.825</v>
      </c>
      <c r="R62" s="107" t="n">
        <v>1.8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1.98</v>
      </c>
      <c r="F63" s="107" t="n">
        <v>1.95</v>
      </c>
      <c r="G63" s="107" t="n">
        <v>1.87</v>
      </c>
      <c r="H63" s="107" t="n">
        <v>1.93</v>
      </c>
      <c r="I63" s="107" t="n">
        <v>1.58</v>
      </c>
      <c r="J63" s="107" t="n">
        <v>1.215</v>
      </c>
      <c r="K63" s="107" t="n">
        <v>1.68</v>
      </c>
      <c r="L63" s="107"/>
      <c r="M63" s="107" t="n">
        <v>1.62</v>
      </c>
      <c r="N63" s="107" t="n">
        <v>1.621</v>
      </c>
      <c r="O63" s="107" t="n">
        <v>1.58</v>
      </c>
      <c r="P63" s="107" t="n">
        <v>1.8</v>
      </c>
      <c r="Q63" s="107" t="n">
        <v>1.825</v>
      </c>
      <c r="R63" s="107" t="n">
        <v>1.8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1.98</v>
      </c>
      <c r="F64" s="107" t="n">
        <v>1.95</v>
      </c>
      <c r="G64" s="107" t="n">
        <v>1.87</v>
      </c>
      <c r="H64" s="107" t="n">
        <v>1.93</v>
      </c>
      <c r="I64" s="107" t="n">
        <v>1.58</v>
      </c>
      <c r="J64" s="107" t="n">
        <v>1.215</v>
      </c>
      <c r="K64" s="107" t="n">
        <v>1.68</v>
      </c>
      <c r="L64" s="107"/>
      <c r="M64" s="107" t="n">
        <v>1.62</v>
      </c>
      <c r="N64" s="107" t="n">
        <v>1.621</v>
      </c>
      <c r="O64" s="107" t="n">
        <v>1.58</v>
      </c>
      <c r="P64" s="107" t="n">
        <v>1.8</v>
      </c>
      <c r="Q64" s="107" t="n">
        <v>1.825</v>
      </c>
      <c r="R64" s="107" t="n">
        <v>1.8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1.98</v>
      </c>
      <c r="F65" s="107" t="n">
        <v>1.95</v>
      </c>
      <c r="G65" s="107" t="n">
        <v>1.87</v>
      </c>
      <c r="H65" s="107" t="n">
        <v>1.93</v>
      </c>
      <c r="I65" s="107" t="n">
        <v>1.58</v>
      </c>
      <c r="J65" s="107" t="n">
        <v>1.215</v>
      </c>
      <c r="K65" s="107" t="n">
        <v>1.68</v>
      </c>
      <c r="L65" s="107"/>
      <c r="M65" s="107" t="n">
        <v>1.62</v>
      </c>
      <c r="N65" s="107" t="n">
        <v>1.621</v>
      </c>
      <c r="O65" s="107" t="n">
        <v>1.58</v>
      </c>
      <c r="P65" s="107" t="n">
        <v>1.8</v>
      </c>
      <c r="Q65" s="107" t="n">
        <v>1.825</v>
      </c>
      <c r="R65" s="107" t="n">
        <v>1.8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1.98</v>
      </c>
      <c r="F66" s="107" t="n">
        <v>1.95</v>
      </c>
      <c r="G66" s="107" t="n">
        <v>1.87</v>
      </c>
      <c r="H66" s="107" t="n">
        <v>1.93</v>
      </c>
      <c r="I66" s="107" t="n">
        <v>1.58</v>
      </c>
      <c r="J66" s="107" t="n">
        <v>1.215</v>
      </c>
      <c r="K66" s="107" t="n">
        <v>1.68</v>
      </c>
      <c r="L66" s="107"/>
      <c r="M66" s="107" t="n">
        <v>1.62</v>
      </c>
      <c r="N66" s="107" t="n">
        <v>1.621</v>
      </c>
      <c r="O66" s="107" t="n">
        <v>1.58</v>
      </c>
      <c r="P66" s="107" t="n">
        <v>1.8</v>
      </c>
      <c r="Q66" s="107" t="n">
        <v>1.825</v>
      </c>
      <c r="R66" s="107" t="n">
        <v>1.8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1.98</v>
      </c>
      <c r="F67" s="107" t="n">
        <v>1.95</v>
      </c>
      <c r="G67" s="107" t="n">
        <v>1.87</v>
      </c>
      <c r="H67" s="107" t="n">
        <v>1.93</v>
      </c>
      <c r="I67" s="107" t="n">
        <v>1.58</v>
      </c>
      <c r="J67" s="107" t="n">
        <v>1.215</v>
      </c>
      <c r="K67" s="107" t="n">
        <v>1.68</v>
      </c>
      <c r="L67" s="107"/>
      <c r="M67" s="107" t="n">
        <v>1.62</v>
      </c>
      <c r="N67" s="107" t="n">
        <v>1.621</v>
      </c>
      <c r="O67" s="107" t="n">
        <v>1.58</v>
      </c>
      <c r="P67" s="107" t="n">
        <v>1.8</v>
      </c>
      <c r="Q67" s="107" t="n">
        <v>1.825</v>
      </c>
      <c r="R67" s="107" t="n">
        <v>1.8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1.98</v>
      </c>
      <c r="F68" s="107" t="n">
        <v>1.95</v>
      </c>
      <c r="G68" s="107" t="n">
        <v>1.87</v>
      </c>
      <c r="H68" s="107" t="n">
        <v>1.93</v>
      </c>
      <c r="I68" s="107" t="n">
        <v>1.58</v>
      </c>
      <c r="J68" s="107" t="n">
        <v>1.215</v>
      </c>
      <c r="K68" s="107" t="n">
        <v>1.68</v>
      </c>
      <c r="L68" s="107"/>
      <c r="M68" s="107" t="n">
        <v>1.62</v>
      </c>
      <c r="N68" s="107" t="n">
        <v>1.621</v>
      </c>
      <c r="O68" s="107" t="n">
        <v>1.58</v>
      </c>
      <c r="P68" s="107" t="n">
        <v>1.8</v>
      </c>
      <c r="Q68" s="107" t="n">
        <v>1.825</v>
      </c>
      <c r="R68" s="107" t="n">
        <v>1.8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37169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37169</v>
      </c>
      <c r="D11" s="117" t="n">
        <f aca="false">EffDt</f>
        <v>37169</v>
      </c>
      <c r="E11" s="117" t="n">
        <f aca="false">EffDt</f>
        <v>37169</v>
      </c>
      <c r="F11" s="117" t="n">
        <f aca="false">EffDt</f>
        <v>37169</v>
      </c>
      <c r="G11" s="117" t="n">
        <f aca="false">EffDt</f>
        <v>37169</v>
      </c>
      <c r="H11" s="117" t="n">
        <f aca="false">EffDt</f>
        <v>37169</v>
      </c>
      <c r="I11" s="117" t="n">
        <f aca="false">EffDt</f>
        <v>37169</v>
      </c>
      <c r="J11" s="117" t="n">
        <f aca="false">EffDt</f>
        <v>37169</v>
      </c>
      <c r="K11" s="118" t="n">
        <f aca="false">EffDt</f>
        <v>37169</v>
      </c>
      <c r="L11" s="117" t="n">
        <f aca="false">EffDt</f>
        <v>37169</v>
      </c>
      <c r="M11" s="117" t="n">
        <f aca="false">EffDt</f>
        <v>37169</v>
      </c>
      <c r="N11" s="117" t="n">
        <f aca="false">EffDt</f>
        <v>37169</v>
      </c>
      <c r="O11" s="117" t="n">
        <f aca="false">EffDt</f>
        <v>37169</v>
      </c>
      <c r="P11" s="117" t="n">
        <f aca="false">EffDt</f>
        <v>37169</v>
      </c>
      <c r="Q11" s="117" t="n">
        <f aca="false">EffDt</f>
        <v>37169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2.227</v>
      </c>
      <c r="D18" s="110" t="n">
        <v>0.01</v>
      </c>
      <c r="E18" s="110" t="n">
        <v>0.065</v>
      </c>
      <c r="F18" s="110" t="n">
        <v>-0.165</v>
      </c>
      <c r="G18" s="110" t="n">
        <v>-0.035</v>
      </c>
      <c r="H18" s="110" t="n">
        <v>-0.39</v>
      </c>
      <c r="I18" s="110" t="n">
        <v>-0.14</v>
      </c>
      <c r="J18" s="110" t="n">
        <v>-0.3</v>
      </c>
      <c r="K18" s="112" t="n">
        <v>-0.15</v>
      </c>
      <c r="L18" s="110" t="n">
        <v>-0.185</v>
      </c>
      <c r="M18" s="110" t="n">
        <v>-0.39701189681647</v>
      </c>
      <c r="N18" s="110" t="n">
        <v>-0.43</v>
      </c>
      <c r="O18" s="110" t="n">
        <v>-0.14</v>
      </c>
      <c r="P18" s="110" t="n">
        <v>-0.045</v>
      </c>
      <c r="Q18" s="110" t="n">
        <v>-0.185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2.617</v>
      </c>
      <c r="D19" s="110" t="n">
        <v>0.005</v>
      </c>
      <c r="E19" s="110" t="n">
        <v>0.21</v>
      </c>
      <c r="F19" s="110" t="n">
        <v>-0.03</v>
      </c>
      <c r="G19" s="110" t="n">
        <v>0.015</v>
      </c>
      <c r="H19" s="110" t="n">
        <v>-0.3</v>
      </c>
      <c r="I19" s="110" t="n">
        <v>-0.14</v>
      </c>
      <c r="J19" s="110" t="n">
        <v>-0.22</v>
      </c>
      <c r="K19" s="112" t="n">
        <v>-0.14</v>
      </c>
      <c r="L19" s="110" t="n">
        <v>0.15</v>
      </c>
      <c r="M19" s="110" t="n">
        <v>-0.41</v>
      </c>
      <c r="N19" s="110" t="n">
        <v>-0.36</v>
      </c>
      <c r="O19" s="110" t="n">
        <v>-0.1425</v>
      </c>
      <c r="P19" s="110" t="n">
        <v>0.009999999</v>
      </c>
      <c r="Q19" s="110" t="n">
        <v>-0.175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2.83</v>
      </c>
      <c r="D20" s="110" t="n">
        <v>0.005</v>
      </c>
      <c r="E20" s="110" t="n">
        <v>0.225</v>
      </c>
      <c r="F20" s="110" t="n">
        <v>-0.015</v>
      </c>
      <c r="G20" s="110" t="n">
        <v>0.02</v>
      </c>
      <c r="H20" s="110" t="n">
        <v>-0.3</v>
      </c>
      <c r="I20" s="110" t="n">
        <v>-0.135</v>
      </c>
      <c r="J20" s="110" t="n">
        <v>-0.215</v>
      </c>
      <c r="K20" s="112" t="n">
        <v>-0.135</v>
      </c>
      <c r="L20" s="110" t="n">
        <v>0.175</v>
      </c>
      <c r="M20" s="110" t="n">
        <v>-0.44</v>
      </c>
      <c r="N20" s="110" t="n">
        <v>-0.36</v>
      </c>
      <c r="O20" s="110" t="n">
        <v>-0.145</v>
      </c>
      <c r="P20" s="110" t="n">
        <v>0.025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2.828</v>
      </c>
      <c r="D21" s="110" t="n">
        <v>0.005</v>
      </c>
      <c r="E21" s="110" t="n">
        <v>0.16</v>
      </c>
      <c r="F21" s="110" t="n">
        <v>-0.07</v>
      </c>
      <c r="G21" s="110" t="n">
        <v>-0.015</v>
      </c>
      <c r="H21" s="110" t="n">
        <v>-0.31</v>
      </c>
      <c r="I21" s="110" t="n">
        <v>-0.12</v>
      </c>
      <c r="J21" s="110" t="n">
        <v>-0.235</v>
      </c>
      <c r="K21" s="112" t="n">
        <v>-0.125</v>
      </c>
      <c r="L21" s="110" t="n">
        <v>-0.13</v>
      </c>
      <c r="M21" s="110" t="n">
        <v>-0.46</v>
      </c>
      <c r="N21" s="110" t="n">
        <v>-0.37</v>
      </c>
      <c r="O21" s="110" t="n">
        <v>-0.1375</v>
      </c>
      <c r="P21" s="110" t="n">
        <v>-0.04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2.783</v>
      </c>
      <c r="D22" s="110" t="n">
        <v>0.005</v>
      </c>
      <c r="E22" s="110" t="n">
        <v>0.085</v>
      </c>
      <c r="F22" s="110" t="n">
        <v>-0.09</v>
      </c>
      <c r="G22" s="110" t="n">
        <v>-0.045</v>
      </c>
      <c r="H22" s="110" t="n">
        <v>-0.375</v>
      </c>
      <c r="I22" s="110" t="n">
        <v>-0.11</v>
      </c>
      <c r="J22" s="110" t="n">
        <v>-0.26</v>
      </c>
      <c r="K22" s="112" t="n">
        <v>-0.12</v>
      </c>
      <c r="L22" s="110" t="n">
        <v>-0.37</v>
      </c>
      <c r="M22" s="110" t="n">
        <v>-0.48</v>
      </c>
      <c r="N22" s="110" t="n">
        <v>-0.435</v>
      </c>
      <c r="O22" s="110" t="n">
        <v>-0.135</v>
      </c>
      <c r="P22" s="110" t="n">
        <v>-0.115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2.696</v>
      </c>
      <c r="D23" s="110" t="n">
        <v>0.0025</v>
      </c>
      <c r="E23" s="110" t="n">
        <v>0.05</v>
      </c>
      <c r="F23" s="110" t="n">
        <v>-0.185</v>
      </c>
      <c r="G23" s="110" t="n">
        <v>-0.04</v>
      </c>
      <c r="H23" s="110" t="n">
        <v>-0.55</v>
      </c>
      <c r="I23" s="110" t="n">
        <v>-0.115</v>
      </c>
      <c r="J23" s="110" t="n">
        <v>-0.375</v>
      </c>
      <c r="K23" s="112" t="n">
        <v>-0.115</v>
      </c>
      <c r="L23" s="110" t="n">
        <v>-0.35</v>
      </c>
      <c r="M23" s="110" t="n">
        <v>-0.49</v>
      </c>
      <c r="N23" s="110" t="n">
        <v>-0.675</v>
      </c>
      <c r="O23" s="110" t="n">
        <v>-0.14</v>
      </c>
      <c r="P23" s="110" t="n">
        <v>-0.2</v>
      </c>
      <c r="Q23" s="110" t="n">
        <v>-0.145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2.721</v>
      </c>
      <c r="D24" s="110" t="n">
        <v>0.0025</v>
      </c>
      <c r="E24" s="110" t="n">
        <v>0.095</v>
      </c>
      <c r="F24" s="110" t="n">
        <v>-0.185</v>
      </c>
      <c r="G24" s="110" t="n">
        <v>0.02</v>
      </c>
      <c r="H24" s="110" t="n">
        <v>-0.55</v>
      </c>
      <c r="I24" s="110" t="n">
        <v>-0.115</v>
      </c>
      <c r="J24" s="110" t="n">
        <v>-0.375</v>
      </c>
      <c r="K24" s="112" t="n">
        <v>-0.105</v>
      </c>
      <c r="L24" s="110" t="n">
        <v>-0.35</v>
      </c>
      <c r="M24" s="110" t="n">
        <v>-0.49</v>
      </c>
      <c r="N24" s="110" t="n">
        <v>-0.675</v>
      </c>
      <c r="O24" s="110" t="n">
        <v>-0.14</v>
      </c>
      <c r="P24" s="110" t="n">
        <v>-0.155</v>
      </c>
      <c r="Q24" s="110" t="n">
        <v>-0.14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2.766</v>
      </c>
      <c r="D25" s="110" t="n">
        <v>0.0025</v>
      </c>
      <c r="E25" s="110" t="n">
        <v>0.095</v>
      </c>
      <c r="F25" s="110" t="n">
        <v>-0.185</v>
      </c>
      <c r="G25" s="110" t="n">
        <v>0.07</v>
      </c>
      <c r="H25" s="110" t="n">
        <v>-0.55</v>
      </c>
      <c r="I25" s="110" t="n">
        <v>-0.115</v>
      </c>
      <c r="J25" s="110" t="n">
        <v>-0.375</v>
      </c>
      <c r="K25" s="112" t="n">
        <v>-0.0875</v>
      </c>
      <c r="L25" s="110" t="n">
        <v>-0.35</v>
      </c>
      <c r="M25" s="110" t="n">
        <v>-0.49</v>
      </c>
      <c r="N25" s="110" t="n">
        <v>-0.675</v>
      </c>
      <c r="O25" s="110" t="n">
        <v>-0.14</v>
      </c>
      <c r="P25" s="110" t="n">
        <v>-0.155</v>
      </c>
      <c r="Q25" s="110" t="n">
        <v>-0.13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2.808</v>
      </c>
      <c r="D26" s="110" t="n">
        <v>0.0025</v>
      </c>
      <c r="E26" s="110" t="n">
        <v>0.225</v>
      </c>
      <c r="F26" s="110" t="n">
        <v>-0.025</v>
      </c>
      <c r="G26" s="110" t="n">
        <v>0.145</v>
      </c>
      <c r="H26" s="110" t="n">
        <v>-0.55</v>
      </c>
      <c r="I26" s="110" t="n">
        <v>-0.115</v>
      </c>
      <c r="J26" s="110" t="n">
        <v>-0.335</v>
      </c>
      <c r="K26" s="112" t="n">
        <v>-0.0775</v>
      </c>
      <c r="L26" s="110" t="n">
        <v>-0.35</v>
      </c>
      <c r="M26" s="110" t="n">
        <v>-0.49</v>
      </c>
      <c r="N26" s="110" t="n">
        <v>-0.675</v>
      </c>
      <c r="O26" s="110" t="n">
        <v>-0.14</v>
      </c>
      <c r="P26" s="110" t="n">
        <v>-0.025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2.844</v>
      </c>
      <c r="D27" s="110" t="n">
        <v>0.0025</v>
      </c>
      <c r="E27" s="110" t="n">
        <v>0.225</v>
      </c>
      <c r="F27" s="110" t="n">
        <v>-0.025</v>
      </c>
      <c r="G27" s="110" t="n">
        <v>0.145</v>
      </c>
      <c r="H27" s="110" t="n">
        <v>-0.55</v>
      </c>
      <c r="I27" s="110" t="n">
        <v>-0.115</v>
      </c>
      <c r="J27" s="110" t="n">
        <v>-0.335</v>
      </c>
      <c r="K27" s="112" t="n">
        <v>-0.0675</v>
      </c>
      <c r="L27" s="110" t="n">
        <v>-0.35</v>
      </c>
      <c r="M27" s="110" t="n">
        <v>-0.49</v>
      </c>
      <c r="N27" s="110" t="n">
        <v>-0.675</v>
      </c>
      <c r="O27" s="110" t="n">
        <v>-0.14</v>
      </c>
      <c r="P27" s="110" t="n">
        <v>-0.025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2.843</v>
      </c>
      <c r="D28" s="110" t="n">
        <v>0.0025</v>
      </c>
      <c r="E28" s="110" t="n">
        <v>0.195</v>
      </c>
      <c r="F28" s="110" t="n">
        <v>-0.025</v>
      </c>
      <c r="G28" s="110" t="n">
        <v>0.145</v>
      </c>
      <c r="H28" s="110" t="n">
        <v>-0.55</v>
      </c>
      <c r="I28" s="110" t="n">
        <v>-0.115</v>
      </c>
      <c r="J28" s="110" t="n">
        <v>-0.335</v>
      </c>
      <c r="K28" s="112" t="n">
        <v>-0.08</v>
      </c>
      <c r="L28" s="110" t="n">
        <v>-0.35</v>
      </c>
      <c r="M28" s="110" t="n">
        <v>-0.49</v>
      </c>
      <c r="N28" s="110" t="n">
        <v>-0.675</v>
      </c>
      <c r="O28" s="110" t="n">
        <v>-0.14</v>
      </c>
      <c r="P28" s="110" t="n">
        <v>-0.055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2.868</v>
      </c>
      <c r="D29" s="110" t="n">
        <v>0.0025</v>
      </c>
      <c r="E29" s="110" t="n">
        <v>0.165</v>
      </c>
      <c r="F29" s="110" t="n">
        <v>-0.1</v>
      </c>
      <c r="G29" s="110" t="n">
        <v>0.015</v>
      </c>
      <c r="H29" s="110" t="n">
        <v>-0.55</v>
      </c>
      <c r="I29" s="110" t="n">
        <v>-0.115</v>
      </c>
      <c r="J29" s="110" t="n">
        <v>-0.36</v>
      </c>
      <c r="K29" s="112" t="n">
        <v>-0.12</v>
      </c>
      <c r="L29" s="110" t="n">
        <v>-0.35</v>
      </c>
      <c r="M29" s="110" t="n">
        <v>-0.49</v>
      </c>
      <c r="N29" s="110" t="n">
        <v>-0.675</v>
      </c>
      <c r="O29" s="110" t="n">
        <v>-0.14</v>
      </c>
      <c r="P29" s="110" t="n">
        <v>-0.085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3.065</v>
      </c>
      <c r="D30" s="110" t="n">
        <v>0.0025</v>
      </c>
      <c r="E30" s="110" t="n">
        <v>0.35</v>
      </c>
      <c r="F30" s="110" t="n">
        <v>0.07</v>
      </c>
      <c r="G30" s="110" t="n">
        <v>0.105</v>
      </c>
      <c r="H30" s="110" t="n">
        <v>-0.27</v>
      </c>
      <c r="I30" s="110" t="n">
        <v>-0.11</v>
      </c>
      <c r="J30" s="110" t="n">
        <v>-0.2</v>
      </c>
      <c r="K30" s="112" t="n">
        <v>-0.1125</v>
      </c>
      <c r="L30" s="110" t="n">
        <v>-0.12</v>
      </c>
      <c r="M30" s="110" t="n">
        <v>-0.42</v>
      </c>
      <c r="N30" s="110" t="n">
        <v>-0.33</v>
      </c>
      <c r="O30" s="110" t="n">
        <v>-0.14</v>
      </c>
      <c r="P30" s="110" t="n">
        <v>0.15</v>
      </c>
      <c r="Q30" s="110" t="n">
        <v>-0.1275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3.275</v>
      </c>
      <c r="D31" s="110" t="n">
        <v>0.0025</v>
      </c>
      <c r="E31" s="110" t="n">
        <v>0.35</v>
      </c>
      <c r="F31" s="110" t="n">
        <v>0.07</v>
      </c>
      <c r="G31" s="110" t="n">
        <v>0.105</v>
      </c>
      <c r="H31" s="110" t="n">
        <v>-0.27</v>
      </c>
      <c r="I31" s="110" t="n">
        <v>-0.11</v>
      </c>
      <c r="J31" s="110" t="n">
        <v>-0.2</v>
      </c>
      <c r="K31" s="112" t="n">
        <v>-0.1125</v>
      </c>
      <c r="L31" s="110" t="n">
        <v>0.26</v>
      </c>
      <c r="M31" s="110" t="n">
        <v>-0.42</v>
      </c>
      <c r="N31" s="110" t="n">
        <v>-0.33</v>
      </c>
      <c r="O31" s="110" t="n">
        <v>-0.1425</v>
      </c>
      <c r="P31" s="110" t="n">
        <v>0.15</v>
      </c>
      <c r="Q31" s="110" t="n">
        <v>-0.1275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3.395</v>
      </c>
      <c r="D32" s="110" t="n">
        <v>0.0025</v>
      </c>
      <c r="E32" s="110" t="n">
        <v>0.3</v>
      </c>
      <c r="F32" s="110" t="n">
        <v>0.07</v>
      </c>
      <c r="G32" s="110" t="n">
        <v>0.08</v>
      </c>
      <c r="H32" s="110" t="n">
        <v>-0.27</v>
      </c>
      <c r="I32" s="110" t="n">
        <v>-0.11</v>
      </c>
      <c r="J32" s="110" t="n">
        <v>-0.2</v>
      </c>
      <c r="K32" s="112" t="n">
        <v>-0.1125</v>
      </c>
      <c r="L32" s="110" t="n">
        <v>0.29</v>
      </c>
      <c r="M32" s="110" t="n">
        <v>-0.42</v>
      </c>
      <c r="N32" s="110" t="n">
        <v>-0.33</v>
      </c>
      <c r="O32" s="110" t="n">
        <v>-0.145</v>
      </c>
      <c r="P32" s="110" t="n">
        <v>0.1</v>
      </c>
      <c r="Q32" s="110" t="n">
        <v>-0.1275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3.305</v>
      </c>
      <c r="D33" s="110" t="n">
        <v>0.0025</v>
      </c>
      <c r="E33" s="110" t="n">
        <v>0.3</v>
      </c>
      <c r="F33" s="110" t="n">
        <v>0.07</v>
      </c>
      <c r="G33" s="110" t="n">
        <v>0.08</v>
      </c>
      <c r="H33" s="110" t="n">
        <v>-0.27</v>
      </c>
      <c r="I33" s="110" t="n">
        <v>-0.11</v>
      </c>
      <c r="J33" s="110" t="n">
        <v>-0.2</v>
      </c>
      <c r="K33" s="112" t="n">
        <v>-0.1125</v>
      </c>
      <c r="L33" s="110" t="n">
        <v>0</v>
      </c>
      <c r="M33" s="110" t="n">
        <v>-0.42</v>
      </c>
      <c r="N33" s="110" t="n">
        <v>-0.33</v>
      </c>
      <c r="O33" s="110" t="n">
        <v>-0.1375</v>
      </c>
      <c r="P33" s="110" t="n">
        <v>0.1</v>
      </c>
      <c r="Q33" s="110" t="n">
        <v>-0.1275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3.195</v>
      </c>
      <c r="D34" s="110" t="n">
        <v>0.0025</v>
      </c>
      <c r="E34" s="110" t="n">
        <v>0.3</v>
      </c>
      <c r="F34" s="110" t="n">
        <v>0.07</v>
      </c>
      <c r="G34" s="110" t="n">
        <v>0.08</v>
      </c>
      <c r="H34" s="110" t="n">
        <v>-0.27</v>
      </c>
      <c r="I34" s="110" t="n">
        <v>-0.11</v>
      </c>
      <c r="J34" s="110" t="n">
        <v>-0.2</v>
      </c>
      <c r="K34" s="112" t="n">
        <v>-0.1125</v>
      </c>
      <c r="L34" s="110" t="n">
        <v>-0.29</v>
      </c>
      <c r="M34" s="110" t="n">
        <v>-0.42</v>
      </c>
      <c r="N34" s="110" t="n">
        <v>-0.33</v>
      </c>
      <c r="O34" s="110" t="n">
        <v>-0.135</v>
      </c>
      <c r="P34" s="110" t="n">
        <v>0.1</v>
      </c>
      <c r="Q34" s="110" t="n">
        <v>-0.1275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3.055</v>
      </c>
      <c r="D35" s="110" t="n">
        <v>0.0025</v>
      </c>
      <c r="E35" s="110" t="n">
        <v>0.39</v>
      </c>
      <c r="F35" s="110" t="n">
        <v>0.035</v>
      </c>
      <c r="G35" s="110" t="n">
        <v>0.21</v>
      </c>
      <c r="H35" s="110" t="n">
        <v>-0.45</v>
      </c>
      <c r="I35" s="110" t="n">
        <v>-0.105</v>
      </c>
      <c r="J35" s="110" t="n">
        <v>-0.31</v>
      </c>
      <c r="K35" s="112" t="n">
        <v>-0.085</v>
      </c>
      <c r="L35" s="110" t="n">
        <v>-0.29</v>
      </c>
      <c r="M35" s="110" t="n">
        <v>-0.45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3.065</v>
      </c>
      <c r="D36" s="110" t="n">
        <v>0.0025</v>
      </c>
      <c r="E36" s="110" t="n">
        <v>0.39</v>
      </c>
      <c r="F36" s="110" t="n">
        <v>0.035</v>
      </c>
      <c r="G36" s="110" t="n">
        <v>0.21</v>
      </c>
      <c r="H36" s="110" t="n">
        <v>-0.45</v>
      </c>
      <c r="I36" s="110" t="n">
        <v>-0.105</v>
      </c>
      <c r="J36" s="110" t="n">
        <v>-0.31</v>
      </c>
      <c r="K36" s="112" t="n">
        <v>-0.085</v>
      </c>
      <c r="L36" s="110" t="n">
        <v>-0.29</v>
      </c>
      <c r="M36" s="110" t="n">
        <v>-0.45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3.095</v>
      </c>
      <c r="D37" s="110" t="n">
        <v>0.0025</v>
      </c>
      <c r="E37" s="110" t="n">
        <v>0.39</v>
      </c>
      <c r="F37" s="110" t="n">
        <v>0.035</v>
      </c>
      <c r="G37" s="110" t="n">
        <v>0.21</v>
      </c>
      <c r="H37" s="110" t="n">
        <v>-0.45</v>
      </c>
      <c r="I37" s="110" t="n">
        <v>-0.105</v>
      </c>
      <c r="J37" s="110" t="n">
        <v>-0.31</v>
      </c>
      <c r="K37" s="112" t="n">
        <v>-0.085</v>
      </c>
      <c r="L37" s="110" t="n">
        <v>-0.29</v>
      </c>
      <c r="M37" s="110" t="n">
        <v>-0.45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3.12</v>
      </c>
      <c r="D38" s="110" t="n">
        <v>0.0025</v>
      </c>
      <c r="E38" s="110" t="n">
        <v>0.39</v>
      </c>
      <c r="F38" s="110" t="n">
        <v>0.035</v>
      </c>
      <c r="G38" s="110" t="n">
        <v>0.21</v>
      </c>
      <c r="H38" s="110" t="n">
        <v>-0.45</v>
      </c>
      <c r="I38" s="110" t="n">
        <v>-0.105</v>
      </c>
      <c r="J38" s="110" t="n">
        <v>-0.31</v>
      </c>
      <c r="K38" s="112" t="n">
        <v>-0.085</v>
      </c>
      <c r="L38" s="110" t="n">
        <v>-0.29</v>
      </c>
      <c r="M38" s="110" t="n">
        <v>-0.45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3.142</v>
      </c>
      <c r="D39" s="110" t="n">
        <v>0.0025</v>
      </c>
      <c r="E39" s="110" t="n">
        <v>0.39</v>
      </c>
      <c r="F39" s="110" t="n">
        <v>0.035</v>
      </c>
      <c r="G39" s="110" t="n">
        <v>0.21</v>
      </c>
      <c r="H39" s="110" t="n">
        <v>-0.45</v>
      </c>
      <c r="I39" s="110" t="n">
        <v>-0.105</v>
      </c>
      <c r="J39" s="110" t="n">
        <v>-0.31</v>
      </c>
      <c r="K39" s="112" t="n">
        <v>-0.085</v>
      </c>
      <c r="L39" s="110" t="n">
        <v>-0.29</v>
      </c>
      <c r="M39" s="110" t="n">
        <v>-0.45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3.148</v>
      </c>
      <c r="D40" s="110" t="n">
        <v>0.0025</v>
      </c>
      <c r="E40" s="110" t="n">
        <v>0.39</v>
      </c>
      <c r="F40" s="110" t="n">
        <v>0.035</v>
      </c>
      <c r="G40" s="110" t="n">
        <v>0.21</v>
      </c>
      <c r="H40" s="110" t="n">
        <v>-0.45</v>
      </c>
      <c r="I40" s="110" t="n">
        <v>-0.105</v>
      </c>
      <c r="J40" s="110" t="n">
        <v>-0.31</v>
      </c>
      <c r="K40" s="112" t="n">
        <v>-0.085</v>
      </c>
      <c r="L40" s="110" t="n">
        <v>-0.29</v>
      </c>
      <c r="M40" s="110" t="n">
        <v>-0.45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3.163</v>
      </c>
      <c r="D41" s="110" t="n">
        <v>0.0025</v>
      </c>
      <c r="E41" s="110" t="n">
        <v>0.39</v>
      </c>
      <c r="F41" s="110" t="n">
        <v>0.035</v>
      </c>
      <c r="G41" s="110" t="n">
        <v>0.21</v>
      </c>
      <c r="H41" s="110" t="n">
        <v>-0.45</v>
      </c>
      <c r="I41" s="110" t="n">
        <v>-0.105</v>
      </c>
      <c r="J41" s="110" t="n">
        <v>-0.31</v>
      </c>
      <c r="K41" s="112" t="n">
        <v>-0.085</v>
      </c>
      <c r="L41" s="110" t="n">
        <v>-0.29</v>
      </c>
      <c r="M41" s="110" t="n">
        <v>-0.45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3.342</v>
      </c>
      <c r="D42" s="110" t="n">
        <v>0.0025</v>
      </c>
      <c r="E42" s="110" t="n">
        <v>0.39</v>
      </c>
      <c r="F42" s="110" t="n">
        <v>0.14</v>
      </c>
      <c r="G42" s="110" t="n">
        <v>0.21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-0.4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3.515</v>
      </c>
      <c r="D43" s="110" t="n">
        <v>0.0025</v>
      </c>
      <c r="E43" s="110" t="n">
        <v>0.39</v>
      </c>
      <c r="F43" s="110" t="n">
        <v>0.14</v>
      </c>
      <c r="G43" s="110" t="n">
        <v>0.21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-0.4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3.57</v>
      </c>
      <c r="D44" s="110" t="n">
        <v>0.0025</v>
      </c>
      <c r="E44" s="110" t="n">
        <v>0.39</v>
      </c>
      <c r="F44" s="110" t="n">
        <v>0.14</v>
      </c>
      <c r="G44" s="110" t="n">
        <v>0.21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-0.4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3.455</v>
      </c>
      <c r="D45" s="110" t="n">
        <v>0.0025</v>
      </c>
      <c r="E45" s="110" t="n">
        <v>0.39</v>
      </c>
      <c r="F45" s="110" t="n">
        <v>0.14</v>
      </c>
      <c r="G45" s="110" t="n">
        <v>0.21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-0.4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3.313</v>
      </c>
      <c r="D46" s="110" t="n">
        <v>0.0025</v>
      </c>
      <c r="E46" s="110" t="n">
        <v>0.39</v>
      </c>
      <c r="F46" s="110" t="n">
        <v>0.14</v>
      </c>
      <c r="G46" s="110" t="n">
        <v>0.21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-0.4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3.143</v>
      </c>
      <c r="D47" s="110" t="n">
        <v>0.0025</v>
      </c>
      <c r="E47" s="110" t="n">
        <v>0.5</v>
      </c>
      <c r="F47" s="110" t="n">
        <v>0.03</v>
      </c>
      <c r="G47" s="110" t="n">
        <v>0.25</v>
      </c>
      <c r="H47" s="110" t="n">
        <v>-0.37</v>
      </c>
      <c r="I47" s="110" t="n">
        <v>-0.09</v>
      </c>
      <c r="J47" s="110" t="n">
        <v>-0.26</v>
      </c>
      <c r="K47" s="112" t="n">
        <v>-0.085</v>
      </c>
      <c r="L47" s="110" t="n">
        <v>-0.3</v>
      </c>
      <c r="M47" s="110" t="n">
        <v>-0.45</v>
      </c>
      <c r="N47" s="110" t="n">
        <v>-0.46</v>
      </c>
      <c r="O47" s="110" t="n">
        <v>-0.14</v>
      </c>
      <c r="P47" s="110" t="n">
        <v>0.3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3.138</v>
      </c>
      <c r="D48" s="110" t="n">
        <v>0.0025</v>
      </c>
      <c r="E48" s="110" t="n">
        <v>0.5</v>
      </c>
      <c r="F48" s="110" t="n">
        <v>0.03</v>
      </c>
      <c r="G48" s="110" t="n">
        <v>0.25</v>
      </c>
      <c r="H48" s="110" t="n">
        <v>-0.37</v>
      </c>
      <c r="I48" s="110" t="n">
        <v>-0.09</v>
      </c>
      <c r="J48" s="110" t="n">
        <v>-0.26</v>
      </c>
      <c r="K48" s="112" t="n">
        <v>-0.085</v>
      </c>
      <c r="L48" s="110" t="n">
        <v>-0.3</v>
      </c>
      <c r="M48" s="110" t="n">
        <v>-0.45</v>
      </c>
      <c r="N48" s="110" t="n">
        <v>-0.46</v>
      </c>
      <c r="O48" s="110" t="n">
        <v>-0.14</v>
      </c>
      <c r="P48" s="110" t="n">
        <v>0.3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3.17</v>
      </c>
      <c r="D49" s="110" t="n">
        <v>0.0025</v>
      </c>
      <c r="E49" s="110" t="n">
        <v>0.5</v>
      </c>
      <c r="F49" s="110" t="n">
        <v>0.03</v>
      </c>
      <c r="G49" s="110" t="n">
        <v>0.25</v>
      </c>
      <c r="H49" s="110" t="n">
        <v>-0.37</v>
      </c>
      <c r="I49" s="110" t="n">
        <v>-0.09</v>
      </c>
      <c r="J49" s="110" t="n">
        <v>-0.26</v>
      </c>
      <c r="K49" s="112" t="n">
        <v>-0.085</v>
      </c>
      <c r="L49" s="110" t="n">
        <v>-0.3</v>
      </c>
      <c r="M49" s="110" t="n">
        <v>-0.45</v>
      </c>
      <c r="N49" s="110" t="n">
        <v>-0.46</v>
      </c>
      <c r="O49" s="110" t="n">
        <v>-0.14</v>
      </c>
      <c r="P49" s="110" t="n">
        <v>0.3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3.216</v>
      </c>
      <c r="D50" s="110" t="n">
        <v>0.0025</v>
      </c>
      <c r="E50" s="110" t="n">
        <v>0.5</v>
      </c>
      <c r="F50" s="110" t="n">
        <v>0.03</v>
      </c>
      <c r="G50" s="110" t="n">
        <v>0.25</v>
      </c>
      <c r="H50" s="110" t="n">
        <v>-0.37</v>
      </c>
      <c r="I50" s="110" t="n">
        <v>-0.09</v>
      </c>
      <c r="J50" s="110" t="n">
        <v>-0.26</v>
      </c>
      <c r="K50" s="112" t="n">
        <v>-0.085</v>
      </c>
      <c r="L50" s="110" t="n">
        <v>-0.3</v>
      </c>
      <c r="M50" s="110" t="n">
        <v>-0.45</v>
      </c>
      <c r="N50" s="110" t="n">
        <v>-0.46</v>
      </c>
      <c r="O50" s="110" t="n">
        <v>-0.14</v>
      </c>
      <c r="P50" s="110" t="n">
        <v>0.3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3.249</v>
      </c>
      <c r="D51" s="110" t="n">
        <v>0.0025</v>
      </c>
      <c r="E51" s="110" t="n">
        <v>0.5</v>
      </c>
      <c r="F51" s="110" t="n">
        <v>0.03</v>
      </c>
      <c r="G51" s="110" t="n">
        <v>0.25</v>
      </c>
      <c r="H51" s="110" t="n">
        <v>-0.37</v>
      </c>
      <c r="I51" s="110" t="n">
        <v>-0.09</v>
      </c>
      <c r="J51" s="110" t="n">
        <v>-0.26</v>
      </c>
      <c r="K51" s="112" t="n">
        <v>-0.085</v>
      </c>
      <c r="L51" s="110" t="n">
        <v>-0.3</v>
      </c>
      <c r="M51" s="110" t="n">
        <v>-0.45</v>
      </c>
      <c r="N51" s="110" t="n">
        <v>-0.46</v>
      </c>
      <c r="O51" s="110" t="n">
        <v>-0.14</v>
      </c>
      <c r="P51" s="110" t="n">
        <v>0.3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3.249</v>
      </c>
      <c r="D52" s="110" t="n">
        <v>0.0025</v>
      </c>
      <c r="E52" s="110" t="n">
        <v>0.5</v>
      </c>
      <c r="F52" s="110" t="n">
        <v>0.03</v>
      </c>
      <c r="G52" s="110" t="n">
        <v>0.25</v>
      </c>
      <c r="H52" s="110" t="n">
        <v>-0.37</v>
      </c>
      <c r="I52" s="110" t="n">
        <v>-0.09</v>
      </c>
      <c r="J52" s="110" t="n">
        <v>-0.26</v>
      </c>
      <c r="K52" s="112" t="n">
        <v>-0.085</v>
      </c>
      <c r="L52" s="110" t="n">
        <v>-0.3</v>
      </c>
      <c r="M52" s="110" t="n">
        <v>-0.45</v>
      </c>
      <c r="N52" s="110" t="n">
        <v>-0.46</v>
      </c>
      <c r="O52" s="110" t="n">
        <v>-0.14</v>
      </c>
      <c r="P52" s="110" t="n">
        <v>0.3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3.254</v>
      </c>
      <c r="D53" s="110" t="n">
        <v>0.0025</v>
      </c>
      <c r="E53" s="110" t="n">
        <v>0.5</v>
      </c>
      <c r="F53" s="110" t="n">
        <v>0.03</v>
      </c>
      <c r="G53" s="110" t="n">
        <v>0.25</v>
      </c>
      <c r="H53" s="110" t="n">
        <v>-0.37</v>
      </c>
      <c r="I53" s="110" t="n">
        <v>-0.09</v>
      </c>
      <c r="J53" s="110" t="n">
        <v>-0.26</v>
      </c>
      <c r="K53" s="112" t="n">
        <v>-0.085</v>
      </c>
      <c r="L53" s="110" t="n">
        <v>-0.3</v>
      </c>
      <c r="M53" s="110" t="n">
        <v>-0.45</v>
      </c>
      <c r="N53" s="110" t="n">
        <v>-0.46</v>
      </c>
      <c r="O53" s="110" t="n">
        <v>-0.14</v>
      </c>
      <c r="P53" s="110" t="n">
        <v>0.3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3.412</v>
      </c>
      <c r="D54" s="110" t="n">
        <v>0.0025</v>
      </c>
      <c r="E54" s="110" t="n">
        <v>0.49</v>
      </c>
      <c r="F54" s="110" t="n">
        <v>0.14</v>
      </c>
      <c r="G54" s="110" t="n">
        <v>0.24</v>
      </c>
      <c r="H54" s="110" t="n">
        <v>-0.24</v>
      </c>
      <c r="I54" s="110" t="n">
        <v>-0.09</v>
      </c>
      <c r="J54" s="110" t="n">
        <v>-0.155</v>
      </c>
      <c r="K54" s="112" t="n">
        <v>-0.085</v>
      </c>
      <c r="L54" s="110" t="n">
        <v>0.248</v>
      </c>
      <c r="M54" s="110" t="n">
        <v>-0.4</v>
      </c>
      <c r="N54" s="110" t="n">
        <v>-0.32</v>
      </c>
      <c r="O54" s="110" t="n">
        <v>-0.14</v>
      </c>
      <c r="P54" s="110" t="n">
        <v>0.29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3.58</v>
      </c>
      <c r="D55" s="110" t="n">
        <v>0.0025</v>
      </c>
      <c r="E55" s="110" t="n">
        <v>0.49</v>
      </c>
      <c r="F55" s="110" t="n">
        <v>0.14</v>
      </c>
      <c r="G55" s="110" t="n">
        <v>0.24</v>
      </c>
      <c r="H55" s="110" t="n">
        <v>-0.24</v>
      </c>
      <c r="I55" s="110" t="n">
        <v>-0.09</v>
      </c>
      <c r="J55" s="110" t="n">
        <v>-0.155</v>
      </c>
      <c r="K55" s="112" t="n">
        <v>-0.085</v>
      </c>
      <c r="L55" s="110" t="n">
        <v>0.308</v>
      </c>
      <c r="M55" s="110" t="n">
        <v>-0.4</v>
      </c>
      <c r="N55" s="110" t="n">
        <v>-0.32</v>
      </c>
      <c r="O55" s="110" t="n">
        <v>-0.1425</v>
      </c>
      <c r="P55" s="110" t="n">
        <v>0.29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3.6575</v>
      </c>
      <c r="D56" s="110" t="n">
        <v>0.0025</v>
      </c>
      <c r="E56" s="110" t="n">
        <v>0.49</v>
      </c>
      <c r="F56" s="110" t="n">
        <v>0.14</v>
      </c>
      <c r="G56" s="110" t="n">
        <v>0.24</v>
      </c>
      <c r="H56" s="110" t="n">
        <v>-0.24</v>
      </c>
      <c r="I56" s="110" t="n">
        <v>-0.08</v>
      </c>
      <c r="J56" s="110" t="n">
        <v>-0.155</v>
      </c>
      <c r="K56" s="112" t="n">
        <v>-0.075</v>
      </c>
      <c r="L56" s="110" t="n">
        <v>0.378</v>
      </c>
      <c r="M56" s="110" t="n">
        <v>-0.4</v>
      </c>
      <c r="N56" s="110" t="n">
        <v>-0.32</v>
      </c>
      <c r="O56" s="110" t="n">
        <v>-0.145</v>
      </c>
      <c r="P56" s="110" t="n">
        <v>0.29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3.5425</v>
      </c>
      <c r="D57" s="110" t="n">
        <v>0.0025</v>
      </c>
      <c r="E57" s="110" t="n">
        <v>0.49</v>
      </c>
      <c r="F57" s="110" t="n">
        <v>0.14</v>
      </c>
      <c r="G57" s="110" t="n">
        <v>0.24</v>
      </c>
      <c r="H57" s="110" t="n">
        <v>-0.24</v>
      </c>
      <c r="I57" s="110" t="n">
        <v>-0.08</v>
      </c>
      <c r="J57" s="110" t="n">
        <v>-0.155</v>
      </c>
      <c r="K57" s="112" t="n">
        <v>-0.075</v>
      </c>
      <c r="L57" s="110" t="n">
        <v>0.248</v>
      </c>
      <c r="M57" s="110" t="n">
        <v>-0.4</v>
      </c>
      <c r="N57" s="110" t="n">
        <v>-0.32</v>
      </c>
      <c r="O57" s="110" t="n">
        <v>-0.1375</v>
      </c>
      <c r="P57" s="110" t="n">
        <v>0.29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3.4005</v>
      </c>
      <c r="D58" s="110" t="n">
        <v>0.0025</v>
      </c>
      <c r="E58" s="110" t="n">
        <v>0.49</v>
      </c>
      <c r="F58" s="110" t="n">
        <v>0.14</v>
      </c>
      <c r="G58" s="110" t="n">
        <v>0.24</v>
      </c>
      <c r="H58" s="110" t="n">
        <v>-0.24</v>
      </c>
      <c r="I58" s="110" t="n">
        <v>-0.08</v>
      </c>
      <c r="J58" s="110" t="n">
        <v>-0.155</v>
      </c>
      <c r="K58" s="112" t="n">
        <v>-0.075</v>
      </c>
      <c r="L58" s="110" t="n">
        <v>0.068</v>
      </c>
      <c r="M58" s="110" t="n">
        <v>-0.4</v>
      </c>
      <c r="N58" s="110" t="n">
        <v>-0.32</v>
      </c>
      <c r="O58" s="110" t="n">
        <v>-0.135</v>
      </c>
      <c r="P58" s="110" t="n">
        <v>0.29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3.2305</v>
      </c>
      <c r="D59" s="110" t="n">
        <v>0.0025</v>
      </c>
      <c r="E59" s="110" t="n">
        <v>0.5</v>
      </c>
      <c r="F59" s="110" t="n">
        <v>0.03</v>
      </c>
      <c r="G59" s="110" t="n">
        <v>0.25</v>
      </c>
      <c r="H59" s="110" t="n">
        <v>-0.36</v>
      </c>
      <c r="I59" s="110" t="n">
        <v>-0.08</v>
      </c>
      <c r="J59" s="110" t="n">
        <v>-0.235</v>
      </c>
      <c r="K59" s="112" t="n">
        <v>-0.075</v>
      </c>
      <c r="L59" s="110" t="n">
        <v>-0.25</v>
      </c>
      <c r="M59" s="110" t="n">
        <v>-0.45</v>
      </c>
      <c r="N59" s="110" t="n">
        <v>-0.44</v>
      </c>
      <c r="O59" s="110" t="n">
        <v>-0.14</v>
      </c>
      <c r="P59" s="110" t="n">
        <v>0.3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3.2255</v>
      </c>
      <c r="D60" s="110" t="n">
        <v>0.0025</v>
      </c>
      <c r="E60" s="110" t="n">
        <v>0.5</v>
      </c>
      <c r="F60" s="110" t="n">
        <v>0.03</v>
      </c>
      <c r="G60" s="110" t="n">
        <v>0.25</v>
      </c>
      <c r="H60" s="110" t="n">
        <v>-0.36</v>
      </c>
      <c r="I60" s="110" t="n">
        <v>-0.08</v>
      </c>
      <c r="J60" s="110" t="n">
        <v>-0.235</v>
      </c>
      <c r="K60" s="112" t="n">
        <v>-0.075</v>
      </c>
      <c r="L60" s="110" t="n">
        <v>-0.25</v>
      </c>
      <c r="M60" s="110" t="n">
        <v>-0.45</v>
      </c>
      <c r="N60" s="110" t="n">
        <v>-0.44</v>
      </c>
      <c r="O60" s="110" t="n">
        <v>-0.14</v>
      </c>
      <c r="P60" s="110" t="n">
        <v>0.3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3.2575</v>
      </c>
      <c r="D61" s="110" t="n">
        <v>0.0025</v>
      </c>
      <c r="E61" s="110" t="n">
        <v>0.5</v>
      </c>
      <c r="F61" s="110" t="n">
        <v>0.03</v>
      </c>
      <c r="G61" s="110" t="n">
        <v>0.25</v>
      </c>
      <c r="H61" s="110" t="n">
        <v>-0.36</v>
      </c>
      <c r="I61" s="110" t="n">
        <v>-0.08</v>
      </c>
      <c r="J61" s="110" t="n">
        <v>-0.235</v>
      </c>
      <c r="K61" s="112" t="n">
        <v>-0.075</v>
      </c>
      <c r="L61" s="110" t="n">
        <v>-0.25</v>
      </c>
      <c r="M61" s="110" t="n">
        <v>-0.45</v>
      </c>
      <c r="N61" s="110" t="n">
        <v>-0.44</v>
      </c>
      <c r="O61" s="110" t="n">
        <v>-0.14</v>
      </c>
      <c r="P61" s="110" t="n">
        <v>0.3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3.3035</v>
      </c>
      <c r="D62" s="110" t="n">
        <v>0.0025</v>
      </c>
      <c r="E62" s="110" t="n">
        <v>0.5</v>
      </c>
      <c r="F62" s="110" t="n">
        <v>0.03</v>
      </c>
      <c r="G62" s="110" t="n">
        <v>0.25</v>
      </c>
      <c r="H62" s="110" t="n">
        <v>-0.36</v>
      </c>
      <c r="I62" s="110" t="n">
        <v>-0.08</v>
      </c>
      <c r="J62" s="110" t="n">
        <v>-0.235</v>
      </c>
      <c r="K62" s="112" t="n">
        <v>-0.075</v>
      </c>
      <c r="L62" s="110" t="n">
        <v>-0.25</v>
      </c>
      <c r="M62" s="110" t="n">
        <v>-0.45</v>
      </c>
      <c r="N62" s="110" t="n">
        <v>-0.44</v>
      </c>
      <c r="O62" s="110" t="n">
        <v>-0.14</v>
      </c>
      <c r="P62" s="110" t="n">
        <v>0.3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3.3365</v>
      </c>
      <c r="D63" s="110" t="n">
        <v>0.0025</v>
      </c>
      <c r="E63" s="110" t="n">
        <v>0.5</v>
      </c>
      <c r="F63" s="110" t="n">
        <v>0.03</v>
      </c>
      <c r="G63" s="110" t="n">
        <v>0.25</v>
      </c>
      <c r="H63" s="110" t="n">
        <v>-0.36</v>
      </c>
      <c r="I63" s="110" t="n">
        <v>-0.08</v>
      </c>
      <c r="J63" s="110" t="n">
        <v>-0.235</v>
      </c>
      <c r="K63" s="112" t="n">
        <v>-0.075</v>
      </c>
      <c r="L63" s="110" t="n">
        <v>-0.25</v>
      </c>
      <c r="M63" s="110" t="n">
        <v>-0.45</v>
      </c>
      <c r="N63" s="110" t="n">
        <v>-0.44</v>
      </c>
      <c r="O63" s="110" t="n">
        <v>-0.14</v>
      </c>
      <c r="P63" s="110" t="n">
        <v>0.3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3.3365</v>
      </c>
      <c r="D64" s="110" t="n">
        <v>0.0025</v>
      </c>
      <c r="E64" s="110" t="n">
        <v>0.5</v>
      </c>
      <c r="F64" s="110" t="n">
        <v>0.03</v>
      </c>
      <c r="G64" s="110" t="n">
        <v>0.25</v>
      </c>
      <c r="H64" s="110" t="n">
        <v>-0.36</v>
      </c>
      <c r="I64" s="110" t="n">
        <v>-0.08</v>
      </c>
      <c r="J64" s="110" t="n">
        <v>-0.235</v>
      </c>
      <c r="K64" s="112" t="n">
        <v>-0.075</v>
      </c>
      <c r="L64" s="110" t="n">
        <v>-0.25</v>
      </c>
      <c r="M64" s="110" t="n">
        <v>-0.45</v>
      </c>
      <c r="N64" s="110" t="n">
        <v>-0.44</v>
      </c>
      <c r="O64" s="110" t="n">
        <v>-0.14</v>
      </c>
      <c r="P64" s="110" t="n">
        <v>0.3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3.3415</v>
      </c>
      <c r="D65" s="110" t="n">
        <v>0.0025</v>
      </c>
      <c r="E65" s="110" t="n">
        <v>0.5</v>
      </c>
      <c r="F65" s="110" t="n">
        <v>0.03</v>
      </c>
      <c r="G65" s="110" t="n">
        <v>0.25</v>
      </c>
      <c r="H65" s="110" t="n">
        <v>-0.36</v>
      </c>
      <c r="I65" s="110" t="n">
        <v>-0.08</v>
      </c>
      <c r="J65" s="110" t="n">
        <v>-0.235</v>
      </c>
      <c r="K65" s="112" t="n">
        <v>-0.075</v>
      </c>
      <c r="L65" s="110" t="n">
        <v>-0.25</v>
      </c>
      <c r="M65" s="110" t="n">
        <v>-0.45</v>
      </c>
      <c r="N65" s="110" t="n">
        <v>-0.44</v>
      </c>
      <c r="O65" s="110" t="n">
        <v>-0.14</v>
      </c>
      <c r="P65" s="110" t="n">
        <v>0.3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3.4995</v>
      </c>
      <c r="D66" s="110" t="n">
        <v>0.0025</v>
      </c>
      <c r="E66" s="110" t="n">
        <v>0.49</v>
      </c>
      <c r="F66" s="110" t="n">
        <v>0.14</v>
      </c>
      <c r="G66" s="110" t="n">
        <v>0.24</v>
      </c>
      <c r="H66" s="110" t="n">
        <v>-0.22</v>
      </c>
      <c r="I66" s="110" t="n">
        <v>-0.08</v>
      </c>
      <c r="J66" s="110" t="n">
        <v>-0.145</v>
      </c>
      <c r="K66" s="112" t="n">
        <v>-0.075</v>
      </c>
      <c r="L66" s="110" t="n">
        <v>0.248</v>
      </c>
      <c r="M66" s="110" t="n">
        <v>-0.405</v>
      </c>
      <c r="N66" s="110" t="n">
        <v>-0.3</v>
      </c>
      <c r="O66" s="110" t="n">
        <v>-0.14</v>
      </c>
      <c r="P66" s="110" t="n">
        <v>0.29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3.6675</v>
      </c>
      <c r="D67" s="110" t="n">
        <v>0.0025</v>
      </c>
      <c r="E67" s="110" t="n">
        <v>0.49</v>
      </c>
      <c r="F67" s="110" t="n">
        <v>0.14</v>
      </c>
      <c r="G67" s="110" t="n">
        <v>0.24</v>
      </c>
      <c r="H67" s="110" t="n">
        <v>-0.22</v>
      </c>
      <c r="I67" s="110" t="n">
        <v>-0.08</v>
      </c>
      <c r="J67" s="110" t="n">
        <v>-0.145</v>
      </c>
      <c r="K67" s="112" t="n">
        <v>-0.075</v>
      </c>
      <c r="L67" s="110" t="n">
        <v>0.308</v>
      </c>
      <c r="M67" s="110" t="n">
        <v>-0.405</v>
      </c>
      <c r="N67" s="110" t="n">
        <v>-0.3</v>
      </c>
      <c r="O67" s="110" t="n">
        <v>-0.1425</v>
      </c>
      <c r="P67" s="110" t="n">
        <v>0.29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3.75</v>
      </c>
      <c r="D68" s="110" t="n">
        <v>0.0025</v>
      </c>
      <c r="E68" s="110" t="n">
        <v>0.49</v>
      </c>
      <c r="F68" s="110" t="n">
        <v>0.14</v>
      </c>
      <c r="G68" s="110" t="n">
        <v>0.24</v>
      </c>
      <c r="H68" s="110" t="n">
        <v>-0.22</v>
      </c>
      <c r="I68" s="110" t="n">
        <v>-0.07</v>
      </c>
      <c r="J68" s="110" t="n">
        <v>-0.145</v>
      </c>
      <c r="K68" s="112" t="n">
        <v>-0.065</v>
      </c>
      <c r="L68" s="110" t="n">
        <v>0.378</v>
      </c>
      <c r="M68" s="110" t="n">
        <v>-0.405</v>
      </c>
      <c r="N68" s="110" t="n">
        <v>-0.3</v>
      </c>
      <c r="O68" s="110" t="n">
        <v>-0.145</v>
      </c>
      <c r="P68" s="110" t="n">
        <v>0.29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3.635</v>
      </c>
      <c r="D69" s="110" t="n">
        <v>0.0025</v>
      </c>
      <c r="E69" s="110" t="n">
        <v>0.49</v>
      </c>
      <c r="F69" s="110" t="n">
        <v>0.14</v>
      </c>
      <c r="G69" s="110" t="n">
        <v>0.24</v>
      </c>
      <c r="H69" s="110" t="n">
        <v>-0.22</v>
      </c>
      <c r="I69" s="110" t="n">
        <v>-0.07</v>
      </c>
      <c r="J69" s="110" t="n">
        <v>-0.145</v>
      </c>
      <c r="K69" s="112" t="n">
        <v>-0.065</v>
      </c>
      <c r="L69" s="110" t="n">
        <v>0.248</v>
      </c>
      <c r="M69" s="110" t="n">
        <v>-0.405</v>
      </c>
      <c r="N69" s="110" t="n">
        <v>-0.3</v>
      </c>
      <c r="O69" s="110" t="n">
        <v>-0.1375</v>
      </c>
      <c r="P69" s="110" t="n">
        <v>0.29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3.493</v>
      </c>
      <c r="D70" s="110" t="n">
        <v>0.0025</v>
      </c>
      <c r="E70" s="110" t="n">
        <v>0.49</v>
      </c>
      <c r="F70" s="110" t="n">
        <v>0.14</v>
      </c>
      <c r="G70" s="110" t="n">
        <v>0.24</v>
      </c>
      <c r="H70" s="110" t="n">
        <v>-0.22</v>
      </c>
      <c r="I70" s="110" t="n">
        <v>-0.07</v>
      </c>
      <c r="J70" s="110" t="n">
        <v>-0.145</v>
      </c>
      <c r="K70" s="112" t="n">
        <v>-0.065</v>
      </c>
      <c r="L70" s="110" t="n">
        <v>0.068</v>
      </c>
      <c r="M70" s="110" t="n">
        <v>-0.405</v>
      </c>
      <c r="N70" s="110" t="n">
        <v>-0.3</v>
      </c>
      <c r="O70" s="110" t="n">
        <v>-0.135</v>
      </c>
      <c r="P70" s="110" t="n">
        <v>0.29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3.323</v>
      </c>
      <c r="D71" s="110" t="n">
        <v>0.0025</v>
      </c>
      <c r="E71" s="110" t="n">
        <v>0.5</v>
      </c>
      <c r="F71" s="110" t="n">
        <v>0.03</v>
      </c>
      <c r="G71" s="110" t="n">
        <v>0.25</v>
      </c>
      <c r="H71" s="110" t="n">
        <v>-0.36</v>
      </c>
      <c r="I71" s="110" t="n">
        <v>-0.07</v>
      </c>
      <c r="J71" s="110" t="n">
        <v>-0.225</v>
      </c>
      <c r="K71" s="112" t="n">
        <v>-0.065</v>
      </c>
      <c r="L71" s="110" t="n">
        <v>-0.25</v>
      </c>
      <c r="M71" s="110" t="n">
        <v>-0.455</v>
      </c>
      <c r="N71" s="110" t="n">
        <v>-0.44</v>
      </c>
      <c r="O71" s="110" t="n">
        <v>-0.14</v>
      </c>
      <c r="P71" s="110" t="n">
        <v>0.3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3.318</v>
      </c>
      <c r="D72" s="110" t="n">
        <v>0.0025</v>
      </c>
      <c r="E72" s="110" t="n">
        <v>0.5</v>
      </c>
      <c r="F72" s="110" t="n">
        <v>0.03</v>
      </c>
      <c r="G72" s="110" t="n">
        <v>0.25</v>
      </c>
      <c r="H72" s="110" t="n">
        <v>-0.36</v>
      </c>
      <c r="I72" s="110" t="n">
        <v>-0.07</v>
      </c>
      <c r="J72" s="110" t="n">
        <v>-0.225</v>
      </c>
      <c r="K72" s="112" t="n">
        <v>-0.065</v>
      </c>
      <c r="L72" s="110" t="n">
        <v>-0.25</v>
      </c>
      <c r="M72" s="110" t="n">
        <v>-0.455</v>
      </c>
      <c r="N72" s="110" t="n">
        <v>-0.44</v>
      </c>
      <c r="O72" s="110" t="n">
        <v>-0.14</v>
      </c>
      <c r="P72" s="110" t="n">
        <v>0.3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3.35</v>
      </c>
      <c r="D73" s="110" t="n">
        <v>0.0025</v>
      </c>
      <c r="E73" s="110" t="n">
        <v>0.5</v>
      </c>
      <c r="F73" s="110" t="n">
        <v>0.03</v>
      </c>
      <c r="G73" s="110" t="n">
        <v>0.25</v>
      </c>
      <c r="H73" s="110" t="n">
        <v>-0.36</v>
      </c>
      <c r="I73" s="110" t="n">
        <v>-0.07</v>
      </c>
      <c r="J73" s="110" t="n">
        <v>-0.225</v>
      </c>
      <c r="K73" s="112" t="n">
        <v>-0.065</v>
      </c>
      <c r="L73" s="110" t="n">
        <v>-0.25</v>
      </c>
      <c r="M73" s="110" t="n">
        <v>-0.455</v>
      </c>
      <c r="N73" s="110" t="n">
        <v>-0.44</v>
      </c>
      <c r="O73" s="110" t="n">
        <v>-0.14</v>
      </c>
      <c r="P73" s="110" t="n">
        <v>0.3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3.396</v>
      </c>
      <c r="D74" s="110" t="n">
        <v>0.0025</v>
      </c>
      <c r="E74" s="110" t="n">
        <v>0.5</v>
      </c>
      <c r="F74" s="110" t="n">
        <v>0.03</v>
      </c>
      <c r="G74" s="110" t="n">
        <v>0.25</v>
      </c>
      <c r="H74" s="110" t="n">
        <v>-0.36</v>
      </c>
      <c r="I74" s="110" t="n">
        <v>-0.07</v>
      </c>
      <c r="J74" s="110" t="n">
        <v>-0.225</v>
      </c>
      <c r="K74" s="112" t="n">
        <v>-0.065</v>
      </c>
      <c r="L74" s="110" t="n">
        <v>-0.25</v>
      </c>
      <c r="M74" s="110" t="n">
        <v>-0.455</v>
      </c>
      <c r="N74" s="110" t="n">
        <v>-0.44</v>
      </c>
      <c r="O74" s="110" t="n">
        <v>-0.14</v>
      </c>
      <c r="P74" s="110" t="n">
        <v>0.3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3.429</v>
      </c>
      <c r="D75" s="110" t="n">
        <v>0.0025</v>
      </c>
      <c r="E75" s="110" t="n">
        <v>0.5</v>
      </c>
      <c r="F75" s="110" t="n">
        <v>0.03</v>
      </c>
      <c r="G75" s="110" t="n">
        <v>0.25</v>
      </c>
      <c r="H75" s="110" t="n">
        <v>-0.36</v>
      </c>
      <c r="I75" s="110" t="n">
        <v>-0.07</v>
      </c>
      <c r="J75" s="110" t="n">
        <v>-0.225</v>
      </c>
      <c r="K75" s="112" t="n">
        <v>-0.065</v>
      </c>
      <c r="L75" s="110" t="n">
        <v>-0.25</v>
      </c>
      <c r="M75" s="110" t="n">
        <v>-0.455</v>
      </c>
      <c r="N75" s="110" t="n">
        <v>-0.44</v>
      </c>
      <c r="O75" s="110" t="n">
        <v>-0.14</v>
      </c>
      <c r="P75" s="110" t="n">
        <v>0.3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3.429</v>
      </c>
      <c r="D76" s="110" t="n">
        <v>0.0025</v>
      </c>
      <c r="E76" s="110" t="n">
        <v>0.5</v>
      </c>
      <c r="F76" s="110" t="n">
        <v>0.03</v>
      </c>
      <c r="G76" s="110" t="n">
        <v>0.25</v>
      </c>
      <c r="H76" s="110" t="n">
        <v>-0.36</v>
      </c>
      <c r="I76" s="110" t="n">
        <v>-0.07</v>
      </c>
      <c r="J76" s="110" t="n">
        <v>-0.225</v>
      </c>
      <c r="K76" s="112" t="n">
        <v>-0.065</v>
      </c>
      <c r="L76" s="110" t="n">
        <v>-0.25</v>
      </c>
      <c r="M76" s="110" t="n">
        <v>-0.455</v>
      </c>
      <c r="N76" s="110" t="n">
        <v>-0.44</v>
      </c>
      <c r="O76" s="110" t="n">
        <v>-0.14</v>
      </c>
      <c r="P76" s="110" t="n">
        <v>0.3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3.434</v>
      </c>
      <c r="D77" s="110" t="n">
        <v>0.0025</v>
      </c>
      <c r="E77" s="110" t="n">
        <v>0.5</v>
      </c>
      <c r="F77" s="110" t="n">
        <v>0.03</v>
      </c>
      <c r="G77" s="110" t="n">
        <v>0.25</v>
      </c>
      <c r="H77" s="110" t="n">
        <v>-0.36</v>
      </c>
      <c r="I77" s="110" t="n">
        <v>-0.07</v>
      </c>
      <c r="J77" s="110" t="n">
        <v>-0.225</v>
      </c>
      <c r="K77" s="112" t="n">
        <v>-0.065</v>
      </c>
      <c r="L77" s="110" t="n">
        <v>-0.25</v>
      </c>
      <c r="M77" s="110" t="n">
        <v>-0.455</v>
      </c>
      <c r="N77" s="110" t="n">
        <v>-0.44</v>
      </c>
      <c r="O77" s="110" t="n">
        <v>-0.14</v>
      </c>
      <c r="P77" s="110" t="n">
        <v>0.3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3.592</v>
      </c>
      <c r="D78" s="110" t="n">
        <v>0.0025</v>
      </c>
      <c r="E78" s="110" t="n">
        <v>0.49</v>
      </c>
      <c r="F78" s="110" t="n">
        <v>0.14</v>
      </c>
      <c r="G78" s="110" t="n">
        <v>0.24</v>
      </c>
      <c r="H78" s="110" t="n">
        <v>-0.21</v>
      </c>
      <c r="I78" s="110" t="n">
        <v>-0.07</v>
      </c>
      <c r="J78" s="110" t="n">
        <v>-0.145</v>
      </c>
      <c r="K78" s="112" t="n">
        <v>-0.065</v>
      </c>
      <c r="L78" s="110" t="n">
        <v>0.248</v>
      </c>
      <c r="M78" s="110" t="n">
        <v>-0.405</v>
      </c>
      <c r="N78" s="110" t="n">
        <v>-0.29</v>
      </c>
      <c r="O78" s="110" t="n">
        <v>-0.14</v>
      </c>
      <c r="P78" s="110" t="n">
        <v>0.29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3.76</v>
      </c>
      <c r="D79" s="110" t="n">
        <v>0.0025</v>
      </c>
      <c r="E79" s="110" t="n">
        <v>0.49</v>
      </c>
      <c r="F79" s="110" t="n">
        <v>0.14</v>
      </c>
      <c r="G79" s="110" t="n">
        <v>0.24</v>
      </c>
      <c r="H79" s="110" t="n">
        <v>-0.21</v>
      </c>
      <c r="I79" s="110" t="n">
        <v>-0.07</v>
      </c>
      <c r="J79" s="110" t="n">
        <v>-0.145</v>
      </c>
      <c r="K79" s="112" t="n">
        <v>-0.065</v>
      </c>
      <c r="L79" s="110" t="n">
        <v>0.308</v>
      </c>
      <c r="M79" s="110" t="n">
        <v>-0.405</v>
      </c>
      <c r="N79" s="110" t="n">
        <v>-0.29</v>
      </c>
      <c r="O79" s="110" t="n">
        <v>-0.1425</v>
      </c>
      <c r="P79" s="110" t="n">
        <v>0.29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3.845</v>
      </c>
      <c r="D80" s="110" t="n">
        <v>0.0025</v>
      </c>
      <c r="E80" s="110" t="n">
        <v>0.49</v>
      </c>
      <c r="F80" s="110" t="n">
        <v>0.14</v>
      </c>
      <c r="G80" s="110" t="n">
        <v>0.24</v>
      </c>
      <c r="H80" s="110" t="n">
        <v>-0.21</v>
      </c>
      <c r="I80" s="110" t="n">
        <v>-0.07</v>
      </c>
      <c r="J80" s="110" t="n">
        <v>-0.145</v>
      </c>
      <c r="K80" s="112" t="n">
        <v>-0.06</v>
      </c>
      <c r="L80" s="110" t="n">
        <v>0.378</v>
      </c>
      <c r="M80" s="110" t="n">
        <v>-0.405</v>
      </c>
      <c r="N80" s="110" t="n">
        <v>-0.29</v>
      </c>
      <c r="O80" s="110" t="n">
        <v>-0.145</v>
      </c>
      <c r="P80" s="110" t="n">
        <v>0.29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3.73</v>
      </c>
      <c r="D81" s="110" t="n">
        <v>0.0025</v>
      </c>
      <c r="E81" s="110" t="n">
        <v>0.49</v>
      </c>
      <c r="F81" s="110" t="n">
        <v>0.14</v>
      </c>
      <c r="G81" s="110" t="n">
        <v>0.24</v>
      </c>
      <c r="H81" s="110" t="n">
        <v>-0.21</v>
      </c>
      <c r="I81" s="110" t="n">
        <v>-0.07</v>
      </c>
      <c r="J81" s="110" t="n">
        <v>-0.145</v>
      </c>
      <c r="K81" s="112" t="n">
        <v>-0.06</v>
      </c>
      <c r="L81" s="110" t="n">
        <v>0.248</v>
      </c>
      <c r="M81" s="110" t="n">
        <v>-0.405</v>
      </c>
      <c r="N81" s="110" t="n">
        <v>-0.29</v>
      </c>
      <c r="O81" s="110" t="n">
        <v>-0.1375</v>
      </c>
      <c r="P81" s="110" t="n">
        <v>0.29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3.588</v>
      </c>
      <c r="D82" s="110" t="n">
        <v>0.0025</v>
      </c>
      <c r="E82" s="110" t="n">
        <v>0.49</v>
      </c>
      <c r="F82" s="110" t="n">
        <v>0.14</v>
      </c>
      <c r="G82" s="110" t="n">
        <v>0.24</v>
      </c>
      <c r="H82" s="110" t="n">
        <v>-0.21</v>
      </c>
      <c r="I82" s="110" t="n">
        <v>-0.07</v>
      </c>
      <c r="J82" s="110" t="n">
        <v>-0.145</v>
      </c>
      <c r="K82" s="112" t="n">
        <v>-0.06</v>
      </c>
      <c r="L82" s="110" t="n">
        <v>0.068</v>
      </c>
      <c r="M82" s="110" t="n">
        <v>-0.405</v>
      </c>
      <c r="N82" s="110" t="n">
        <v>-0.29</v>
      </c>
      <c r="O82" s="110" t="n">
        <v>-0.135</v>
      </c>
      <c r="P82" s="110" t="n">
        <v>0.29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3.418</v>
      </c>
      <c r="D83" s="110" t="n">
        <v>0.0025</v>
      </c>
      <c r="E83" s="110" t="n">
        <v>0.5</v>
      </c>
      <c r="F83" s="110" t="n">
        <v>0.03</v>
      </c>
      <c r="G83" s="110" t="n">
        <v>0.25</v>
      </c>
      <c r="H83" s="110" t="n">
        <v>-0.36</v>
      </c>
      <c r="I83" s="110" t="n">
        <v>-0.07</v>
      </c>
      <c r="J83" s="110" t="n">
        <v>-0.225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3.413</v>
      </c>
      <c r="D84" s="110" t="n">
        <v>0.0025</v>
      </c>
      <c r="E84" s="110" t="n">
        <v>0.5</v>
      </c>
      <c r="F84" s="110" t="n">
        <v>0.03</v>
      </c>
      <c r="G84" s="110" t="n">
        <v>0.25</v>
      </c>
      <c r="H84" s="110" t="n">
        <v>-0.36</v>
      </c>
      <c r="I84" s="110" t="n">
        <v>-0.07</v>
      </c>
      <c r="J84" s="110" t="n">
        <v>-0.225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3.445</v>
      </c>
      <c r="D85" s="110" t="n">
        <v>0.0025</v>
      </c>
      <c r="E85" s="110" t="n">
        <v>0.5</v>
      </c>
      <c r="F85" s="110" t="n">
        <v>0.03</v>
      </c>
      <c r="G85" s="110" t="n">
        <v>0.25</v>
      </c>
      <c r="H85" s="110" t="n">
        <v>-0.36</v>
      </c>
      <c r="I85" s="110" t="n">
        <v>-0.07</v>
      </c>
      <c r="J85" s="110" t="n">
        <v>-0.225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3.491</v>
      </c>
      <c r="D86" s="110" t="n">
        <v>0.0025</v>
      </c>
      <c r="E86" s="110" t="n">
        <v>0.5</v>
      </c>
      <c r="F86" s="110" t="n">
        <v>0.03</v>
      </c>
      <c r="G86" s="110" t="n">
        <v>0.25</v>
      </c>
      <c r="H86" s="110" t="n">
        <v>-0.36</v>
      </c>
      <c r="I86" s="110" t="n">
        <v>-0.07</v>
      </c>
      <c r="J86" s="110" t="n">
        <v>-0.225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3.524</v>
      </c>
      <c r="D87" s="110" t="n">
        <v>0.0025</v>
      </c>
      <c r="E87" s="110" t="n">
        <v>0.5</v>
      </c>
      <c r="F87" s="110" t="n">
        <v>0.03</v>
      </c>
      <c r="G87" s="110" t="n">
        <v>0.25</v>
      </c>
      <c r="H87" s="110" t="n">
        <v>-0.36</v>
      </c>
      <c r="I87" s="110" t="n">
        <v>-0.07</v>
      </c>
      <c r="J87" s="110" t="n">
        <v>-0.225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3.524</v>
      </c>
      <c r="D88" s="110" t="n">
        <v>0.0025</v>
      </c>
      <c r="E88" s="110" t="n">
        <v>0.5</v>
      </c>
      <c r="F88" s="110" t="n">
        <v>0.03</v>
      </c>
      <c r="G88" s="110" t="n">
        <v>0.25</v>
      </c>
      <c r="H88" s="110" t="n">
        <v>-0.36</v>
      </c>
      <c r="I88" s="110" t="n">
        <v>-0.07</v>
      </c>
      <c r="J88" s="110" t="n">
        <v>-0.225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3.529</v>
      </c>
      <c r="D89" s="110" t="n">
        <v>0.0025</v>
      </c>
      <c r="E89" s="110" t="n">
        <v>0.5</v>
      </c>
      <c r="F89" s="110" t="n">
        <v>0.03</v>
      </c>
      <c r="G89" s="110" t="n">
        <v>0.25</v>
      </c>
      <c r="H89" s="110" t="n">
        <v>-0.36</v>
      </c>
      <c r="I89" s="110" t="n">
        <v>-0.07</v>
      </c>
      <c r="J89" s="110" t="n">
        <v>-0.225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3.687</v>
      </c>
      <c r="D90" s="110" t="n">
        <v>0.0025</v>
      </c>
      <c r="E90" s="110" t="n">
        <v>0.49</v>
      </c>
      <c r="F90" s="110" t="n">
        <v>0.14</v>
      </c>
      <c r="G90" s="110" t="n">
        <v>0.24</v>
      </c>
      <c r="H90" s="110" t="n">
        <v>-0.2</v>
      </c>
      <c r="I90" s="110" t="n">
        <v>-0.07</v>
      </c>
      <c r="J90" s="110" t="n">
        <v>-0.145</v>
      </c>
      <c r="K90" s="112" t="n">
        <v>-0.06</v>
      </c>
      <c r="L90" s="110" t="n">
        <v>0.248</v>
      </c>
      <c r="M90" s="110" t="n">
        <v>-0.425</v>
      </c>
      <c r="N90" s="110" t="n">
        <v>-0.28</v>
      </c>
      <c r="O90" s="110" t="n">
        <v>-0.14</v>
      </c>
      <c r="P90" s="110" t="n">
        <v>0.29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3.855</v>
      </c>
      <c r="D91" s="110" t="n">
        <v>0.0025</v>
      </c>
      <c r="E91" s="110" t="n">
        <v>0.49</v>
      </c>
      <c r="F91" s="110" t="n">
        <v>0.14</v>
      </c>
      <c r="G91" s="110" t="n">
        <v>0.24</v>
      </c>
      <c r="H91" s="110" t="n">
        <v>-0.2</v>
      </c>
      <c r="I91" s="110" t="n">
        <v>-0.07</v>
      </c>
      <c r="J91" s="110" t="n">
        <v>-0.145</v>
      </c>
      <c r="K91" s="112" t="n">
        <v>-0.06</v>
      </c>
      <c r="L91" s="110" t="n">
        <v>0.308</v>
      </c>
      <c r="M91" s="110" t="n">
        <v>-0.425</v>
      </c>
      <c r="N91" s="110" t="n">
        <v>-0.28</v>
      </c>
      <c r="O91" s="110" t="n">
        <v>-0.1425</v>
      </c>
      <c r="P91" s="110" t="n">
        <v>0.29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3.9425</v>
      </c>
      <c r="D92" s="110" t="n">
        <v>0.0025</v>
      </c>
      <c r="E92" s="110" t="n">
        <v>0.49</v>
      </c>
      <c r="F92" s="110" t="n">
        <v>0.14</v>
      </c>
      <c r="G92" s="110" t="n">
        <v>0.24</v>
      </c>
      <c r="H92" s="110" t="n">
        <v>-0.2</v>
      </c>
      <c r="I92" s="110" t="n">
        <v>-0.07</v>
      </c>
      <c r="J92" s="110" t="n">
        <v>-0.145</v>
      </c>
      <c r="K92" s="112" t="n">
        <v>-0.06</v>
      </c>
      <c r="L92" s="110" t="n">
        <v>0.378</v>
      </c>
      <c r="M92" s="110" t="n">
        <v>-0.425</v>
      </c>
      <c r="N92" s="110" t="n">
        <v>-0.28</v>
      </c>
      <c r="O92" s="110" t="n">
        <v>-0.145</v>
      </c>
      <c r="P92" s="110" t="n">
        <v>0.29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3.8275</v>
      </c>
      <c r="D93" s="110" t="n">
        <v>0.0025</v>
      </c>
      <c r="E93" s="110" t="n">
        <v>0.49</v>
      </c>
      <c r="F93" s="110" t="n">
        <v>0.14</v>
      </c>
      <c r="G93" s="110" t="n">
        <v>0.24</v>
      </c>
      <c r="H93" s="110" t="n">
        <v>-0.2</v>
      </c>
      <c r="I93" s="110" t="n">
        <v>-0.07</v>
      </c>
      <c r="J93" s="110" t="n">
        <v>-0.145</v>
      </c>
      <c r="K93" s="112" t="n">
        <v>-0.06</v>
      </c>
      <c r="L93" s="110" t="n">
        <v>0.248</v>
      </c>
      <c r="M93" s="110" t="n">
        <v>-0.425</v>
      </c>
      <c r="N93" s="110" t="n">
        <v>-0.28</v>
      </c>
      <c r="O93" s="110" t="n">
        <v>-0.1375</v>
      </c>
      <c r="P93" s="110" t="n">
        <v>0.29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3.6855</v>
      </c>
      <c r="D94" s="110" t="n">
        <v>0.0025</v>
      </c>
      <c r="E94" s="110" t="n">
        <v>0.49</v>
      </c>
      <c r="F94" s="110" t="n">
        <v>0.14</v>
      </c>
      <c r="G94" s="110" t="n">
        <v>0.24</v>
      </c>
      <c r="H94" s="110" t="n">
        <v>-0.2</v>
      </c>
      <c r="I94" s="110" t="n">
        <v>-0.07</v>
      </c>
      <c r="J94" s="110" t="n">
        <v>-0.145</v>
      </c>
      <c r="K94" s="112" t="n">
        <v>-0.06</v>
      </c>
      <c r="L94" s="110" t="n">
        <v>0.068</v>
      </c>
      <c r="M94" s="110" t="n">
        <v>-0.425</v>
      </c>
      <c r="N94" s="110" t="n">
        <v>-0.28</v>
      </c>
      <c r="O94" s="110" t="n">
        <v>-0.135</v>
      </c>
      <c r="P94" s="110" t="n">
        <v>0.29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3.5155</v>
      </c>
      <c r="D95" s="110" t="n">
        <v>0.0025</v>
      </c>
      <c r="E95" s="110" t="n">
        <v>0.5</v>
      </c>
      <c r="F95" s="110" t="n">
        <v>0.03</v>
      </c>
      <c r="G95" s="110" t="n">
        <v>0.25</v>
      </c>
      <c r="H95" s="110" t="n">
        <v>-0.36</v>
      </c>
      <c r="I95" s="110" t="n">
        <v>-0.07</v>
      </c>
      <c r="J95" s="110" t="n">
        <v>-0.225</v>
      </c>
      <c r="K95" s="112" t="n">
        <v>-0.06</v>
      </c>
      <c r="L95" s="110" t="n">
        <v>-0.25</v>
      </c>
      <c r="M95" s="110" t="n">
        <v>-0.49</v>
      </c>
      <c r="N95" s="110" t="n">
        <v>-0.44</v>
      </c>
      <c r="O95" s="110" t="n">
        <v>-0.14</v>
      </c>
      <c r="P95" s="110" t="n">
        <v>0.3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3.5105</v>
      </c>
      <c r="D96" s="110" t="n">
        <v>0.0025</v>
      </c>
      <c r="E96" s="110" t="n">
        <v>0.5</v>
      </c>
      <c r="F96" s="110" t="n">
        <v>0.03</v>
      </c>
      <c r="G96" s="110" t="n">
        <v>0.25</v>
      </c>
      <c r="H96" s="110" t="n">
        <v>-0.36</v>
      </c>
      <c r="I96" s="110" t="n">
        <v>-0.07</v>
      </c>
      <c r="J96" s="110" t="n">
        <v>-0.225</v>
      </c>
      <c r="K96" s="112" t="n">
        <v>-0.06</v>
      </c>
      <c r="L96" s="110" t="n">
        <v>-0.25</v>
      </c>
      <c r="M96" s="110" t="n">
        <v>-0.49</v>
      </c>
      <c r="N96" s="110" t="n">
        <v>-0.44</v>
      </c>
      <c r="O96" s="110" t="n">
        <v>-0.14</v>
      </c>
      <c r="P96" s="110" t="n">
        <v>0.3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3.5425</v>
      </c>
      <c r="D97" s="110" t="n">
        <v>0.0025</v>
      </c>
      <c r="E97" s="110" t="n">
        <v>0.5</v>
      </c>
      <c r="F97" s="110" t="n">
        <v>0.03</v>
      </c>
      <c r="G97" s="110" t="n">
        <v>0.25</v>
      </c>
      <c r="H97" s="110" t="n">
        <v>-0.36</v>
      </c>
      <c r="I97" s="110" t="n">
        <v>-0.07</v>
      </c>
      <c r="J97" s="110" t="n">
        <v>-0.225</v>
      </c>
      <c r="K97" s="112" t="n">
        <v>-0.06</v>
      </c>
      <c r="L97" s="110" t="n">
        <v>-0.25</v>
      </c>
      <c r="M97" s="110" t="n">
        <v>-0.49</v>
      </c>
      <c r="N97" s="110" t="n">
        <v>-0.44</v>
      </c>
      <c r="O97" s="110" t="n">
        <v>-0.14</v>
      </c>
      <c r="P97" s="110" t="n">
        <v>0.3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3.5885</v>
      </c>
      <c r="D98" s="110" t="n">
        <v>0.0025</v>
      </c>
      <c r="E98" s="110" t="n">
        <v>0.5</v>
      </c>
      <c r="F98" s="110" t="n">
        <v>0.03</v>
      </c>
      <c r="G98" s="110" t="n">
        <v>0.25</v>
      </c>
      <c r="H98" s="110" t="n">
        <v>-0.36</v>
      </c>
      <c r="I98" s="110" t="n">
        <v>-0.07</v>
      </c>
      <c r="J98" s="110" t="n">
        <v>-0.225</v>
      </c>
      <c r="K98" s="112" t="n">
        <v>-0.06</v>
      </c>
      <c r="L98" s="110" t="n">
        <v>-0.25</v>
      </c>
      <c r="M98" s="110" t="n">
        <v>-0.49</v>
      </c>
      <c r="N98" s="110" t="n">
        <v>-0.44</v>
      </c>
      <c r="O98" s="110" t="n">
        <v>-0.14</v>
      </c>
      <c r="P98" s="110" t="n">
        <v>0.3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3.6215</v>
      </c>
      <c r="D99" s="110" t="n">
        <v>0.0025</v>
      </c>
      <c r="E99" s="110" t="n">
        <v>0.5</v>
      </c>
      <c r="F99" s="110" t="n">
        <v>0.03</v>
      </c>
      <c r="G99" s="110" t="n">
        <v>0.25</v>
      </c>
      <c r="H99" s="110" t="n">
        <v>-0.36</v>
      </c>
      <c r="I99" s="110" t="n">
        <v>-0.07</v>
      </c>
      <c r="J99" s="110" t="n">
        <v>-0.225</v>
      </c>
      <c r="K99" s="112" t="n">
        <v>-0.06</v>
      </c>
      <c r="L99" s="110" t="n">
        <v>-0.25</v>
      </c>
      <c r="M99" s="110" t="n">
        <v>-0.49</v>
      </c>
      <c r="N99" s="110" t="n">
        <v>-0.44</v>
      </c>
      <c r="O99" s="110" t="n">
        <v>-0.14</v>
      </c>
      <c r="P99" s="110" t="n">
        <v>0.3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3.6215</v>
      </c>
      <c r="D100" s="110" t="n">
        <v>0.0025</v>
      </c>
      <c r="E100" s="110" t="n">
        <v>0.5</v>
      </c>
      <c r="F100" s="110" t="n">
        <v>0.03</v>
      </c>
      <c r="G100" s="110" t="n">
        <v>0.25</v>
      </c>
      <c r="H100" s="110" t="n">
        <v>-0.36</v>
      </c>
      <c r="I100" s="110" t="n">
        <v>-0.07</v>
      </c>
      <c r="J100" s="110" t="n">
        <v>-0.225</v>
      </c>
      <c r="K100" s="112" t="n">
        <v>-0.06</v>
      </c>
      <c r="L100" s="110" t="n">
        <v>-0.25</v>
      </c>
      <c r="M100" s="110" t="n">
        <v>-0.49</v>
      </c>
      <c r="N100" s="110" t="n">
        <v>-0.44</v>
      </c>
      <c r="O100" s="110" t="n">
        <v>-0.14</v>
      </c>
      <c r="P100" s="110" t="n">
        <v>0.3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3.6265</v>
      </c>
      <c r="D101" s="110" t="n">
        <v>0.0025</v>
      </c>
      <c r="E101" s="110" t="n">
        <v>0.5</v>
      </c>
      <c r="F101" s="110" t="n">
        <v>0.03</v>
      </c>
      <c r="G101" s="110" t="n">
        <v>0.25</v>
      </c>
      <c r="H101" s="110" t="n">
        <v>-0.36</v>
      </c>
      <c r="I101" s="110" t="n">
        <v>-0.07</v>
      </c>
      <c r="J101" s="110" t="n">
        <v>-0.225</v>
      </c>
      <c r="K101" s="112" t="n">
        <v>-0.06</v>
      </c>
      <c r="L101" s="110" t="n">
        <v>-0.25</v>
      </c>
      <c r="M101" s="110" t="n">
        <v>-0.49</v>
      </c>
      <c r="N101" s="110" t="n">
        <v>-0.44</v>
      </c>
      <c r="O101" s="110" t="n">
        <v>-0.14</v>
      </c>
      <c r="P101" s="110" t="n">
        <v>0.3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3.7845</v>
      </c>
      <c r="D102" s="110" t="n">
        <v>0.0025</v>
      </c>
      <c r="E102" s="110" t="n">
        <v>0.52</v>
      </c>
      <c r="F102" s="110" t="n">
        <v>0</v>
      </c>
      <c r="G102" s="110" t="n">
        <v>0.24</v>
      </c>
      <c r="H102" s="110" t="n">
        <v>-0.2</v>
      </c>
      <c r="I102" s="110" t="n">
        <v>-0.07</v>
      </c>
      <c r="J102" s="110" t="n">
        <v>-0.145</v>
      </c>
      <c r="K102" s="112" t="n">
        <v>-0.06</v>
      </c>
      <c r="L102" s="110" t="n">
        <v>0.248</v>
      </c>
      <c r="M102" s="110" t="n">
        <v>-0.46</v>
      </c>
      <c r="N102" s="110" t="n">
        <v>-0.28</v>
      </c>
      <c r="O102" s="110" t="n">
        <v>-0.14</v>
      </c>
      <c r="P102" s="110" t="n">
        <v>0.32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3.9525</v>
      </c>
      <c r="D103" s="110" t="n">
        <v>0.0025</v>
      </c>
      <c r="E103" s="110" t="n">
        <v>0.52</v>
      </c>
      <c r="F103" s="110" t="n">
        <v>0</v>
      </c>
      <c r="G103" s="110" t="n">
        <v>0.24</v>
      </c>
      <c r="H103" s="110" t="n">
        <v>-0.2</v>
      </c>
      <c r="I103" s="110" t="n">
        <v>-0.07</v>
      </c>
      <c r="J103" s="110" t="n">
        <v>-0.145</v>
      </c>
      <c r="K103" s="112" t="n">
        <v>-0.06</v>
      </c>
      <c r="L103" s="110" t="n">
        <v>0.308</v>
      </c>
      <c r="M103" s="110" t="n">
        <v>-0.46</v>
      </c>
      <c r="N103" s="110" t="n">
        <v>-0.28</v>
      </c>
      <c r="O103" s="110" t="n">
        <v>-0.1425</v>
      </c>
      <c r="P103" s="110" t="n">
        <v>0.32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4.0425</v>
      </c>
      <c r="D104" s="110" t="n">
        <v>0.0025</v>
      </c>
      <c r="E104" s="110" t="n">
        <v>0.52</v>
      </c>
      <c r="F104" s="110" t="n">
        <v>0</v>
      </c>
      <c r="G104" s="110" t="n">
        <v>0.24</v>
      </c>
      <c r="H104" s="110" t="n">
        <v>-0.2</v>
      </c>
      <c r="I104" s="110" t="n">
        <v>-0.07</v>
      </c>
      <c r="J104" s="110" t="n">
        <v>-0.145</v>
      </c>
      <c r="K104" s="112" t="n">
        <v>-0.06</v>
      </c>
      <c r="L104" s="110" t="n">
        <v>0.378</v>
      </c>
      <c r="M104" s="110" t="n">
        <v>-0.46</v>
      </c>
      <c r="N104" s="110" t="n">
        <v>-0.28</v>
      </c>
      <c r="O104" s="110" t="n">
        <v>-0.145</v>
      </c>
      <c r="P104" s="110" t="n">
        <v>0.32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3.9275</v>
      </c>
      <c r="D105" s="110" t="n">
        <v>0.0025</v>
      </c>
      <c r="E105" s="110" t="n">
        <v>0.52</v>
      </c>
      <c r="F105" s="110" t="n">
        <v>0</v>
      </c>
      <c r="G105" s="110" t="n">
        <v>0.24</v>
      </c>
      <c r="H105" s="110" t="n">
        <v>-0.2</v>
      </c>
      <c r="I105" s="110" t="n">
        <v>-0.07</v>
      </c>
      <c r="J105" s="110" t="n">
        <v>-0.145</v>
      </c>
      <c r="K105" s="112" t="n">
        <v>-0.06</v>
      </c>
      <c r="L105" s="110" t="n">
        <v>0.248</v>
      </c>
      <c r="M105" s="110" t="n">
        <v>-0.46</v>
      </c>
      <c r="N105" s="110" t="n">
        <v>-0.28</v>
      </c>
      <c r="O105" s="110" t="n">
        <v>-0.1375</v>
      </c>
      <c r="P105" s="110" t="n">
        <v>0.32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3.7855</v>
      </c>
      <c r="D106" s="110" t="n">
        <v>0.0025</v>
      </c>
      <c r="E106" s="110" t="n">
        <v>0.52</v>
      </c>
      <c r="F106" s="110" t="n">
        <v>0</v>
      </c>
      <c r="G106" s="110" t="n">
        <v>0.24</v>
      </c>
      <c r="H106" s="110" t="n">
        <v>-0.2</v>
      </c>
      <c r="I106" s="110" t="n">
        <v>-0.07</v>
      </c>
      <c r="J106" s="110" t="n">
        <v>-0.145</v>
      </c>
      <c r="K106" s="112" t="n">
        <v>-0.06</v>
      </c>
      <c r="L106" s="110" t="n">
        <v>0.068</v>
      </c>
      <c r="M106" s="110" t="n">
        <v>-0.46</v>
      </c>
      <c r="N106" s="110" t="n">
        <v>-0.28</v>
      </c>
      <c r="O106" s="110" t="n">
        <v>-0.135</v>
      </c>
      <c r="P106" s="110" t="n">
        <v>0.32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3.6155</v>
      </c>
      <c r="D107" s="110" t="n">
        <v>0.0025</v>
      </c>
      <c r="E107" s="110" t="n">
        <v>0.53</v>
      </c>
      <c r="F107" s="110" t="n">
        <v>0</v>
      </c>
      <c r="G107" s="110" t="n">
        <v>0.25</v>
      </c>
      <c r="H107" s="110" t="n">
        <v>-0.35</v>
      </c>
      <c r="I107" s="110" t="n">
        <v>-0.07</v>
      </c>
      <c r="J107" s="110" t="n">
        <v>-0.225</v>
      </c>
      <c r="K107" s="112" t="n">
        <v>-0.06</v>
      </c>
      <c r="L107" s="110" t="n">
        <v>-0.25</v>
      </c>
      <c r="M107" s="110" t="n">
        <v>-0.57</v>
      </c>
      <c r="N107" s="110" t="n">
        <v>-0.43</v>
      </c>
      <c r="O107" s="110" t="n">
        <v>-0.14</v>
      </c>
      <c r="P107" s="110" t="n">
        <v>0.33</v>
      </c>
      <c r="Q107" s="110" t="n">
        <v>-0.07</v>
      </c>
    </row>
    <row r="108" customFormat="false" ht="12" hidden="false" customHeight="false" outlineLevel="0" collapsed="false">
      <c r="C108" s="110" t="n">
        <v>3.6105</v>
      </c>
      <c r="D108" s="110" t="n">
        <v>0.0025</v>
      </c>
      <c r="E108" s="110" t="n">
        <v>0.53</v>
      </c>
      <c r="F108" s="110" t="n">
        <v>0</v>
      </c>
      <c r="G108" s="110" t="n">
        <v>0.25</v>
      </c>
      <c r="H108" s="110" t="n">
        <v>-0.35</v>
      </c>
      <c r="I108" s="110" t="n">
        <v>-0.07</v>
      </c>
      <c r="J108" s="110" t="n">
        <v>-0.225</v>
      </c>
      <c r="K108" s="112" t="n">
        <v>-0.06</v>
      </c>
      <c r="L108" s="110" t="n">
        <v>-0.25</v>
      </c>
      <c r="M108" s="110" t="n">
        <v>-0.57</v>
      </c>
      <c r="N108" s="110" t="n">
        <v>-0.43</v>
      </c>
      <c r="O108" s="110" t="n">
        <v>-0.14</v>
      </c>
      <c r="P108" s="110" t="n">
        <v>0.33</v>
      </c>
      <c r="Q108" s="110" t="n">
        <v>-0.07</v>
      </c>
    </row>
    <row r="109" customFormat="false" ht="12" hidden="false" customHeight="false" outlineLevel="0" collapsed="false">
      <c r="C109" s="110" t="n">
        <v>3.6425</v>
      </c>
      <c r="D109" s="110" t="n">
        <v>0.0025</v>
      </c>
      <c r="E109" s="110" t="n">
        <v>0.53</v>
      </c>
      <c r="F109" s="110" t="n">
        <v>0</v>
      </c>
      <c r="G109" s="110" t="n">
        <v>0.25</v>
      </c>
      <c r="H109" s="110" t="n">
        <v>-0.35</v>
      </c>
      <c r="I109" s="110" t="n">
        <v>-0.07</v>
      </c>
      <c r="J109" s="110" t="n">
        <v>-0.225</v>
      </c>
      <c r="K109" s="112" t="n">
        <v>-0.06</v>
      </c>
      <c r="L109" s="110" t="n">
        <v>-0.25</v>
      </c>
      <c r="M109" s="110" t="n">
        <v>-0.57</v>
      </c>
      <c r="N109" s="110" t="n">
        <v>-0.43</v>
      </c>
      <c r="O109" s="110" t="n">
        <v>-0.14</v>
      </c>
      <c r="P109" s="110" t="n">
        <v>0.33</v>
      </c>
      <c r="Q109" s="110" t="n">
        <v>-0.07</v>
      </c>
    </row>
    <row r="110" customFormat="false" ht="12" hidden="false" customHeight="false" outlineLevel="0" collapsed="false">
      <c r="C110" s="110" t="n">
        <v>3.6885</v>
      </c>
      <c r="D110" s="110" t="n">
        <v>0.0025</v>
      </c>
      <c r="E110" s="110" t="n">
        <v>0.53</v>
      </c>
      <c r="F110" s="110" t="n">
        <v>0</v>
      </c>
      <c r="G110" s="110" t="n">
        <v>0.25</v>
      </c>
      <c r="H110" s="110" t="n">
        <v>-0.35</v>
      </c>
      <c r="I110" s="110" t="n">
        <v>-0.07</v>
      </c>
      <c r="J110" s="110" t="n">
        <v>-0.225</v>
      </c>
      <c r="K110" s="112" t="n">
        <v>-0.06</v>
      </c>
      <c r="L110" s="110" t="n">
        <v>-0.25</v>
      </c>
      <c r="M110" s="110" t="n">
        <v>-0.57</v>
      </c>
      <c r="N110" s="110" t="n">
        <v>-0.43</v>
      </c>
      <c r="O110" s="110" t="n">
        <v>-0.14</v>
      </c>
      <c r="P110" s="110" t="n">
        <v>0.33</v>
      </c>
      <c r="Q110" s="110" t="n">
        <v>-0.07</v>
      </c>
    </row>
    <row r="111" customFormat="false" ht="12" hidden="false" customHeight="false" outlineLevel="0" collapsed="false">
      <c r="C111" s="110" t="n">
        <v>3.7215</v>
      </c>
      <c r="D111" s="110" t="n">
        <v>0.0025</v>
      </c>
      <c r="E111" s="110" t="n">
        <v>0.53</v>
      </c>
      <c r="F111" s="110" t="n">
        <v>0</v>
      </c>
      <c r="G111" s="110" t="n">
        <v>0.25</v>
      </c>
      <c r="H111" s="110" t="n">
        <v>-0.35</v>
      </c>
      <c r="I111" s="110" t="n">
        <v>-0.07</v>
      </c>
      <c r="J111" s="110" t="n">
        <v>-0.225</v>
      </c>
      <c r="K111" s="112" t="n">
        <v>-0.06</v>
      </c>
      <c r="L111" s="110" t="n">
        <v>-0.25</v>
      </c>
      <c r="M111" s="110" t="n">
        <v>-0.57</v>
      </c>
      <c r="N111" s="110" t="n">
        <v>-0.43</v>
      </c>
      <c r="O111" s="110" t="n">
        <v>-0.14</v>
      </c>
      <c r="P111" s="110" t="n">
        <v>0.33</v>
      </c>
      <c r="Q111" s="110" t="n">
        <v>-0.07</v>
      </c>
    </row>
    <row r="112" customFormat="false" ht="12" hidden="false" customHeight="false" outlineLevel="0" collapsed="false">
      <c r="C112" s="110" t="n">
        <v>3.7215</v>
      </c>
      <c r="D112" s="110" t="n">
        <v>0.0025</v>
      </c>
      <c r="E112" s="110" t="n">
        <v>0.53</v>
      </c>
      <c r="F112" s="110" t="n">
        <v>0</v>
      </c>
      <c r="G112" s="110" t="n">
        <v>0.25</v>
      </c>
      <c r="H112" s="110" t="n">
        <v>-0.35</v>
      </c>
      <c r="I112" s="110" t="n">
        <v>-0.07</v>
      </c>
      <c r="J112" s="110" t="n">
        <v>-0.225</v>
      </c>
      <c r="K112" s="112" t="n">
        <v>-0.06</v>
      </c>
      <c r="L112" s="110" t="n">
        <v>-0.25</v>
      </c>
      <c r="M112" s="110" t="n">
        <v>-0.57</v>
      </c>
      <c r="N112" s="110" t="n">
        <v>-0.43</v>
      </c>
      <c r="O112" s="110" t="n">
        <v>-0.14</v>
      </c>
      <c r="P112" s="110" t="n">
        <v>0.33</v>
      </c>
      <c r="Q112" s="110" t="n">
        <v>-0.07</v>
      </c>
    </row>
    <row r="113" customFormat="false" ht="12" hidden="false" customHeight="false" outlineLevel="0" collapsed="false">
      <c r="C113" s="110" t="n">
        <v>3.7265</v>
      </c>
      <c r="D113" s="110" t="n">
        <v>0.0025</v>
      </c>
      <c r="E113" s="110" t="n">
        <v>0.53</v>
      </c>
      <c r="F113" s="110" t="n">
        <v>0</v>
      </c>
      <c r="G113" s="110" t="n">
        <v>0.25</v>
      </c>
      <c r="H113" s="110" t="n">
        <v>-0.35</v>
      </c>
      <c r="I113" s="110" t="n">
        <v>-0.07</v>
      </c>
      <c r="J113" s="110" t="n">
        <v>-0.225</v>
      </c>
      <c r="K113" s="112" t="n">
        <v>-0.06</v>
      </c>
      <c r="L113" s="110" t="n">
        <v>-0.25</v>
      </c>
      <c r="M113" s="110" t="n">
        <v>-0.57</v>
      </c>
      <c r="N113" s="110" t="n">
        <v>-0.43</v>
      </c>
      <c r="O113" s="110" t="n">
        <v>-0.14</v>
      </c>
      <c r="P113" s="110" t="n">
        <v>0.33</v>
      </c>
      <c r="Q113" s="110" t="n">
        <v>-0.07</v>
      </c>
    </row>
    <row r="114" customFormat="false" ht="12" hidden="false" customHeight="false" outlineLevel="0" collapsed="false">
      <c r="C114" s="110" t="n">
        <v>3.8845</v>
      </c>
      <c r="D114" s="110" t="n">
        <v>0.0025</v>
      </c>
      <c r="E114" s="110" t="n">
        <v>0.52</v>
      </c>
      <c r="F114" s="110" t="n">
        <v>0</v>
      </c>
      <c r="G114" s="110" t="n">
        <v>0.24</v>
      </c>
      <c r="H114" s="110" t="n">
        <v>-0.2</v>
      </c>
      <c r="I114" s="110" t="n">
        <v>-0.07</v>
      </c>
      <c r="J114" s="110" t="n">
        <v>-0.145</v>
      </c>
      <c r="K114" s="112" t="n">
        <v>-0.06</v>
      </c>
      <c r="L114" s="110" t="n">
        <v>0.248</v>
      </c>
      <c r="M114" s="110" t="n">
        <v>-0.48</v>
      </c>
      <c r="N114" s="110" t="n">
        <v>-0.28</v>
      </c>
      <c r="O114" s="110" t="n">
        <v>-0.14</v>
      </c>
      <c r="P114" s="110" t="n">
        <v>0.32</v>
      </c>
      <c r="Q114" s="110" t="n">
        <v>-0.07</v>
      </c>
    </row>
    <row r="115" customFormat="false" ht="12" hidden="false" customHeight="false" outlineLevel="0" collapsed="false">
      <c r="C115" s="110" t="n">
        <v>4.0525</v>
      </c>
      <c r="D115" s="110" t="n">
        <v>0.0025</v>
      </c>
      <c r="E115" s="110" t="n">
        <v>0.52</v>
      </c>
      <c r="F115" s="110" t="n">
        <v>0</v>
      </c>
      <c r="G115" s="110" t="n">
        <v>0.24</v>
      </c>
      <c r="H115" s="110" t="n">
        <v>-0.2</v>
      </c>
      <c r="I115" s="110" t="n">
        <v>-0.07</v>
      </c>
      <c r="J115" s="110" t="n">
        <v>-0.145</v>
      </c>
      <c r="K115" s="112" t="n">
        <v>-0.06</v>
      </c>
      <c r="L115" s="110" t="n">
        <v>0.308</v>
      </c>
      <c r="M115" s="110" t="n">
        <v>-0.48</v>
      </c>
      <c r="N115" s="110" t="n">
        <v>-0.28</v>
      </c>
      <c r="O115" s="110" t="n">
        <v>-0.1425</v>
      </c>
      <c r="P115" s="110" t="n">
        <v>0.32</v>
      </c>
      <c r="Q115" s="110" t="n">
        <v>-0.07</v>
      </c>
    </row>
    <row r="116" customFormat="false" ht="12" hidden="false" customHeight="false" outlineLevel="0" collapsed="false">
      <c r="C116" s="110" t="n">
        <v>4.145</v>
      </c>
      <c r="D116" s="110" t="n">
        <v>0.0025</v>
      </c>
      <c r="E116" s="110" t="n">
        <v>0.52</v>
      </c>
      <c r="F116" s="110" t="n">
        <v>0</v>
      </c>
      <c r="G116" s="110" t="n">
        <v>0.24</v>
      </c>
      <c r="H116" s="110" t="n">
        <v>-0.2</v>
      </c>
      <c r="I116" s="110" t="n">
        <v>-0.07</v>
      </c>
      <c r="J116" s="110" t="n">
        <v>-0.145</v>
      </c>
      <c r="K116" s="112" t="n">
        <v>-0.06</v>
      </c>
      <c r="L116" s="110" t="n">
        <v>0.378</v>
      </c>
      <c r="M116" s="110" t="n">
        <v>-0.48</v>
      </c>
      <c r="N116" s="110" t="n">
        <v>-0.28</v>
      </c>
      <c r="O116" s="110" t="n">
        <v>-0.145</v>
      </c>
      <c r="P116" s="110" t="n">
        <v>0.32</v>
      </c>
      <c r="Q116" s="110" t="n">
        <v>-0.07</v>
      </c>
    </row>
    <row r="117" customFormat="false" ht="12" hidden="false" customHeight="false" outlineLevel="0" collapsed="false">
      <c r="C117" s="110" t="n">
        <v>4.03</v>
      </c>
      <c r="D117" s="110" t="n">
        <v>0.0025</v>
      </c>
      <c r="E117" s="110" t="n">
        <v>0.52</v>
      </c>
      <c r="F117" s="110" t="n">
        <v>0</v>
      </c>
      <c r="G117" s="110" t="n">
        <v>0.24</v>
      </c>
      <c r="H117" s="110" t="n">
        <v>-0.2</v>
      </c>
      <c r="I117" s="110" t="n">
        <v>-0.07</v>
      </c>
      <c r="J117" s="110" t="n">
        <v>-0.145</v>
      </c>
      <c r="K117" s="112" t="n">
        <v>-0.06</v>
      </c>
      <c r="L117" s="110" t="n">
        <v>0.248</v>
      </c>
      <c r="M117" s="110" t="n">
        <v>-0.48</v>
      </c>
      <c r="N117" s="110" t="n">
        <v>-0.28</v>
      </c>
      <c r="O117" s="110" t="n">
        <v>-0.1375</v>
      </c>
      <c r="P117" s="110" t="n">
        <v>0.32</v>
      </c>
      <c r="Q117" s="110" t="n">
        <v>-0.07</v>
      </c>
    </row>
    <row r="118" customFormat="false" ht="12" hidden="false" customHeight="false" outlineLevel="0" collapsed="false">
      <c r="C118" s="110" t="n">
        <v>3.888</v>
      </c>
      <c r="D118" s="110" t="n">
        <v>0.0025</v>
      </c>
      <c r="E118" s="110" t="n">
        <v>0.52</v>
      </c>
      <c r="F118" s="110" t="n">
        <v>0</v>
      </c>
      <c r="G118" s="110" t="n">
        <v>0.24</v>
      </c>
      <c r="H118" s="110" t="n">
        <v>-0.2</v>
      </c>
      <c r="I118" s="110" t="n">
        <v>-0.07</v>
      </c>
      <c r="J118" s="110" t="n">
        <v>-0.145</v>
      </c>
      <c r="K118" s="112" t="n">
        <v>-0.06</v>
      </c>
      <c r="L118" s="110" t="n">
        <v>0.068</v>
      </c>
      <c r="M118" s="110" t="n">
        <v>-0.48</v>
      </c>
      <c r="N118" s="110" t="n">
        <v>-0.28</v>
      </c>
      <c r="O118" s="110" t="n">
        <v>-0.135</v>
      </c>
      <c r="P118" s="110" t="n">
        <v>0.32</v>
      </c>
      <c r="Q118" s="110" t="n">
        <v>-0.07</v>
      </c>
    </row>
    <row r="119" customFormat="false" ht="12" hidden="false" customHeight="false" outlineLevel="0" collapsed="false">
      <c r="C119" s="110" t="n">
        <v>3.718</v>
      </c>
      <c r="D119" s="110" t="n">
        <v>0.0025</v>
      </c>
      <c r="E119" s="110" t="n">
        <v>0.53</v>
      </c>
      <c r="F119" s="110" t="n">
        <v>0</v>
      </c>
      <c r="G119" s="110" t="n">
        <v>0.25</v>
      </c>
      <c r="H119" s="110" t="n">
        <v>-0.32</v>
      </c>
      <c r="I119" s="110" t="n">
        <v>-0.07</v>
      </c>
      <c r="J119" s="110" t="n">
        <v>-0.225</v>
      </c>
      <c r="K119" s="112" t="n">
        <v>-0.06</v>
      </c>
      <c r="L119" s="110" t="n">
        <v>-0.25</v>
      </c>
      <c r="M119" s="110" t="n">
        <v>-0.605</v>
      </c>
      <c r="N119" s="110" t="n">
        <v>-0.4</v>
      </c>
      <c r="O119" s="110" t="n">
        <v>-0.14</v>
      </c>
      <c r="P119" s="110" t="n">
        <v>0.33</v>
      </c>
      <c r="Q119" s="110" t="n">
        <v>-0.07</v>
      </c>
    </row>
    <row r="120" customFormat="false" ht="12" hidden="false" customHeight="false" outlineLevel="0" collapsed="false">
      <c r="C120" s="110" t="n">
        <v>3.713</v>
      </c>
      <c r="D120" s="110" t="n">
        <v>0.0025</v>
      </c>
      <c r="E120" s="110" t="n">
        <v>0.53</v>
      </c>
      <c r="F120" s="110" t="n">
        <v>0</v>
      </c>
      <c r="G120" s="110" t="n">
        <v>0.25</v>
      </c>
      <c r="H120" s="110" t="n">
        <v>-0.32</v>
      </c>
      <c r="I120" s="110" t="n">
        <v>-0.07</v>
      </c>
      <c r="J120" s="110" t="n">
        <v>-0.225</v>
      </c>
      <c r="K120" s="112" t="n">
        <v>-0.06</v>
      </c>
      <c r="L120" s="110" t="n">
        <v>-0.25</v>
      </c>
      <c r="M120" s="110" t="n">
        <v>-0.605</v>
      </c>
      <c r="N120" s="110" t="n">
        <v>-0.4</v>
      </c>
      <c r="O120" s="110" t="n">
        <v>-0.14</v>
      </c>
      <c r="P120" s="110" t="n">
        <v>0.33</v>
      </c>
      <c r="Q120" s="110" t="n">
        <v>-0.07</v>
      </c>
    </row>
    <row r="121" customFormat="false" ht="12" hidden="false" customHeight="false" outlineLevel="0" collapsed="false">
      <c r="C121" s="110" t="n">
        <v>3.745</v>
      </c>
      <c r="D121" s="110" t="n">
        <v>0.0025</v>
      </c>
      <c r="E121" s="110" t="n">
        <v>0.53</v>
      </c>
      <c r="F121" s="110" t="n">
        <v>0</v>
      </c>
      <c r="G121" s="110" t="n">
        <v>0.25</v>
      </c>
      <c r="H121" s="110" t="n">
        <v>-0.32</v>
      </c>
      <c r="I121" s="110" t="n">
        <v>-0.07</v>
      </c>
      <c r="J121" s="110" t="n">
        <v>-0.225</v>
      </c>
      <c r="K121" s="112" t="n">
        <v>-0.06</v>
      </c>
      <c r="L121" s="110" t="n">
        <v>-0.25</v>
      </c>
      <c r="M121" s="110" t="n">
        <v>-0.605</v>
      </c>
      <c r="N121" s="110" t="n">
        <v>-0.4</v>
      </c>
      <c r="O121" s="110" t="n">
        <v>-0.14</v>
      </c>
      <c r="P121" s="110" t="n">
        <v>0.33</v>
      </c>
      <c r="Q121" s="110" t="n">
        <v>-0.07</v>
      </c>
    </row>
    <row r="122" customFormat="false" ht="12" hidden="false" customHeight="false" outlineLevel="0" collapsed="false">
      <c r="C122" s="110" t="n">
        <v>3.791</v>
      </c>
      <c r="D122" s="110" t="n">
        <v>0.0025</v>
      </c>
      <c r="E122" s="110" t="n">
        <v>0.53</v>
      </c>
      <c r="F122" s="110" t="n">
        <v>0</v>
      </c>
      <c r="G122" s="110" t="n">
        <v>0.25</v>
      </c>
      <c r="H122" s="110" t="n">
        <v>-0.32</v>
      </c>
      <c r="I122" s="110" t="n">
        <v>-0.07</v>
      </c>
      <c r="J122" s="110" t="n">
        <v>-0.225</v>
      </c>
      <c r="K122" s="112" t="n">
        <v>-0.06</v>
      </c>
      <c r="L122" s="110" t="n">
        <v>-0.25</v>
      </c>
      <c r="M122" s="110" t="n">
        <v>-0.605</v>
      </c>
      <c r="N122" s="110" t="n">
        <v>-0.4</v>
      </c>
      <c r="O122" s="110" t="n">
        <v>-0.14</v>
      </c>
      <c r="P122" s="110" t="n">
        <v>0.33</v>
      </c>
      <c r="Q122" s="110" t="n">
        <v>-0.07</v>
      </c>
    </row>
    <row r="123" customFormat="false" ht="12" hidden="false" customHeight="false" outlineLevel="0" collapsed="false">
      <c r="C123" s="110" t="n">
        <v>3.824</v>
      </c>
      <c r="D123" s="110" t="n">
        <v>0.0025</v>
      </c>
      <c r="E123" s="110" t="n">
        <v>0.53</v>
      </c>
      <c r="F123" s="110" t="n">
        <v>0</v>
      </c>
      <c r="G123" s="110" t="n">
        <v>0.25</v>
      </c>
      <c r="H123" s="110" t="n">
        <v>-0.32</v>
      </c>
      <c r="I123" s="110" t="n">
        <v>-0.07</v>
      </c>
      <c r="J123" s="110" t="n">
        <v>-0.225</v>
      </c>
      <c r="K123" s="112" t="n">
        <v>-0.06</v>
      </c>
      <c r="L123" s="110" t="n">
        <v>-0.25</v>
      </c>
      <c r="M123" s="110" t="n">
        <v>-0.605</v>
      </c>
      <c r="N123" s="110" t="n">
        <v>-0.4</v>
      </c>
      <c r="O123" s="110" t="n">
        <v>-0.14</v>
      </c>
      <c r="P123" s="110" t="n">
        <v>0.33</v>
      </c>
      <c r="Q123" s="110" t="n">
        <v>-0.07</v>
      </c>
    </row>
    <row r="124" customFormat="false" ht="12" hidden="false" customHeight="false" outlineLevel="0" collapsed="false">
      <c r="C124" s="110" t="n">
        <v>3.824</v>
      </c>
      <c r="D124" s="110" t="n">
        <v>0.0025</v>
      </c>
      <c r="E124" s="110" t="n">
        <v>0.53</v>
      </c>
      <c r="F124" s="110" t="n">
        <v>0</v>
      </c>
      <c r="G124" s="110" t="n">
        <v>0.25</v>
      </c>
      <c r="H124" s="110" t="n">
        <v>-0.32</v>
      </c>
      <c r="I124" s="110" t="n">
        <v>-0.07</v>
      </c>
      <c r="J124" s="110" t="n">
        <v>-0.225</v>
      </c>
      <c r="K124" s="112" t="n">
        <v>-0.06</v>
      </c>
      <c r="L124" s="110" t="n">
        <v>-0.25</v>
      </c>
      <c r="M124" s="110" t="n">
        <v>-0.605</v>
      </c>
      <c r="N124" s="110" t="n">
        <v>-0.4</v>
      </c>
      <c r="O124" s="110" t="n">
        <v>-0.14</v>
      </c>
      <c r="P124" s="110" t="n">
        <v>0.33</v>
      </c>
      <c r="Q124" s="110" t="n">
        <v>-0.07</v>
      </c>
    </row>
    <row r="125" customFormat="false" ht="12" hidden="false" customHeight="false" outlineLevel="0" collapsed="false">
      <c r="C125" s="110" t="n">
        <v>3.829</v>
      </c>
      <c r="D125" s="110" t="n">
        <v>0.0025</v>
      </c>
      <c r="E125" s="110" t="n">
        <v>0.53</v>
      </c>
      <c r="F125" s="110" t="n">
        <v>0</v>
      </c>
      <c r="G125" s="110" t="n">
        <v>0.25</v>
      </c>
      <c r="H125" s="110" t="n">
        <v>-0.32</v>
      </c>
      <c r="I125" s="110" t="n">
        <v>-0.07</v>
      </c>
      <c r="J125" s="110" t="n">
        <v>-0.225</v>
      </c>
      <c r="K125" s="112" t="n">
        <v>-0.06</v>
      </c>
      <c r="L125" s="110" t="n">
        <v>-0.25</v>
      </c>
      <c r="M125" s="110" t="n">
        <v>-0.605</v>
      </c>
      <c r="N125" s="110" t="n">
        <v>-0.4</v>
      </c>
      <c r="O125" s="110" t="n">
        <v>-0.14</v>
      </c>
      <c r="P125" s="110" t="n">
        <v>0.33</v>
      </c>
      <c r="Q125" s="110" t="n">
        <v>-0.07</v>
      </c>
    </row>
    <row r="126" customFormat="false" ht="12" hidden="false" customHeight="false" outlineLevel="0" collapsed="false">
      <c r="C126" s="110" t="n">
        <v>3.987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-0.145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4.155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-0.145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4.25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-0.145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4.135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-0.145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3.993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-0.145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3.823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-0.225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3.818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-0.225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3.85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-0.225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3.896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-0.225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3.929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-0.225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3.929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-0.225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3.934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-0.225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4.092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-0.145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4.26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-0.145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4.3575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-0.145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4.2425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-0.145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4.1005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-0.145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3.9305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-0.225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3.9255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-0.225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3.9575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-0.225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4.0035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-0.225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4.0365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-0.225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4.0365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-0.225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4.0415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-0.225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4.1995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-0.145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4.3675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-0.145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4.4675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-0.145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4.3525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-0.145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4.2105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-0.145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4.0405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-0.225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4.0355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-0.225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4.0675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-0.225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4.1135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-0.225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4.1465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-0.225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4.1465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-0.225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4.1515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-0.225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4.3095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-0.145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4.4775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-0.145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4.58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-0.145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4.465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-0.145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4.323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-0.145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4.153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-0.225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4.148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-0.225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4.18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-0.225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4.226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-0.225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4.259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-0.225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4.259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-0.225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4.264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-0.225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4.422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-0.145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4.59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-0.145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4.695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-0.145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4.58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-0.145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4.438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-0.145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4.268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-0.225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4.263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-0.225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4.295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-0.225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4.341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-0.225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4.374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-0.225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4.374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-0.225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4.379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-0.225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4.537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-0.145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4.705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-0.145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4.8125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-0.145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4.6975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-0.145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4.5555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-0.145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4.3855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-0.225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4.3805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-0.225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4.4125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-0.225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4.4585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-0.225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4.4915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-0.225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4.4915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-0.225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4.4965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-0.225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4.6545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-0.145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4.8225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-0.145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4.9325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-0.145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4.8175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-0.145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4.6755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-0.145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4.5055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-0.225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4.5005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-0.225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4.5325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-0.225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4.5785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-0.225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4.6115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-0.225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4.6115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-0.225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4.6165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-0.225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4.7745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-0.145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4.9425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-0.145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5.055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-0.145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4.94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-0.145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4.798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-0.145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4.628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-0.225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4.623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-0.225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4.655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-0.225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4.701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-0.225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4.734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-0.225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4.734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-0.225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4.739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-0.225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4.897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-0.145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5.065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-0.145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5.18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-0.145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5.065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-0.145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4.923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-0.145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4.753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-0.225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4.748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-0.225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4.78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-0.225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4.826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-0.225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4.859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-0.225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4.859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-0.225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4.864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-0.225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5.022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-0.145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5.19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-0.145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5.305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-0.145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5.19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-0.145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5.048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-0.145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4.878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-0.225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4.873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-0.225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4.905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-0.225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4.951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-0.225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4.984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-0.225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4.984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-0.225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4.989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-0.225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5.147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5.315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5.43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5.315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5.173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5.003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4.998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5.03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5.076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5.109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5.109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5.114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5.272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5.44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5.555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5.44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5.298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5.128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5.123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5.155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5.201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5.234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5.234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5.239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5.397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5.565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5.68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5.565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5.423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5.253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5.248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5.28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5.326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5.359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5.359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5.364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5.522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5.69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5.805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5.69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5.548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5.378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5.373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5.405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5.451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5.484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5.484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5.489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5.647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5.815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23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19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23.3347826086957</v>
      </c>
      <c r="D9" s="145" t="n">
        <f aca="true">IF(ISERROR((AVERAGE(OFFSET('[5]Curve Summary'!$D$6,24,0,3,1))*3+22*'[5]Curve Summary Backup'!$D$38)/25),'[5]Curve Summary Backup'!$D$38,(AVERAGE(OFFSET('[5]Curve Summary'!$D$6,24,0,3,1))*3+22*'[5]Curve Summary Backup'!$D$38)/25)</f>
        <v>27.75</v>
      </c>
      <c r="E9" s="145" t="n">
        <f aca="false">VLOOKUP(E$7,'[5]Curve Summary'!$A$7:$AG$54,4)</f>
        <v>34.85</v>
      </c>
      <c r="F9" s="146" t="n">
        <f aca="false">(C9*C$5+D9*D$5+E9*E$5)/(SUM(C$5:E$5))</f>
        <v>28.7185144927536</v>
      </c>
      <c r="G9" s="145" t="n">
        <f aca="false">AVERAGE(H9:I9)</f>
        <v>33.25</v>
      </c>
      <c r="H9" s="145" t="n">
        <f aca="false">AG9</f>
        <v>34.25</v>
      </c>
      <c r="I9" s="145" t="n">
        <f aca="false">AH9</f>
        <v>32.25</v>
      </c>
      <c r="J9" s="145" t="n">
        <f aca="false">AVERAGE(K9:L9)</f>
        <v>28.125</v>
      </c>
      <c r="K9" s="145" t="n">
        <f aca="false">AI9</f>
        <v>28.25</v>
      </c>
      <c r="L9" s="145" t="n">
        <f aca="false">AJ9</f>
        <v>28</v>
      </c>
      <c r="M9" s="145" t="n">
        <f aca="false">AK9</f>
        <v>26.75</v>
      </c>
      <c r="N9" s="145" t="n">
        <f aca="false">AL9</f>
        <v>28</v>
      </c>
      <c r="O9" s="145" t="n">
        <f aca="false">AVERAGE(P9:Q9)</f>
        <v>45.25</v>
      </c>
      <c r="P9" s="147" t="n">
        <f aca="false">AM9</f>
        <v>41</v>
      </c>
      <c r="Q9" s="145" t="n">
        <f aca="false">AN9</f>
        <v>49.5</v>
      </c>
      <c r="R9" s="145" t="n">
        <f aca="false">AO9</f>
        <v>41</v>
      </c>
      <c r="S9" s="145" t="n">
        <f aca="false">AVERAGE(T9:V9)</f>
        <v>34.5</v>
      </c>
      <c r="T9" s="145" t="n">
        <f aca="false">AP9</f>
        <v>35.5</v>
      </c>
      <c r="U9" s="145" t="n">
        <f aca="false">AQ9</f>
        <v>33</v>
      </c>
      <c r="V9" s="145" t="n">
        <f aca="false">AR9</f>
        <v>35</v>
      </c>
      <c r="W9" s="146" t="n">
        <f aca="false">SUM(AG28:AR28)/SUM($AG$5:$AR$5)</f>
        <v>34.4264705882353</v>
      </c>
      <c r="X9" s="145" t="n">
        <f aca="false">SUM(AS28:BD28)/SUM($AS$5:$BD$5)</f>
        <v>36.2901960784314</v>
      </c>
      <c r="Y9" s="145" t="n">
        <f aca="false">SUM(BE28:BR28)/SUM($BE$5:$BR$5)</f>
        <v>35.8429530201342</v>
      </c>
      <c r="Z9" s="145" t="n">
        <f aca="false">SUM(BQ28:CB28)/SUM($BQ$5:$CB$5)</f>
        <v>36.019568627451</v>
      </c>
      <c r="AA9" s="145" t="n">
        <f aca="false">SUM(CC28:DX28)/SUM($CC$5:$DX$5)</f>
        <v>36.8227058823529</v>
      </c>
      <c r="AB9" s="148" t="n">
        <f aca="false">SUM(DY28:EJ28)/SUM($DY$5:$EJ$5)</f>
        <v>38.009296875</v>
      </c>
      <c r="AC9" s="149" t="n">
        <f aca="false">(C9*C$5+D9*D$5+E9*E$5+SUM(AG28:EJ28))/(SUM(C$5:E$5)+SUM($AG$5:$EJ$5))</f>
        <v>36.2262853560497</v>
      </c>
      <c r="AD9" s="150"/>
      <c r="AE9" s="150"/>
      <c r="AF9" s="151"/>
      <c r="AG9" s="147" t="n">
        <f aca="false">VLOOKUP(AG$7,'[5]Curve Summary'!$A$7:$AG$161,4)</f>
        <v>34.25</v>
      </c>
      <c r="AH9" s="147" t="n">
        <f aca="false">VLOOKUP(AH$7,'[5]Curve Summary'!$A$7:$AG$161,4)</f>
        <v>32.25</v>
      </c>
      <c r="AI9" s="147" t="n">
        <f aca="false">VLOOKUP(AI$7,'[5]Curve Summary'!$A$7:$AG$161,4)</f>
        <v>28.25</v>
      </c>
      <c r="AJ9" s="147" t="n">
        <f aca="false">VLOOKUP(AJ$7,'[5]Curve Summary'!$A$7:$AG$161,4)</f>
        <v>28</v>
      </c>
      <c r="AK9" s="147" t="n">
        <f aca="false">VLOOKUP(AK$7,'[5]Curve Summary'!$A$7:$AG$161,4)</f>
        <v>26.75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49.5</v>
      </c>
      <c r="AO9" s="147" t="n">
        <f aca="false">VLOOKUP(AO$7,'[5]Curve Summary'!$A$7:$AG$161,4)</f>
        <v>41</v>
      </c>
      <c r="AP9" s="147" t="n">
        <f aca="false">VLOOKUP(AP$7,'[5]Curve Summary'!$A$7:$AG$161,4)</f>
        <v>35.5</v>
      </c>
      <c r="AQ9" s="147" t="n">
        <f aca="false">VLOOKUP(AQ$7,'[5]Curve Summary'!$A$7:$AG$161,4)</f>
        <v>33</v>
      </c>
      <c r="AR9" s="147" t="n">
        <f aca="false">VLOOKUP(AR$7,'[5]Curve Summary'!$A$7:$AG$161,4)</f>
        <v>35</v>
      </c>
      <c r="AS9" s="147" t="n">
        <f aca="false">VLOOKUP(AS$7,'[5]Curve Summary'!$A$7:$AG$161,4)</f>
        <v>38</v>
      </c>
      <c r="AT9" s="147" t="n">
        <f aca="false">VLOOKUP(AT$7,'[5]Curve Summary'!$A$7:$AG$161,4)</f>
        <v>35.5</v>
      </c>
      <c r="AU9" s="147" t="n">
        <f aca="false">VLOOKUP(AU$7,'[5]Curve Summary'!$A$7:$AG$161,4)</f>
        <v>31</v>
      </c>
      <c r="AV9" s="147" t="n">
        <f aca="false">VLOOKUP(AV$7,'[5]Curve Summary'!$A$7:$AG$161,4)</f>
        <v>29.5</v>
      </c>
      <c r="AW9" s="147" t="n">
        <f aca="false">VLOOKUP(AW$7,'[5]Curve Summary'!$A$7:$AG$161,4)</f>
        <v>25</v>
      </c>
      <c r="AX9" s="147" t="n">
        <f aca="false">VLOOKUP(AX$7,'[5]Curve Summary'!$A$7:$AG$161,4)</f>
        <v>26</v>
      </c>
      <c r="AY9" s="147" t="n">
        <f aca="false">VLOOKUP(AY$7,'[5]Curve Summary'!$A$7:$AG$161,4)</f>
        <v>46</v>
      </c>
      <c r="AZ9" s="147" t="n">
        <f aca="false">VLOOKUP(AZ$7,'[5]Curve Summary'!$A$7:$AG$161,4)</f>
        <v>54</v>
      </c>
      <c r="BA9" s="147" t="n">
        <f aca="false">VLOOKUP(BA$7,'[5]Curve Summary'!$A$7:$AG$161,4)</f>
        <v>43</v>
      </c>
      <c r="BB9" s="147" t="n">
        <f aca="false">VLOOKUP(BB$7,'[5]Curve Summary'!$A$7:$AG$161,4)</f>
        <v>36</v>
      </c>
      <c r="BC9" s="147" t="n">
        <f aca="false">VLOOKUP(BC$7,'[5]Curve Summary'!$A$7:$AG$161,4)</f>
        <v>34</v>
      </c>
      <c r="BD9" s="147" t="n">
        <f aca="false">VLOOKUP(BD$7,'[5]Curve Summary'!$A$7:$AG$161,4)</f>
        <v>37</v>
      </c>
      <c r="BE9" s="147" t="n">
        <f aca="false">VLOOKUP(BE$7,'[5]Curve Summary'!$A$7:$AG$161,4)</f>
        <v>37.16</v>
      </c>
      <c r="BF9" s="147" t="n">
        <f aca="false">VLOOKUP(BF$7,'[5]Curve Summary'!$A$7:$AG$161,4)</f>
        <v>35.08</v>
      </c>
      <c r="BG9" s="147" t="n">
        <f aca="false">VLOOKUP(BG$7,'[5]Curve Summary'!$A$7:$AG$161,4)</f>
        <v>31.32</v>
      </c>
      <c r="BH9" s="147" t="n">
        <f aca="false">VLOOKUP(BH$7,'[5]Curve Summary'!$A$7:$AG$161,4)</f>
        <v>30.07</v>
      </c>
      <c r="BI9" s="147" t="n">
        <f aca="false">VLOOKUP(BI$7,'[5]Curve Summary'!$A$7:$AG$161,4)</f>
        <v>26.31</v>
      </c>
      <c r="BJ9" s="147" t="n">
        <f aca="false">VLOOKUP(BJ$7,'[5]Curve Summary'!$A$7:$AG$161,4)</f>
        <v>27.15</v>
      </c>
      <c r="BK9" s="147" t="n">
        <f aca="false">VLOOKUP(BK$7,'[5]Curve Summary'!$A$7:$AG$161,4)</f>
        <v>43.93</v>
      </c>
      <c r="BL9" s="147" t="n">
        <f aca="false">VLOOKUP(BL$7,'[5]Curve Summary'!$A$7:$AG$161,4)</f>
        <v>50.65</v>
      </c>
      <c r="BM9" s="147" t="n">
        <f aca="false">VLOOKUP(BM$7,'[5]Curve Summary'!$A$7:$AG$161,4)</f>
        <v>41.44</v>
      </c>
      <c r="BN9" s="147" t="n">
        <f aca="false">VLOOKUP(BN$7,'[5]Curve Summary'!$A$7:$AG$161,4)</f>
        <v>35.57</v>
      </c>
      <c r="BO9" s="147" t="n">
        <f aca="false">VLOOKUP(BO$7,'[5]Curve Summary'!$A$7:$AG$161,4)</f>
        <v>33.9</v>
      </c>
      <c r="BP9" s="147" t="n">
        <f aca="false">VLOOKUP(BP$7,'[5]Curve Summary'!$A$7:$AG$161,4)</f>
        <v>36.43</v>
      </c>
      <c r="BQ9" s="147" t="n">
        <f aca="false">VLOOKUP(BQ$7,'[5]Curve Summary'!$A$7:$AG$161,4)</f>
        <v>37.21</v>
      </c>
      <c r="BR9" s="147" t="n">
        <f aca="false">VLOOKUP(BR$7,'[5]Curve Summary'!$A$7:$AG$161,4)</f>
        <v>35.43</v>
      </c>
      <c r="BS9" s="147" t="n">
        <f aca="false">VLOOKUP(BS$7,'[5]Curve Summary'!$A$7:$AG$161,4)</f>
        <v>32.21</v>
      </c>
      <c r="BT9" s="147" t="n">
        <f aca="false">VLOOKUP(BT$7,'[5]Curve Summary'!$A$7:$AG$161,4)</f>
        <v>31.14</v>
      </c>
      <c r="BU9" s="147" t="n">
        <f aca="false">VLOOKUP(BU$7,'[5]Curve Summary'!$A$7:$AG$161,4)</f>
        <v>27.92</v>
      </c>
      <c r="BV9" s="147" t="n">
        <f aca="false">VLOOKUP(BV$7,'[5]Curve Summary'!$A$7:$AG$161,4)</f>
        <v>28.64</v>
      </c>
      <c r="BW9" s="147" t="n">
        <f aca="false">VLOOKUP(BW$7,'[5]Curve Summary'!$A$7:$AG$161,4)</f>
        <v>43</v>
      </c>
      <c r="BX9" s="147" t="n">
        <f aca="false">VLOOKUP(BX$7,'[5]Curve Summary'!$A$7:$AG$161,4)</f>
        <v>48.76</v>
      </c>
      <c r="BY9" s="147" t="n">
        <f aca="false">VLOOKUP(BY$7,'[5]Curve Summary'!$A$7:$AG$161,4)</f>
        <v>40.87</v>
      </c>
      <c r="BZ9" s="147" t="n">
        <f aca="false">VLOOKUP(BZ$7,'[5]Curve Summary'!$A$7:$AG$161,4)</f>
        <v>35.85</v>
      </c>
      <c r="CA9" s="147" t="n">
        <f aca="false">VLOOKUP(CA$7,'[5]Curve Summary'!$A$7:$AG$161,4)</f>
        <v>34.42</v>
      </c>
      <c r="CB9" s="147" t="n">
        <f aca="false">VLOOKUP(CB$7,'[5]Curve Summary'!$A$7:$AG$161,4)</f>
        <v>36.59</v>
      </c>
      <c r="CC9" s="147" t="n">
        <f aca="false">VLOOKUP(CC$7,'[5]Curve Summary'!$A$7:$AG$161,4)</f>
        <v>37.34</v>
      </c>
      <c r="CD9" s="147" t="n">
        <f aca="false">VLOOKUP(CD$7,'[5]Curve Summary'!$A$7:$AG$161,4)</f>
        <v>35.73</v>
      </c>
      <c r="CE9" s="147" t="n">
        <f aca="false">VLOOKUP(CE$7,'[5]Curve Summary'!$A$7:$AG$161,4)</f>
        <v>32.81</v>
      </c>
      <c r="CF9" s="147" t="n">
        <f aca="false">VLOOKUP(CF$7,'[5]Curve Summary'!$A$7:$AG$161,4)</f>
        <v>31.84</v>
      </c>
      <c r="CG9" s="147" t="n">
        <f aca="false">VLOOKUP(CG$7,'[5]Curve Summary'!$A$7:$AG$161,4)</f>
        <v>28.93</v>
      </c>
      <c r="CH9" s="147" t="n">
        <f aca="false">VLOOKUP(CH$7,'[5]Curve Summary'!$A$7:$AG$161,4)</f>
        <v>29.58</v>
      </c>
      <c r="CI9" s="147" t="n">
        <f aca="false">VLOOKUP(CI$7,'[5]Curve Summary'!$A$7:$AG$161,4)</f>
        <v>42.6</v>
      </c>
      <c r="CJ9" s="147" t="n">
        <f aca="false">VLOOKUP(CJ$7,'[5]Curve Summary'!$A$7:$AG$161,4)</f>
        <v>47.81</v>
      </c>
      <c r="CK9" s="147" t="n">
        <f aca="false">VLOOKUP(CK$7,'[5]Curve Summary'!$A$7:$AG$161,4)</f>
        <v>40.66</v>
      </c>
      <c r="CL9" s="147" t="n">
        <f aca="false">VLOOKUP(CL$7,'[5]Curve Summary'!$A$7:$AG$161,4)</f>
        <v>36.12</v>
      </c>
      <c r="CM9" s="147" t="n">
        <f aca="false">VLOOKUP(CM$7,'[5]Curve Summary'!$A$7:$AG$161,4)</f>
        <v>34.82</v>
      </c>
      <c r="CN9" s="147" t="n">
        <f aca="false">VLOOKUP(CN$7,'[5]Curve Summary'!$A$7:$AG$161,4)</f>
        <v>36.78</v>
      </c>
      <c r="CO9" s="147" t="n">
        <f aca="false">VLOOKUP(CO$7,'[5]Curve Summary'!$A$7:$AG$161,4)</f>
        <v>37.47</v>
      </c>
      <c r="CP9" s="147" t="n">
        <f aca="false">VLOOKUP(CP$7,'[5]Curve Summary'!$A$7:$AG$161,4)</f>
        <v>36.01</v>
      </c>
      <c r="CQ9" s="147" t="n">
        <f aca="false">VLOOKUP(CQ$7,'[5]Curve Summary'!$A$7:$AG$161,4)</f>
        <v>33.37</v>
      </c>
      <c r="CR9" s="147" t="n">
        <f aca="false">VLOOKUP(CR$7,'[5]Curve Summary'!$A$7:$AG$161,4)</f>
        <v>32.5</v>
      </c>
      <c r="CS9" s="147" t="n">
        <f aca="false">VLOOKUP(CS$7,'[5]Curve Summary'!$A$7:$AG$161,4)</f>
        <v>29.86</v>
      </c>
      <c r="CT9" s="147" t="n">
        <f aca="false">VLOOKUP(CT$7,'[5]Curve Summary'!$A$7:$AG$161,4)</f>
        <v>30.46</v>
      </c>
      <c r="CU9" s="147" t="n">
        <f aca="false">VLOOKUP(CU$7,'[5]Curve Summary'!$A$7:$AG$161,4)</f>
        <v>42.25</v>
      </c>
      <c r="CV9" s="147" t="n">
        <f aca="false">VLOOKUP(CV$7,'[5]Curve Summary'!$A$7:$AG$161,4)</f>
        <v>46.99</v>
      </c>
      <c r="CW9" s="147" t="n">
        <f aca="false">VLOOKUP(CW$7,'[5]Curve Summary'!$A$7:$AG$161,4)</f>
        <v>40.51</v>
      </c>
      <c r="CX9" s="147" t="n">
        <f aca="false">VLOOKUP(CX$7,'[5]Curve Summary'!$A$7:$AG$161,4)</f>
        <v>36.39</v>
      </c>
      <c r="CY9" s="147" t="n">
        <f aca="false">VLOOKUP(CY$7,'[5]Curve Summary'!$A$7:$AG$161,4)</f>
        <v>35.22</v>
      </c>
      <c r="CZ9" s="147" t="n">
        <f aca="false">VLOOKUP(CZ$7,'[5]Curve Summary'!$A$7:$AG$161,4)</f>
        <v>37.01</v>
      </c>
      <c r="DA9" s="147" t="n">
        <f aca="false">VLOOKUP(DA$7,'[5]Curve Summary'!$A$7:$AG$161,4)</f>
        <v>37.9</v>
      </c>
      <c r="DB9" s="147" t="n">
        <f aca="false">VLOOKUP(DB$7,'[5]Curve Summary'!$A$7:$AG$161,4)</f>
        <v>36.54</v>
      </c>
      <c r="DC9" s="147" t="n">
        <f aca="false">VLOOKUP(DC$7,'[5]Curve Summary'!$A$7:$AG$161,4)</f>
        <v>34.08</v>
      </c>
      <c r="DD9" s="147" t="n">
        <f aca="false">VLOOKUP(DD$7,'[5]Curve Summary'!$A$7:$AG$161,4)</f>
        <v>33.27</v>
      </c>
      <c r="DE9" s="147" t="n">
        <f aca="false">VLOOKUP(DE$7,'[5]Curve Summary'!$A$7:$AG$161,4)</f>
        <v>30.81</v>
      </c>
      <c r="DF9" s="147" t="n">
        <f aca="false">VLOOKUP(DF$7,'[5]Curve Summary'!$A$7:$AG$161,4)</f>
        <v>31.37</v>
      </c>
      <c r="DG9" s="147" t="n">
        <f aca="false">VLOOKUP(DG$7,'[5]Curve Summary'!$A$7:$AG$161,4)</f>
        <v>42.37</v>
      </c>
      <c r="DH9" s="147" t="n">
        <f aca="false">VLOOKUP(DH$7,'[5]Curve Summary'!$A$7:$AG$161,4)</f>
        <v>46.78</v>
      </c>
      <c r="DI9" s="147" t="n">
        <f aca="false">VLOOKUP(DI$7,'[5]Curve Summary'!$A$7:$AG$161,4)</f>
        <v>40.74</v>
      </c>
      <c r="DJ9" s="147" t="n">
        <f aca="false">VLOOKUP(DJ$7,'[5]Curve Summary'!$A$7:$AG$161,4)</f>
        <v>36.9</v>
      </c>
      <c r="DK9" s="147" t="n">
        <f aca="false">VLOOKUP(DK$7,'[5]Curve Summary'!$A$7:$AG$161,4)</f>
        <v>35.81</v>
      </c>
      <c r="DL9" s="147" t="n">
        <f aca="false">VLOOKUP(DL$7,'[5]Curve Summary'!$A$7:$AG$161,4)</f>
        <v>37.47</v>
      </c>
      <c r="DM9" s="147" t="n">
        <f aca="false">VLOOKUP(DM$7,'[5]Curve Summary'!$A$7:$AG$161,4)</f>
        <v>38.34</v>
      </c>
      <c r="DN9" s="147" t="n">
        <f aca="false">VLOOKUP(DN$7,'[5]Curve Summary'!$A$7:$AG$161,4)</f>
        <v>37.07</v>
      </c>
      <c r="DO9" s="147" t="n">
        <f aca="false">VLOOKUP(DO$7,'[5]Curve Summary'!$A$7:$AG$161,4)</f>
        <v>34.78</v>
      </c>
      <c r="DP9" s="147" t="n">
        <f aca="false">VLOOKUP(DP$7,'[5]Curve Summary'!$A$7:$AG$161,4)</f>
        <v>34.02</v>
      </c>
      <c r="DQ9" s="147" t="n">
        <f aca="false">VLOOKUP(DQ$7,'[5]Curve Summary'!$A$7:$AG$161,4)</f>
        <v>31.73</v>
      </c>
      <c r="DR9" s="147" t="n">
        <f aca="false">VLOOKUP(DR$7,'[5]Curve Summary'!$A$7:$AG$161,4)</f>
        <v>32.25</v>
      </c>
      <c r="DS9" s="147" t="n">
        <f aca="false">VLOOKUP(DS$7,'[5]Curve Summary'!$A$7:$AG$161,4)</f>
        <v>42.51</v>
      </c>
      <c r="DT9" s="147" t="n">
        <f aca="false">VLOOKUP(DT$7,'[5]Curve Summary'!$A$7:$AG$161,4)</f>
        <v>46.62</v>
      </c>
      <c r="DU9" s="147" t="n">
        <f aca="false">VLOOKUP(DU$7,'[5]Curve Summary'!$A$7:$AG$161,4)</f>
        <v>40.99</v>
      </c>
      <c r="DV9" s="147" t="n">
        <f aca="false">VLOOKUP(DV$7,'[5]Curve Summary'!$A$7:$AG$161,4)</f>
        <v>37.41</v>
      </c>
      <c r="DW9" s="147" t="n">
        <f aca="false">VLOOKUP(DW$7,'[5]Curve Summary'!$A$7:$AG$161,4)</f>
        <v>36.4</v>
      </c>
      <c r="DX9" s="147" t="n">
        <f aca="false">VLOOKUP(DX$7,'[5]Curve Summary'!$A$7:$AG$161,4)</f>
        <v>37.95</v>
      </c>
      <c r="DY9" s="147" t="n">
        <f aca="false">VLOOKUP(DY$7,'[5]Curve Summary'!$A$7:$AG$161,4)</f>
        <v>38.78</v>
      </c>
      <c r="DZ9" s="147" t="n">
        <f aca="false">VLOOKUP(DZ$7,'[5]Curve Summary'!$A$7:$AG$161,4)</f>
        <v>37.6</v>
      </c>
      <c r="EA9" s="147" t="n">
        <f aca="false">VLOOKUP(EA$7,'[5]Curve Summary'!$A$7:$AG$161,4)</f>
        <v>35.46</v>
      </c>
      <c r="EB9" s="147" t="n">
        <f aca="false">VLOOKUP(EB$7,'[5]Curve Summary'!$A$7:$AG$161,4)</f>
        <v>34.76</v>
      </c>
      <c r="EC9" s="147" t="n">
        <f aca="false">VLOOKUP(EC$7,'[5]Curve Summary'!$A$7:$AG$161,4)</f>
        <v>32.62</v>
      </c>
      <c r="ED9" s="147" t="n">
        <f aca="false">VLOOKUP(ED$7,'[5]Curve Summary'!$A$7:$AG$161,4)</f>
        <v>33.1</v>
      </c>
      <c r="EE9" s="147" t="n">
        <f aca="false">VLOOKUP(EE$7,'[5]Curve Summary'!$A$7:$AG$161,4)</f>
        <v>42.67</v>
      </c>
      <c r="EF9" s="147" t="n">
        <f aca="false">VLOOKUP(EF$7,'[5]Curve Summary'!$A$7:$AG$161,4)</f>
        <v>46.5</v>
      </c>
      <c r="EG9" s="147" t="n">
        <f aca="false">VLOOKUP(EG$7,'[5]Curve Summary'!$A$7:$AG$161,4)</f>
        <v>41.26</v>
      </c>
      <c r="EH9" s="147" t="n">
        <f aca="false">VLOOKUP(EH$7,'[5]Curve Summary'!$A$7:$AG$161,4)</f>
        <v>37.92</v>
      </c>
      <c r="EI9" s="147" t="n">
        <f aca="false">VLOOKUP(EI$7,'[5]Curve Summary'!$A$7:$AG$161,4)</f>
        <v>36.97</v>
      </c>
      <c r="EJ9" s="147" t="n">
        <f aca="false">VLOOKUP(EJ$7,'[5]Curve Summary'!$A$7:$AG$161,4)</f>
        <v>38.42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24.8478260869565</v>
      </c>
      <c r="D10" s="147" t="n">
        <f aca="true">IF(ISERROR((AVERAGE(OFFSET('[5]Curve Summary'!$C$6,24,0,3,1))*3+22*'[5]Curve Summary Backup'!$C$38)/25),'[5]Curve Summary Backup'!$C$38,(AVERAGE(OFFSET('[5]Curve Summary'!$C$6,24,0,3,1))*3+22*'[5]Curve Summary Backup'!$C$38)/25)</f>
        <v>28.5</v>
      </c>
      <c r="E10" s="147" t="n">
        <f aca="false">VLOOKUP(E$7,'[5]Curve Summary'!$A$7:$AG$55,3)</f>
        <v>35.1</v>
      </c>
      <c r="F10" s="154" t="n">
        <f aca="false">(C10*C$5+D10*D$5+E10*E$5)/(SUM(C$5:E$5))</f>
        <v>29.5434782608696</v>
      </c>
      <c r="G10" s="147" t="n">
        <f aca="false">AVERAGE(H10:I10)</f>
        <v>33.075</v>
      </c>
      <c r="H10" s="147" t="n">
        <f aca="false">AG10</f>
        <v>34</v>
      </c>
      <c r="I10" s="147" t="n">
        <f aca="false">AH10</f>
        <v>32.15</v>
      </c>
      <c r="J10" s="147" t="n">
        <f aca="false">AVERAGE(K10:L10)</f>
        <v>29.125</v>
      </c>
      <c r="K10" s="147" t="n">
        <f aca="false">AI10</f>
        <v>28.25</v>
      </c>
      <c r="L10" s="147" t="n">
        <f aca="false">AJ10</f>
        <v>30</v>
      </c>
      <c r="M10" s="147" t="n">
        <f aca="false">AK10</f>
        <v>29.25</v>
      </c>
      <c r="N10" s="147" t="n">
        <f aca="false">AL10</f>
        <v>30.5</v>
      </c>
      <c r="O10" s="147" t="n">
        <f aca="false">AVERAGE(P10:Q10)</f>
        <v>48</v>
      </c>
      <c r="P10" s="147" t="n">
        <f aca="false">AM10</f>
        <v>44</v>
      </c>
      <c r="Q10" s="147" t="n">
        <f aca="false">AN10</f>
        <v>52</v>
      </c>
      <c r="R10" s="147" t="n">
        <f aca="false">AO10</f>
        <v>44.5</v>
      </c>
      <c r="S10" s="147" t="n">
        <f aca="false">AVERAGE(T10:V10)</f>
        <v>33.4166666666667</v>
      </c>
      <c r="T10" s="147" t="n">
        <f aca="false">AP10</f>
        <v>34.25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35.456862745098</v>
      </c>
      <c r="X10" s="147" t="n">
        <f aca="false">SUM(AS29:BD29)/SUM($AS$5:$BD$5)</f>
        <v>37.7588235294118</v>
      </c>
      <c r="Y10" s="147" t="n">
        <f aca="false">SUM(BE29:BR29)/SUM($BE$5:$BR$5)</f>
        <v>37.3037583892617</v>
      </c>
      <c r="Z10" s="147" t="n">
        <f aca="false">SUM(BQ29:CB29)/SUM($BQ$5:$CB$5)</f>
        <v>37.7381176470588</v>
      </c>
      <c r="AA10" s="147" t="n">
        <f aca="false">SUM(CC29:DX29)/SUM($CC$5:$DX$5)</f>
        <v>39.9266274509804</v>
      </c>
      <c r="AB10" s="155" t="n">
        <f aca="false">SUM(DY29:EJ29)/SUM($DY$5:$EJ$5)</f>
        <v>42.4740625</v>
      </c>
      <c r="AC10" s="156" t="n">
        <f aca="false">(C10*C$5+D10*D$5+E10*E$5+SUM(AG29:EJ29))/(SUM(C$5:E$5)+SUM($AG$5:$EJ$5))</f>
        <v>38.7168527123207</v>
      </c>
      <c r="AD10" s="150"/>
      <c r="AE10" s="150"/>
      <c r="AF10" s="151"/>
      <c r="AG10" s="157" t="n">
        <f aca="false">VLOOKUP(AG$7,'[5]Curve Summary'!$A$8:$AG$161,3)</f>
        <v>34</v>
      </c>
      <c r="AH10" s="157" t="n">
        <f aca="false">VLOOKUP(AH$7,'[5]Curve Summary'!$A$8:$AG$161,3)</f>
        <v>32.15</v>
      </c>
      <c r="AI10" s="157" t="n">
        <f aca="false">VLOOKUP(AI$7,'[5]Curve Summary'!$A$8:$AG$161,3)</f>
        <v>28.25</v>
      </c>
      <c r="AJ10" s="157" t="n">
        <f aca="false">VLOOKUP(AJ$7,'[5]Curve Summary'!$A$8:$AG$161,3)</f>
        <v>30</v>
      </c>
      <c r="AK10" s="157" t="n">
        <f aca="false">VLOOKUP(AK$7,'[5]Curve Summary'!$A$8:$AG$161,3)</f>
        <v>29.25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52</v>
      </c>
      <c r="AO10" s="157" t="n">
        <f aca="false">VLOOKUP(AO$7,'[5]Curve Summary'!$A$8:$AG$161,3)</f>
        <v>44.5</v>
      </c>
      <c r="AP10" s="157" t="n">
        <f aca="false">VLOOKUP(AP$7,'[5]Curve Summary'!$A$8:$AG$161,3)</f>
        <v>34.25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34.5</v>
      </c>
      <c r="AU10" s="157" t="n">
        <f aca="false">VLOOKUP(AU$7,'[5]Curve Summary'!$A$8:$AG$161,3)</f>
        <v>31</v>
      </c>
      <c r="AV10" s="157" t="n">
        <f aca="false">VLOOKUP(AV$7,'[5]Curve Summary'!$A$8:$AG$161,3)</f>
        <v>32.5</v>
      </c>
      <c r="AW10" s="157" t="n">
        <f aca="false">VLOOKUP(AW$7,'[5]Curve Summary'!$A$8:$AG$161,3)</f>
        <v>28.25</v>
      </c>
      <c r="AX10" s="157" t="n">
        <f aca="false">VLOOKUP(AX$7,'[5]Curve Summary'!$A$8:$AG$161,3)</f>
        <v>29.25</v>
      </c>
      <c r="AY10" s="157" t="n">
        <f aca="false">VLOOKUP(AY$7,'[5]Curve Summary'!$A$8:$AG$161,3)</f>
        <v>50.5</v>
      </c>
      <c r="AZ10" s="157" t="n">
        <f aca="false">VLOOKUP(AZ$7,'[5]Curve Summary'!$A$8:$AG$161,3)</f>
        <v>57.5</v>
      </c>
      <c r="BA10" s="157" t="n">
        <f aca="false">VLOOKUP(BA$7,'[5]Curve Summary'!$A$8:$AG$161,3)</f>
        <v>46.5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36.83</v>
      </c>
      <c r="BF10" s="157" t="n">
        <f aca="false">VLOOKUP(BF$7,'[5]Curve Summary'!$A$8:$AG$161,3)</f>
        <v>34.72</v>
      </c>
      <c r="BG10" s="157" t="n">
        <f aca="false">VLOOKUP(BG$7,'[5]Curve Summary'!$A$8:$AG$161,3)</f>
        <v>31.78</v>
      </c>
      <c r="BH10" s="157" t="n">
        <f aca="false">VLOOKUP(BH$7,'[5]Curve Summary'!$A$8:$AG$161,3)</f>
        <v>33.05</v>
      </c>
      <c r="BI10" s="157" t="n">
        <f aca="false">VLOOKUP(BI$7,'[5]Curve Summary'!$A$8:$AG$161,3)</f>
        <v>29.47</v>
      </c>
      <c r="BJ10" s="157" t="n">
        <f aca="false">VLOOKUP(BJ$7,'[5]Curve Summary'!$A$8:$AG$161,3)</f>
        <v>30.31</v>
      </c>
      <c r="BK10" s="157" t="n">
        <f aca="false">VLOOKUP(BK$7,'[5]Curve Summary'!$A$8:$AG$161,3)</f>
        <v>48.26</v>
      </c>
      <c r="BL10" s="157" t="n">
        <f aca="false">VLOOKUP(BL$7,'[5]Curve Summary'!$A$8:$AG$161,3)</f>
        <v>54.19</v>
      </c>
      <c r="BM10" s="157" t="n">
        <f aca="false">VLOOKUP(BM$7,'[5]Curve Summary'!$A$8:$AG$161,3)</f>
        <v>44.9</v>
      </c>
      <c r="BN10" s="157" t="n">
        <f aca="false">VLOOKUP(BN$7,'[5]Curve Summary'!$A$8:$AG$161,3)</f>
        <v>35.62</v>
      </c>
      <c r="BO10" s="157" t="n">
        <f aca="false">VLOOKUP(BO$7,'[5]Curve Summary'!$A$8:$AG$161,3)</f>
        <v>33.93</v>
      </c>
      <c r="BP10" s="157" t="n">
        <f aca="false">VLOOKUP(BP$7,'[5]Curve Summary'!$A$8:$AG$161,3)</f>
        <v>36.47</v>
      </c>
      <c r="BQ10" s="157" t="n">
        <f aca="false">VLOOKUP(BQ$7,'[5]Curve Summary'!$A$8:$AG$161,3)</f>
        <v>37.13</v>
      </c>
      <c r="BR10" s="157" t="n">
        <f aca="false">VLOOKUP(BR$7,'[5]Curve Summary'!$A$8:$AG$161,3)</f>
        <v>35.34</v>
      </c>
      <c r="BS10" s="157" t="n">
        <f aca="false">VLOOKUP(BS$7,'[5]Curve Summary'!$A$8:$AG$161,3)</f>
        <v>32.83</v>
      </c>
      <c r="BT10" s="157" t="n">
        <f aca="false">VLOOKUP(BT$7,'[5]Curve Summary'!$A$8:$AG$161,3)</f>
        <v>33.92</v>
      </c>
      <c r="BU10" s="157" t="n">
        <f aca="false">VLOOKUP(BU$7,'[5]Curve Summary'!$A$8:$AG$161,3)</f>
        <v>30.86</v>
      </c>
      <c r="BV10" s="157" t="n">
        <f aca="false">VLOOKUP(BV$7,'[5]Curve Summary'!$A$8:$AG$161,3)</f>
        <v>31.6</v>
      </c>
      <c r="BW10" s="157" t="n">
        <f aca="false">VLOOKUP(BW$7,'[5]Curve Summary'!$A$8:$AG$161,3)</f>
        <v>46.96</v>
      </c>
      <c r="BX10" s="157" t="n">
        <f aca="false">VLOOKUP(BX$7,'[5]Curve Summary'!$A$8:$AG$161,3)</f>
        <v>52.04</v>
      </c>
      <c r="BY10" s="157" t="n">
        <f aca="false">VLOOKUP(BY$7,'[5]Curve Summary'!$A$8:$AG$161,3)</f>
        <v>44.1</v>
      </c>
      <c r="BZ10" s="157" t="n">
        <f aca="false">VLOOKUP(BZ$7,'[5]Curve Summary'!$A$8:$AG$161,3)</f>
        <v>36.16</v>
      </c>
      <c r="CA10" s="157" t="n">
        <f aca="false">VLOOKUP(CA$7,'[5]Curve Summary'!$A$8:$AG$161,3)</f>
        <v>34.73</v>
      </c>
      <c r="CB10" s="157" t="n">
        <f aca="false">VLOOKUP(CB$7,'[5]Curve Summary'!$A$8:$AG$161,3)</f>
        <v>36.91</v>
      </c>
      <c r="CC10" s="157" t="n">
        <f aca="false">VLOOKUP(CC$7,'[5]Curve Summary'!$A$8:$AG$161,3)</f>
        <v>37.91</v>
      </c>
      <c r="CD10" s="157" t="n">
        <f aca="false">VLOOKUP(CD$7,'[5]Curve Summary'!$A$8:$AG$161,3)</f>
        <v>36.27</v>
      </c>
      <c r="CE10" s="157" t="n">
        <f aca="false">VLOOKUP(CE$7,'[5]Curve Summary'!$A$8:$AG$161,3)</f>
        <v>33.97</v>
      </c>
      <c r="CF10" s="157" t="n">
        <f aca="false">VLOOKUP(CF$7,'[5]Curve Summary'!$A$8:$AG$161,3)</f>
        <v>34.97</v>
      </c>
      <c r="CG10" s="157" t="n">
        <f aca="false">VLOOKUP(CG$7,'[5]Curve Summary'!$A$8:$AG$161,3)</f>
        <v>32.17</v>
      </c>
      <c r="CH10" s="157" t="n">
        <f aca="false">VLOOKUP(CH$7,'[5]Curve Summary'!$A$8:$AG$161,3)</f>
        <v>32.85</v>
      </c>
      <c r="CI10" s="157" t="n">
        <f aca="false">VLOOKUP(CI$7,'[5]Curve Summary'!$A$8:$AG$161,3)</f>
        <v>46.96</v>
      </c>
      <c r="CJ10" s="157" t="n">
        <f aca="false">VLOOKUP(CJ$7,'[5]Curve Summary'!$A$8:$AG$161,3)</f>
        <v>51.62</v>
      </c>
      <c r="CK10" s="157" t="n">
        <f aca="false">VLOOKUP(CK$7,'[5]Curve Summary'!$A$8:$AG$161,3)</f>
        <v>44.34</v>
      </c>
      <c r="CL10" s="157" t="n">
        <f aca="false">VLOOKUP(CL$7,'[5]Curve Summary'!$A$8:$AG$161,3)</f>
        <v>37.05</v>
      </c>
      <c r="CM10" s="157" t="n">
        <f aca="false">VLOOKUP(CM$7,'[5]Curve Summary'!$A$8:$AG$161,3)</f>
        <v>35.74</v>
      </c>
      <c r="CN10" s="157" t="n">
        <f aca="false">VLOOKUP(CN$7,'[5]Curve Summary'!$A$8:$AG$161,3)</f>
        <v>37.75</v>
      </c>
      <c r="CO10" s="157" t="n">
        <f aca="false">VLOOKUP(CO$7,'[5]Curve Summary'!$A$8:$AG$161,3)</f>
        <v>38.9</v>
      </c>
      <c r="CP10" s="157" t="n">
        <f aca="false">VLOOKUP(CP$7,'[5]Curve Summary'!$A$8:$AG$161,3)</f>
        <v>37.39</v>
      </c>
      <c r="CQ10" s="157" t="n">
        <f aca="false">VLOOKUP(CQ$7,'[5]Curve Summary'!$A$8:$AG$161,3)</f>
        <v>35.26</v>
      </c>
      <c r="CR10" s="157" t="n">
        <f aca="false">VLOOKUP(CR$7,'[5]Curve Summary'!$A$8:$AG$161,3)</f>
        <v>36.19</v>
      </c>
      <c r="CS10" s="157" t="n">
        <f aca="false">VLOOKUP(CS$7,'[5]Curve Summary'!$A$8:$AG$161,3)</f>
        <v>33.61</v>
      </c>
      <c r="CT10" s="157" t="n">
        <f aca="false">VLOOKUP(CT$7,'[5]Curve Summary'!$A$8:$AG$161,3)</f>
        <v>34.23</v>
      </c>
      <c r="CU10" s="157" t="n">
        <f aca="false">VLOOKUP(CU$7,'[5]Curve Summary'!$A$8:$AG$161,3)</f>
        <v>47.25</v>
      </c>
      <c r="CV10" s="157" t="n">
        <f aca="false">VLOOKUP(CV$7,'[5]Curve Summary'!$A$8:$AG$161,3)</f>
        <v>51.55</v>
      </c>
      <c r="CW10" s="157" t="n">
        <f aca="false">VLOOKUP(CW$7,'[5]Curve Summary'!$A$8:$AG$161,3)</f>
        <v>44.84</v>
      </c>
      <c r="CX10" s="157" t="n">
        <f aca="false">VLOOKUP(CX$7,'[5]Curve Summary'!$A$8:$AG$161,3)</f>
        <v>38.12</v>
      </c>
      <c r="CY10" s="157" t="n">
        <f aca="false">VLOOKUP(CY$7,'[5]Curve Summary'!$A$8:$AG$161,3)</f>
        <v>36.9</v>
      </c>
      <c r="CZ10" s="157" t="n">
        <f aca="false">VLOOKUP(CZ$7,'[5]Curve Summary'!$A$8:$AG$161,3)</f>
        <v>38.76</v>
      </c>
      <c r="DA10" s="157" t="n">
        <f aca="false">VLOOKUP(DA$7,'[5]Curve Summary'!$A$8:$AG$161,3)</f>
        <v>39.87</v>
      </c>
      <c r="DB10" s="157" t="n">
        <f aca="false">VLOOKUP(DB$7,'[5]Curve Summary'!$A$8:$AG$161,3)</f>
        <v>38.45</v>
      </c>
      <c r="DC10" s="157" t="n">
        <f aca="false">VLOOKUP(DC$7,'[5]Curve Summary'!$A$8:$AG$161,3)</f>
        <v>36.45</v>
      </c>
      <c r="DD10" s="157" t="n">
        <f aca="false">VLOOKUP(DD$7,'[5]Curve Summary'!$A$8:$AG$161,3)</f>
        <v>37.33</v>
      </c>
      <c r="DE10" s="157" t="n">
        <f aca="false">VLOOKUP(DE$7,'[5]Curve Summary'!$A$8:$AG$161,3)</f>
        <v>34.89</v>
      </c>
      <c r="DF10" s="157" t="n">
        <f aca="false">VLOOKUP(DF$7,'[5]Curve Summary'!$A$8:$AG$161,3)</f>
        <v>35.48</v>
      </c>
      <c r="DG10" s="157" t="n">
        <f aca="false">VLOOKUP(DG$7,'[5]Curve Summary'!$A$8:$AG$161,3)</f>
        <v>47.75</v>
      </c>
      <c r="DH10" s="157" t="n">
        <f aca="false">VLOOKUP(DH$7,'[5]Curve Summary'!$A$8:$AG$161,3)</f>
        <v>51.8</v>
      </c>
      <c r="DI10" s="157" t="n">
        <f aca="false">VLOOKUP(DI$7,'[5]Curve Summary'!$A$8:$AG$161,3)</f>
        <v>45.48</v>
      </c>
      <c r="DJ10" s="157" t="n">
        <f aca="false">VLOOKUP(DJ$7,'[5]Curve Summary'!$A$8:$AG$161,3)</f>
        <v>39.15</v>
      </c>
      <c r="DK10" s="157" t="n">
        <f aca="false">VLOOKUP(DK$7,'[5]Curve Summary'!$A$8:$AG$161,3)</f>
        <v>38.01</v>
      </c>
      <c r="DL10" s="157" t="n">
        <f aca="false">VLOOKUP(DL$7,'[5]Curve Summary'!$A$8:$AG$161,3)</f>
        <v>39.76</v>
      </c>
      <c r="DM10" s="157" t="n">
        <f aca="false">VLOOKUP(DM$7,'[5]Curve Summary'!$A$8:$AG$161,3)</f>
        <v>40.94</v>
      </c>
      <c r="DN10" s="157" t="n">
        <f aca="false">VLOOKUP(DN$7,'[5]Curve Summary'!$A$8:$AG$161,3)</f>
        <v>39.6</v>
      </c>
      <c r="DO10" s="157" t="n">
        <f aca="false">VLOOKUP(DO$7,'[5]Curve Summary'!$A$8:$AG$161,3)</f>
        <v>37.71</v>
      </c>
      <c r="DP10" s="157" t="n">
        <f aca="false">VLOOKUP(DP$7,'[5]Curve Summary'!$A$8:$AG$161,3)</f>
        <v>38.54</v>
      </c>
      <c r="DQ10" s="157" t="n">
        <f aca="false">VLOOKUP(DQ$7,'[5]Curve Summary'!$A$8:$AG$161,3)</f>
        <v>36.25</v>
      </c>
      <c r="DR10" s="157" t="n">
        <f aca="false">VLOOKUP(DR$7,'[5]Curve Summary'!$A$8:$AG$161,3)</f>
        <v>36.81</v>
      </c>
      <c r="DS10" s="157" t="n">
        <f aca="false">VLOOKUP(DS$7,'[5]Curve Summary'!$A$8:$AG$161,3)</f>
        <v>48.38</v>
      </c>
      <c r="DT10" s="157" t="n">
        <f aca="false">VLOOKUP(DT$7,'[5]Curve Summary'!$A$8:$AG$161,3)</f>
        <v>52.21</v>
      </c>
      <c r="DU10" s="157" t="n">
        <f aca="false">VLOOKUP(DU$7,'[5]Curve Summary'!$A$8:$AG$161,3)</f>
        <v>46.24</v>
      </c>
      <c r="DV10" s="157" t="n">
        <f aca="false">VLOOKUP(DV$7,'[5]Curve Summary'!$A$8:$AG$161,3)</f>
        <v>40.27</v>
      </c>
      <c r="DW10" s="157" t="n">
        <f aca="false">VLOOKUP(DW$7,'[5]Curve Summary'!$A$8:$AG$161,3)</f>
        <v>39.2</v>
      </c>
      <c r="DX10" s="157" t="n">
        <f aca="false">VLOOKUP(DX$7,'[5]Curve Summary'!$A$8:$AG$161,3)</f>
        <v>40.85</v>
      </c>
      <c r="DY10" s="157" t="n">
        <f aca="false">VLOOKUP(DY$7,'[5]Curve Summary'!$A$8:$AG$161,3)</f>
        <v>42.01</v>
      </c>
      <c r="DZ10" s="157" t="n">
        <f aca="false">VLOOKUP(DZ$7,'[5]Curve Summary'!$A$8:$AG$161,3)</f>
        <v>40.75</v>
      </c>
      <c r="EA10" s="157" t="n">
        <f aca="false">VLOOKUP(EA$7,'[5]Curve Summary'!$A$8:$AG$161,3)</f>
        <v>38.97</v>
      </c>
      <c r="EB10" s="157" t="n">
        <f aca="false">VLOOKUP(EB$7,'[5]Curve Summary'!$A$8:$AG$161,3)</f>
        <v>39.75</v>
      </c>
      <c r="EC10" s="157" t="n">
        <f aca="false">VLOOKUP(EC$7,'[5]Curve Summary'!$A$8:$AG$161,3)</f>
        <v>37.59</v>
      </c>
      <c r="ED10" s="157" t="n">
        <f aca="false">VLOOKUP(ED$7,'[5]Curve Summary'!$A$8:$AG$161,3)</f>
        <v>38.12</v>
      </c>
      <c r="EE10" s="157" t="n">
        <f aca="false">VLOOKUP(EE$7,'[5]Curve Summary'!$A$8:$AG$161,3)</f>
        <v>49.04</v>
      </c>
      <c r="EF10" s="157" t="n">
        <f aca="false">VLOOKUP(EF$7,'[5]Curve Summary'!$A$8:$AG$161,3)</f>
        <v>52.65</v>
      </c>
      <c r="EG10" s="157" t="n">
        <f aca="false">VLOOKUP(EG$7,'[5]Curve Summary'!$A$8:$AG$161,3)</f>
        <v>47.02</v>
      </c>
      <c r="EH10" s="157" t="n">
        <f aca="false">VLOOKUP(EH$7,'[5]Curve Summary'!$A$8:$AG$161,3)</f>
        <v>41.39</v>
      </c>
      <c r="EI10" s="157" t="n">
        <f aca="false">VLOOKUP(EI$7,'[5]Curve Summary'!$A$8:$AG$161,3)</f>
        <v>40.37</v>
      </c>
      <c r="EJ10" s="157" t="n">
        <f aca="false">VLOOKUP(EJ$7,'[5]Curve Summary'!$A$8:$AG$161,3)</f>
        <v>41.93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25.1060869565217</v>
      </c>
      <c r="D11" s="147" t="n">
        <f aca="true">IF(ISERROR((AVERAGE(OFFSET('[5]Curve Summary'!$E$6,24,0,3,1))*3+22*'[5]Curve Summary Backup'!$E$38)/25),'[5]Curve Summary Backup'!$E$38,(AVERAGE(OFFSET('[5]Curve Summary'!$E$6,24,0,3,1))*3+22*'[5]Curve Summary Backup'!$E$38)/25)</f>
        <v>28.4</v>
      </c>
      <c r="E11" s="147" t="n">
        <f aca="false">VLOOKUP(E$7,'[5]Curve Summary'!$A$7:$AG$55,5)</f>
        <v>34.4</v>
      </c>
      <c r="F11" s="154" t="n">
        <f aca="false">(C11*C$5+D11*D$5+E11*E$5)/(SUM(C$5:E$5))</f>
        <v>29.3569275362319</v>
      </c>
      <c r="G11" s="147" t="n">
        <f aca="false">AVERAGE(H11:I11)</f>
        <v>34.75</v>
      </c>
      <c r="H11" s="147" t="n">
        <f aca="false">AG11</f>
        <v>35</v>
      </c>
      <c r="I11" s="147" t="n">
        <f aca="false">AH11</f>
        <v>34.5</v>
      </c>
      <c r="J11" s="147" t="n">
        <f aca="false">AVERAGE(K11:L11)</f>
        <v>31.125</v>
      </c>
      <c r="K11" s="147" t="n">
        <f aca="false">AI11</f>
        <v>32.5</v>
      </c>
      <c r="L11" s="147" t="n">
        <f aca="false">AJ11</f>
        <v>29.75</v>
      </c>
      <c r="M11" s="147" t="n">
        <f aca="false">AK11</f>
        <v>29.75</v>
      </c>
      <c r="N11" s="147" t="n">
        <f aca="false">AL11</f>
        <v>36.5</v>
      </c>
      <c r="O11" s="147" t="n">
        <f aca="false">AVERAGE(P11:Q11)</f>
        <v>47.75</v>
      </c>
      <c r="P11" s="147" t="n">
        <f aca="false">AM11</f>
        <v>44.25</v>
      </c>
      <c r="Q11" s="147" t="n">
        <f aca="false">AN11</f>
        <v>51.25</v>
      </c>
      <c r="R11" s="147" t="n">
        <f aca="false">AO11</f>
        <v>43.25</v>
      </c>
      <c r="S11" s="147" t="n">
        <f aca="false">AVERAGE(T11:V11)</f>
        <v>36.25</v>
      </c>
      <c r="T11" s="147" t="n">
        <f aca="false">AP11</f>
        <v>37</v>
      </c>
      <c r="U11" s="147" t="n">
        <f aca="false">AQ11</f>
        <v>34.75</v>
      </c>
      <c r="V11" s="147" t="n">
        <f aca="false">AR11</f>
        <v>37</v>
      </c>
      <c r="W11" s="154" t="n">
        <f aca="false">SUM(AG30:AR30)/SUM($AG$5:$AR$5)</f>
        <v>37.1392156862745</v>
      </c>
      <c r="X11" s="147" t="n">
        <f aca="false">SUM(AS30:BD30)/SUM($AS$5:$BD$5)</f>
        <v>40.2549019607843</v>
      </c>
      <c r="Y11" s="147" t="n">
        <f aca="false">SUM(BE30:BR30)/SUM($BE$5:$BR$5)</f>
        <v>40.6026510067114</v>
      </c>
      <c r="Z11" s="147" t="n">
        <f aca="false">SUM(BQ30:CB30)/SUM($BQ$5:$CB$5)</f>
        <v>41.0470588235294</v>
      </c>
      <c r="AA11" s="147" t="n">
        <f aca="false">SUM(CC30:DX30)/SUM($CC$5:$DX$5)</f>
        <v>41.6476470588235</v>
      </c>
      <c r="AB11" s="155" t="n">
        <f aca="false">SUM(DY30:EJ30)/SUM($DY$5:$EJ$5)</f>
        <v>42.5148046875</v>
      </c>
      <c r="AC11" s="156" t="n">
        <f aca="false">(C11*C$5+D11*D$5+E11*E$5+SUM(AG30:EJ30))/(SUM(C$5:E$5)+SUM($AG$5:$EJ$5))</f>
        <v>40.6289845853155</v>
      </c>
      <c r="AD11" s="150"/>
      <c r="AE11" s="150"/>
      <c r="AF11" s="151"/>
      <c r="AG11" s="157" t="n">
        <f aca="false">VLOOKUP(AG$7,'[5]Curve Summary'!$A$8:$AG$161,5)</f>
        <v>35</v>
      </c>
      <c r="AH11" s="157" t="n">
        <f aca="false">VLOOKUP(AH$7,'[5]Curve Summary'!$A$8:$AG$161,5)</f>
        <v>34.5</v>
      </c>
      <c r="AI11" s="157" t="n">
        <f aca="false">VLOOKUP(AI$7,'[5]Curve Summary'!$A$8:$AG$161,5)</f>
        <v>32.5</v>
      </c>
      <c r="AJ11" s="157" t="n">
        <f aca="false">VLOOKUP(AJ$7,'[5]Curve Summary'!$A$8:$AG$161,5)</f>
        <v>29.75</v>
      </c>
      <c r="AK11" s="157" t="n">
        <f aca="false">VLOOKUP(AK$7,'[5]Curve Summary'!$A$8:$AG$161,5)</f>
        <v>29.75</v>
      </c>
      <c r="AL11" s="157" t="n">
        <f aca="false">VLOOKUP(AL$7,'[5]Curve Summary'!$A$8:$AG$161,5)</f>
        <v>36.5</v>
      </c>
      <c r="AM11" s="157" t="n">
        <f aca="false">VLOOKUP(AM$7,'[5]Curve Summary'!$A$8:$AG$161,5)</f>
        <v>44.25</v>
      </c>
      <c r="AN11" s="157" t="n">
        <f aca="false">VLOOKUP(AN$7,'[5]Curve Summary'!$A$8:$AG$161,5)</f>
        <v>51.25</v>
      </c>
      <c r="AO11" s="157" t="n">
        <f aca="false">VLOOKUP(AO$7,'[5]Curve Summary'!$A$8:$AG$161,5)</f>
        <v>43.25</v>
      </c>
      <c r="AP11" s="157" t="n">
        <f aca="false">VLOOKUP(AP$7,'[5]Curve Summary'!$A$8:$AG$161,5)</f>
        <v>37</v>
      </c>
      <c r="AQ11" s="157" t="n">
        <f aca="false">VLOOKUP(AQ$7,'[5]Curve Summary'!$A$8:$AG$161,5)</f>
        <v>34.75</v>
      </c>
      <c r="AR11" s="157" t="n">
        <f aca="false">VLOOKUP(AR$7,'[5]Curve Summary'!$A$8:$AG$161,5)</f>
        <v>37</v>
      </c>
      <c r="AS11" s="157" t="n">
        <f aca="false">VLOOKUP(AS$7,'[5]Curve Summary'!$A$8:$AG$161,5)</f>
        <v>38.25</v>
      </c>
      <c r="AT11" s="157" t="n">
        <f aca="false">VLOOKUP(AT$7,'[5]Curve Summary'!$A$8:$AG$161,5)</f>
        <v>37.25</v>
      </c>
      <c r="AU11" s="157" t="n">
        <f aca="false">VLOOKUP(AU$7,'[5]Curve Summary'!$A$8:$AG$161,5)</f>
        <v>34.75</v>
      </c>
      <c r="AV11" s="157" t="n">
        <f aca="false">VLOOKUP(AV$7,'[5]Curve Summary'!$A$8:$AG$161,5)</f>
        <v>32.5</v>
      </c>
      <c r="AW11" s="157" t="n">
        <f aca="false">VLOOKUP(AW$7,'[5]Curve Summary'!$A$8:$AG$161,5)</f>
        <v>33.5</v>
      </c>
      <c r="AX11" s="157" t="n">
        <f aca="false">VLOOKUP(AX$7,'[5]Curve Summary'!$A$8:$AG$161,5)</f>
        <v>37.5</v>
      </c>
      <c r="AY11" s="157" t="n">
        <f aca="false">VLOOKUP(AY$7,'[5]Curve Summary'!$A$8:$AG$161,5)</f>
        <v>47.75</v>
      </c>
      <c r="AZ11" s="157" t="n">
        <f aca="false">VLOOKUP(AZ$7,'[5]Curve Summary'!$A$8:$AG$161,5)</f>
        <v>56.5</v>
      </c>
      <c r="BA11" s="157" t="n">
        <f aca="false">VLOOKUP(BA$7,'[5]Curve Summary'!$A$8:$AG$161,5)</f>
        <v>51.75</v>
      </c>
      <c r="BB11" s="157" t="n">
        <f aca="false">VLOOKUP(BB$7,'[5]Curve Summary'!$A$8:$AG$161,5)</f>
        <v>37.75</v>
      </c>
      <c r="BC11" s="157" t="n">
        <f aca="false">VLOOKUP(BC$7,'[5]Curve Summary'!$A$8:$AG$161,5)</f>
        <v>36.75</v>
      </c>
      <c r="BD11" s="157" t="n">
        <f aca="false">VLOOKUP(BD$7,'[5]Curve Summary'!$A$8:$AG$161,5)</f>
        <v>38.75</v>
      </c>
      <c r="BE11" s="157" t="n">
        <f aca="false">VLOOKUP(BE$7,'[5]Curve Summary'!$A$8:$AG$161,5)</f>
        <v>39.54</v>
      </c>
      <c r="BF11" s="157" t="n">
        <f aca="false">VLOOKUP(BF$7,'[5]Curve Summary'!$A$8:$AG$161,5)</f>
        <v>39.01</v>
      </c>
      <c r="BG11" s="157" t="n">
        <f aca="false">VLOOKUP(BG$7,'[5]Curve Summary'!$A$8:$AG$161,5)</f>
        <v>37.48</v>
      </c>
      <c r="BH11" s="157" t="n">
        <f aca="false">VLOOKUP(BH$7,'[5]Curve Summary'!$A$8:$AG$161,5)</f>
        <v>35.76</v>
      </c>
      <c r="BI11" s="157" t="n">
        <f aca="false">VLOOKUP(BI$7,'[5]Curve Summary'!$A$8:$AG$161,5)</f>
        <v>37.42</v>
      </c>
      <c r="BJ11" s="157" t="n">
        <f aca="false">VLOOKUP(BJ$7,'[5]Curve Summary'!$A$8:$AG$161,5)</f>
        <v>41.9</v>
      </c>
      <c r="BK11" s="157" t="n">
        <f aca="false">VLOOKUP(BK$7,'[5]Curve Summary'!$A$8:$AG$161,5)</f>
        <v>43.98</v>
      </c>
      <c r="BL11" s="157" t="n">
        <f aca="false">VLOOKUP(BL$7,'[5]Curve Summary'!$A$8:$AG$161,5)</f>
        <v>51.41</v>
      </c>
      <c r="BM11" s="157" t="n">
        <f aca="false">VLOOKUP(BM$7,'[5]Curve Summary'!$A$8:$AG$161,5)</f>
        <v>47.33</v>
      </c>
      <c r="BN11" s="157" t="n">
        <f aca="false">VLOOKUP(BN$7,'[5]Curve Summary'!$A$8:$AG$161,5)</f>
        <v>39.03</v>
      </c>
      <c r="BO11" s="157" t="n">
        <f aca="false">VLOOKUP(BO$7,'[5]Curve Summary'!$A$8:$AG$161,5)</f>
        <v>37.25</v>
      </c>
      <c r="BP11" s="157" t="n">
        <f aca="false">VLOOKUP(BP$7,'[5]Curve Summary'!$A$8:$AG$161,5)</f>
        <v>38.91</v>
      </c>
      <c r="BQ11" s="157" t="n">
        <f aca="false">VLOOKUP(BQ$7,'[5]Curve Summary'!$A$8:$AG$161,5)</f>
        <v>39.75</v>
      </c>
      <c r="BR11" s="157" t="n">
        <f aca="false">VLOOKUP(BR$7,'[5]Curve Summary'!$A$8:$AG$161,5)</f>
        <v>39.5</v>
      </c>
      <c r="BS11" s="157" t="n">
        <f aca="false">VLOOKUP(BS$7,'[5]Curve Summary'!$A$8:$AG$161,5)</f>
        <v>38.25</v>
      </c>
      <c r="BT11" s="157" t="n">
        <f aca="false">VLOOKUP(BT$7,'[5]Curve Summary'!$A$8:$AG$161,5)</f>
        <v>37.25</v>
      </c>
      <c r="BU11" s="157" t="n">
        <f aca="false">VLOOKUP(BU$7,'[5]Curve Summary'!$A$8:$AG$161,5)</f>
        <v>38.75</v>
      </c>
      <c r="BV11" s="157" t="n">
        <f aca="false">VLOOKUP(BV$7,'[5]Curve Summary'!$A$8:$AG$161,5)</f>
        <v>43</v>
      </c>
      <c r="BW11" s="157" t="n">
        <f aca="false">VLOOKUP(BW$7,'[5]Curve Summary'!$A$8:$AG$161,5)</f>
        <v>42.5</v>
      </c>
      <c r="BX11" s="157" t="n">
        <f aca="false">VLOOKUP(BX$7,'[5]Curve Summary'!$A$8:$AG$161,5)</f>
        <v>48.75</v>
      </c>
      <c r="BY11" s="157" t="n">
        <f aca="false">VLOOKUP(BY$7,'[5]Curve Summary'!$A$8:$AG$161,5)</f>
        <v>45.25</v>
      </c>
      <c r="BZ11" s="157" t="n">
        <f aca="false">VLOOKUP(BZ$7,'[5]Curve Summary'!$A$8:$AG$161,5)</f>
        <v>40.75</v>
      </c>
      <c r="CA11" s="157" t="n">
        <f aca="false">VLOOKUP(CA$7,'[5]Curve Summary'!$A$8:$AG$161,5)</f>
        <v>38.5</v>
      </c>
      <c r="CB11" s="157" t="n">
        <f aca="false">VLOOKUP(CB$7,'[5]Curve Summary'!$A$8:$AG$161,5)</f>
        <v>39.75</v>
      </c>
      <c r="CC11" s="157" t="n">
        <f aca="false">VLOOKUP(CC$7,'[5]Curve Summary'!$A$8:$AG$161,5)</f>
        <v>39.96</v>
      </c>
      <c r="CD11" s="157" t="n">
        <f aca="false">VLOOKUP(CD$7,'[5]Curve Summary'!$A$8:$AG$161,5)</f>
        <v>39.95</v>
      </c>
      <c r="CE11" s="157" t="n">
        <f aca="false">VLOOKUP(CE$7,'[5]Curve Summary'!$A$8:$AG$161,5)</f>
        <v>38.95</v>
      </c>
      <c r="CF11" s="157" t="n">
        <f aca="false">VLOOKUP(CF$7,'[5]Curve Summary'!$A$8:$AG$161,5)</f>
        <v>38.63</v>
      </c>
      <c r="CG11" s="157" t="n">
        <f aca="false">VLOOKUP(CG$7,'[5]Curve Summary'!$A$8:$AG$161,5)</f>
        <v>39.94</v>
      </c>
      <c r="CH11" s="157" t="n">
        <f aca="false">VLOOKUP(CH$7,'[5]Curve Summary'!$A$8:$AG$161,5)</f>
        <v>43.88</v>
      </c>
      <c r="CI11" s="157" t="n">
        <f aca="false">VLOOKUP(CI$7,'[5]Curve Summary'!$A$8:$AG$161,5)</f>
        <v>41.22</v>
      </c>
      <c r="CJ11" s="157" t="n">
        <f aca="false">VLOOKUP(CJ$7,'[5]Curve Summary'!$A$8:$AG$161,5)</f>
        <v>46.58</v>
      </c>
      <c r="CK11" s="157" t="n">
        <f aca="false">VLOOKUP(CK$7,'[5]Curve Summary'!$A$8:$AG$161,5)</f>
        <v>43.58</v>
      </c>
      <c r="CL11" s="157" t="n">
        <f aca="false">VLOOKUP(CL$7,'[5]Curve Summary'!$A$8:$AG$161,5)</f>
        <v>42.22</v>
      </c>
      <c r="CM11" s="157" t="n">
        <f aca="false">VLOOKUP(CM$7,'[5]Curve Summary'!$A$8:$AG$161,5)</f>
        <v>39.53</v>
      </c>
      <c r="CN11" s="157" t="n">
        <f aca="false">VLOOKUP(CN$7,'[5]Curve Summary'!$A$8:$AG$161,5)</f>
        <v>40.58</v>
      </c>
      <c r="CO11" s="157" t="n">
        <f aca="false">VLOOKUP(CO$7,'[5]Curve Summary'!$A$8:$AG$161,5)</f>
        <v>40.19</v>
      </c>
      <c r="CP11" s="157" t="n">
        <f aca="false">VLOOKUP(CP$7,'[5]Curve Summary'!$A$8:$AG$161,5)</f>
        <v>40.31</v>
      </c>
      <c r="CQ11" s="157" t="n">
        <f aca="false">VLOOKUP(CQ$7,'[5]Curve Summary'!$A$8:$AG$161,5)</f>
        <v>39.44</v>
      </c>
      <c r="CR11" s="157" t="n">
        <f aca="false">VLOOKUP(CR$7,'[5]Curve Summary'!$A$8:$AG$161,5)</f>
        <v>39.5</v>
      </c>
      <c r="CS11" s="157" t="n">
        <f aca="false">VLOOKUP(CS$7,'[5]Curve Summary'!$A$8:$AG$161,5)</f>
        <v>40.7</v>
      </c>
      <c r="CT11" s="157" t="n">
        <f aca="false">VLOOKUP(CT$7,'[5]Curve Summary'!$A$8:$AG$161,5)</f>
        <v>44.48</v>
      </c>
      <c r="CU11" s="157" t="n">
        <f aca="false">VLOOKUP(CU$7,'[5]Curve Summary'!$A$8:$AG$161,5)</f>
        <v>40.62</v>
      </c>
      <c r="CV11" s="157" t="n">
        <f aca="false">VLOOKUP(CV$7,'[5]Curve Summary'!$A$8:$AG$161,5)</f>
        <v>45.5</v>
      </c>
      <c r="CW11" s="157" t="n">
        <f aca="false">VLOOKUP(CW$7,'[5]Curve Summary'!$A$8:$AG$161,5)</f>
        <v>42.76</v>
      </c>
      <c r="CX11" s="157" t="n">
        <f aca="false">VLOOKUP(CX$7,'[5]Curve Summary'!$A$8:$AG$161,5)</f>
        <v>43.14</v>
      </c>
      <c r="CY11" s="157" t="n">
        <f aca="false">VLOOKUP(CY$7,'[5]Curve Summary'!$A$8:$AG$161,5)</f>
        <v>40.21</v>
      </c>
      <c r="CZ11" s="157" t="n">
        <f aca="false">VLOOKUP(CZ$7,'[5]Curve Summary'!$A$8:$AG$161,5)</f>
        <v>41.15</v>
      </c>
      <c r="DA11" s="157" t="n">
        <f aca="false">VLOOKUP(DA$7,'[5]Curve Summary'!$A$8:$AG$161,5)</f>
        <v>40.42</v>
      </c>
      <c r="DB11" s="157" t="n">
        <f aca="false">VLOOKUP(DB$7,'[5]Curve Summary'!$A$8:$AG$161,5)</f>
        <v>40.64</v>
      </c>
      <c r="DC11" s="157" t="n">
        <f aca="false">VLOOKUP(DC$7,'[5]Curve Summary'!$A$8:$AG$161,5)</f>
        <v>39.86</v>
      </c>
      <c r="DD11" s="157" t="n">
        <f aca="false">VLOOKUP(DD$7,'[5]Curve Summary'!$A$8:$AG$161,5)</f>
        <v>40.19</v>
      </c>
      <c r="DE11" s="157" t="n">
        <f aca="false">VLOOKUP(DE$7,'[5]Curve Summary'!$A$8:$AG$161,5)</f>
        <v>41.31</v>
      </c>
      <c r="DF11" s="157" t="n">
        <f aca="false">VLOOKUP(DF$7,'[5]Curve Summary'!$A$8:$AG$161,5)</f>
        <v>44.98</v>
      </c>
      <c r="DG11" s="157" t="n">
        <f aca="false">VLOOKUP(DG$7,'[5]Curve Summary'!$A$8:$AG$161,5)</f>
        <v>40.28</v>
      </c>
      <c r="DH11" s="157" t="n">
        <f aca="false">VLOOKUP(DH$7,'[5]Curve Summary'!$A$8:$AG$161,5)</f>
        <v>44.81</v>
      </c>
      <c r="DI11" s="157" t="n">
        <f aca="false">VLOOKUP(DI$7,'[5]Curve Summary'!$A$8:$AG$161,5)</f>
        <v>42.26</v>
      </c>
      <c r="DJ11" s="157" t="n">
        <f aca="false">VLOOKUP(DJ$7,'[5]Curve Summary'!$A$8:$AG$161,5)</f>
        <v>43.87</v>
      </c>
      <c r="DK11" s="157" t="n">
        <f aca="false">VLOOKUP(DK$7,'[5]Curve Summary'!$A$8:$AG$161,5)</f>
        <v>40.76</v>
      </c>
      <c r="DL11" s="157" t="n">
        <f aca="false">VLOOKUP(DL$7,'[5]Curve Summary'!$A$8:$AG$161,5)</f>
        <v>41.62</v>
      </c>
      <c r="DM11" s="157" t="n">
        <f aca="false">VLOOKUP(DM$7,'[5]Curve Summary'!$A$8:$AG$161,5)</f>
        <v>40.66</v>
      </c>
      <c r="DN11" s="157" t="n">
        <f aca="false">VLOOKUP(DN$7,'[5]Curve Summary'!$A$8:$AG$161,5)</f>
        <v>40.97</v>
      </c>
      <c r="DO11" s="157" t="n">
        <f aca="false">VLOOKUP(DO$7,'[5]Curve Summary'!$A$8:$AG$161,5)</f>
        <v>40.28</v>
      </c>
      <c r="DP11" s="157" t="n">
        <f aca="false">VLOOKUP(DP$7,'[5]Curve Summary'!$A$8:$AG$161,5)</f>
        <v>40.85</v>
      </c>
      <c r="DQ11" s="157" t="n">
        <f aca="false">VLOOKUP(DQ$7,'[5]Curve Summary'!$A$8:$AG$161,5)</f>
        <v>41.9</v>
      </c>
      <c r="DR11" s="157" t="n">
        <f aca="false">VLOOKUP(DR$7,'[5]Curve Summary'!$A$8:$AG$161,5)</f>
        <v>45.46</v>
      </c>
      <c r="DS11" s="157" t="n">
        <f aca="false">VLOOKUP(DS$7,'[5]Curve Summary'!$A$8:$AG$161,5)</f>
        <v>39.98</v>
      </c>
      <c r="DT11" s="157" t="n">
        <f aca="false">VLOOKUP(DT$7,'[5]Curve Summary'!$A$8:$AG$161,5)</f>
        <v>44.18</v>
      </c>
      <c r="DU11" s="157" t="n">
        <f aca="false">VLOOKUP(DU$7,'[5]Curve Summary'!$A$8:$AG$161,5)</f>
        <v>41.82</v>
      </c>
      <c r="DV11" s="157" t="n">
        <f aca="false">VLOOKUP(DV$7,'[5]Curve Summary'!$A$8:$AG$161,5)</f>
        <v>44.56</v>
      </c>
      <c r="DW11" s="157" t="n">
        <f aca="false">VLOOKUP(DW$7,'[5]Curve Summary'!$A$8:$AG$161,5)</f>
        <v>41.29</v>
      </c>
      <c r="DX11" s="157" t="n">
        <f aca="false">VLOOKUP(DX$7,'[5]Curve Summary'!$A$8:$AG$161,5)</f>
        <v>42.08</v>
      </c>
      <c r="DY11" s="157" t="n">
        <f aca="false">VLOOKUP(DY$7,'[5]Curve Summary'!$A$8:$AG$161,5)</f>
        <v>41.14</v>
      </c>
      <c r="DZ11" s="157" t="n">
        <f aca="false">VLOOKUP(DZ$7,'[5]Curve Summary'!$A$8:$AG$161,5)</f>
        <v>41.53</v>
      </c>
      <c r="EA11" s="157" t="n">
        <f aca="false">VLOOKUP(EA$7,'[5]Curve Summary'!$A$8:$AG$161,5)</f>
        <v>40.93</v>
      </c>
      <c r="EB11" s="157" t="n">
        <f aca="false">VLOOKUP(EB$7,'[5]Curve Summary'!$A$8:$AG$161,5)</f>
        <v>41.73</v>
      </c>
      <c r="EC11" s="157" t="n">
        <f aca="false">VLOOKUP(EC$7,'[5]Curve Summary'!$A$8:$AG$161,5)</f>
        <v>42.71</v>
      </c>
      <c r="ED11" s="157" t="n">
        <f aca="false">VLOOKUP(ED$7,'[5]Curve Summary'!$A$8:$AG$161,5)</f>
        <v>46.17</v>
      </c>
      <c r="EE11" s="157" t="n">
        <f aca="false">VLOOKUP(EE$7,'[5]Curve Summary'!$A$8:$AG$161,5)</f>
        <v>39.96</v>
      </c>
      <c r="EF11" s="157" t="n">
        <f aca="false">VLOOKUP(EF$7,'[5]Curve Summary'!$A$8:$AG$161,5)</f>
        <v>43.87</v>
      </c>
      <c r="EG11" s="157" t="n">
        <f aca="false">VLOOKUP(EG$7,'[5]Curve Summary'!$A$8:$AG$161,5)</f>
        <v>41.67</v>
      </c>
      <c r="EH11" s="157" t="n">
        <f aca="false">VLOOKUP(EH$7,'[5]Curve Summary'!$A$8:$AG$161,5)</f>
        <v>45.47</v>
      </c>
      <c r="EI11" s="157" t="n">
        <f aca="false">VLOOKUP(EI$7,'[5]Curve Summary'!$A$8:$AG$161,5)</f>
        <v>42.05</v>
      </c>
      <c r="EJ11" s="157" t="n">
        <f aca="false">VLOOKUP(EJ$7,'[5]Curve Summary'!$A$8:$AG$161,5)</f>
        <v>42.77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27.1667391636061</v>
      </c>
      <c r="D12" s="147" t="n">
        <f aca="true">IF(ISERROR((AVERAGE(OFFSET('[5]Curve Summary'!$I$6,24,0,3,1))*3+22*'[5]Curve Summary Backup'!$I$38)/25),'[5]Curve Summary Backup'!$I$38,(AVERAGE(OFFSET('[5]Curve Summary'!$I$6,24,0,3,1))*3+22*'[5]Curve Summary Backup'!$I$38)/25)</f>
        <v>26.7039999847412</v>
      </c>
      <c r="E12" s="147" t="n">
        <f aca="false">VLOOKUP(E$7,'[5]Curve Summary'!$A$7:$AG$55,9)</f>
        <v>30.8</v>
      </c>
      <c r="F12" s="154" t="n">
        <f aca="false">(C12*C$5+D12*D$5+E12*E$5)/(SUM(C$5:E$5))</f>
        <v>28.215867396468</v>
      </c>
      <c r="G12" s="147" t="n">
        <f aca="false">AVERAGE(H12:I12)</f>
        <v>31.75</v>
      </c>
      <c r="H12" s="147" t="n">
        <f aca="false">AG12</f>
        <v>31.75</v>
      </c>
      <c r="I12" s="147" t="n">
        <f aca="false">AH12</f>
        <v>31.75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47.75</v>
      </c>
      <c r="P12" s="147" t="n">
        <f aca="false">AM12</f>
        <v>44.25</v>
      </c>
      <c r="Q12" s="147" t="n">
        <f aca="false">AN12</f>
        <v>51.25</v>
      </c>
      <c r="R12" s="147" t="n">
        <f aca="false">AO12</f>
        <v>39.25</v>
      </c>
      <c r="S12" s="147" t="n">
        <f aca="false">AVERAGE(T12:V12)</f>
        <v>35.75</v>
      </c>
      <c r="T12" s="147" t="n">
        <f aca="false">AP12</f>
        <v>35.5</v>
      </c>
      <c r="U12" s="147" t="n">
        <f aca="false">AQ12</f>
        <v>34.75</v>
      </c>
      <c r="V12" s="147" t="n">
        <f aca="false">AR12</f>
        <v>37</v>
      </c>
      <c r="W12" s="154" t="n">
        <f aca="false">SUM(AG31:AR31)/SUM($AG$5:$AR$5)</f>
        <v>36.0705882352941</v>
      </c>
      <c r="X12" s="147" t="n">
        <f aca="false">SUM(AS31:BD31)/SUM($AS$5:$BD$5)</f>
        <v>29.4352941176471</v>
      </c>
      <c r="Y12" s="147" t="n">
        <f aca="false">SUM(BE31:BR31)/SUM($BE$5:$BR$5)</f>
        <v>26.4823825503356</v>
      </c>
      <c r="Z12" s="147" t="n">
        <f aca="false">SUM(BQ31:CB31)/SUM($BQ$5:$CB$5)</f>
        <v>24.6009803921569</v>
      </c>
      <c r="AA12" s="147" t="n">
        <f aca="false">SUM(CC31:DX31)/SUM($CC$5:$DX$5)</f>
        <v>34.6146078431373</v>
      </c>
      <c r="AB12" s="155" t="n">
        <f aca="false">SUM(DY31:EJ31)/SUM($DY$5:$EJ$5)</f>
        <v>38.9947265625</v>
      </c>
      <c r="AC12" s="156" t="n">
        <f aca="false">(C12*C$5+D12*D$5+E12*E$5+SUM(AG31:EJ31))/(SUM(C$5:E$5)+SUM($AG$5:$EJ$5))</f>
        <v>32.6751492976201</v>
      </c>
      <c r="AD12" s="150"/>
      <c r="AE12" s="150"/>
      <c r="AF12" s="151"/>
      <c r="AG12" s="157" t="n">
        <f aca="false">VLOOKUP(AG$7,'[5]Curve Summary'!$A$8:$AG$161,9)</f>
        <v>31.75</v>
      </c>
      <c r="AH12" s="157" t="n">
        <f aca="false">VLOOKUP(AH$7,'[5]Curve Summary'!$A$8:$AG$161,9)</f>
        <v>31.75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44.25</v>
      </c>
      <c r="AN12" s="157" t="n">
        <f aca="false">VLOOKUP(AN$7,'[5]Curve Summary'!$A$8:$AG$161,9)</f>
        <v>51.25</v>
      </c>
      <c r="AO12" s="157" t="n">
        <f aca="false">VLOOKUP(AO$7,'[5]Curve Summary'!$A$8:$AG$161,9)</f>
        <v>39.25</v>
      </c>
      <c r="AP12" s="157" t="n">
        <f aca="false">VLOOKUP(AP$7,'[5]Curve Summary'!$A$8:$AG$161,9)</f>
        <v>35.5</v>
      </c>
      <c r="AQ12" s="157" t="n">
        <f aca="false">VLOOKUP(AQ$7,'[5]Curve Summary'!$A$8:$AG$161,9)</f>
        <v>34.75</v>
      </c>
      <c r="AR12" s="157" t="n">
        <f aca="false">VLOOKUP(AR$7,'[5]Curve Summary'!$A$8:$AG$161,9)</f>
        <v>37</v>
      </c>
      <c r="AS12" s="157" t="n">
        <f aca="false">VLOOKUP(AS$7,'[5]Curve Summary'!$A$8:$AG$161,9)</f>
        <v>27.75</v>
      </c>
      <c r="AT12" s="157" t="n">
        <f aca="false">VLOOKUP(AT$7,'[5]Curve Summary'!$A$8:$AG$161,9)</f>
        <v>26.75</v>
      </c>
      <c r="AU12" s="157" t="n">
        <f aca="false">VLOOKUP(AU$7,'[5]Curve Summary'!$A$8:$AG$161,9)</f>
        <v>24.25</v>
      </c>
      <c r="AV12" s="157" t="n">
        <f aca="false">VLOOKUP(AV$7,'[5]Curve Summary'!$A$8:$AG$161,9)</f>
        <v>22.5</v>
      </c>
      <c r="AW12" s="157" t="n">
        <f aca="false">VLOOKUP(AW$7,'[5]Curve Summary'!$A$8:$AG$161,9)</f>
        <v>23.5</v>
      </c>
      <c r="AX12" s="157" t="n">
        <f aca="false">VLOOKUP(AX$7,'[5]Curve Summary'!$A$8:$AG$161,9)</f>
        <v>27.5</v>
      </c>
      <c r="AY12" s="157" t="n">
        <f aca="false">VLOOKUP(AY$7,'[5]Curve Summary'!$A$8:$AG$161,9)</f>
        <v>37.75</v>
      </c>
      <c r="AZ12" s="157" t="n">
        <f aca="false">VLOOKUP(AZ$7,'[5]Curve Summary'!$A$8:$AG$161,9)</f>
        <v>46.5</v>
      </c>
      <c r="BA12" s="157" t="n">
        <f aca="false">VLOOKUP(BA$7,'[5]Curve Summary'!$A$8:$AG$161,9)</f>
        <v>36.75</v>
      </c>
      <c r="BB12" s="157" t="n">
        <f aca="false">VLOOKUP(BB$7,'[5]Curve Summary'!$A$8:$AG$161,9)</f>
        <v>26.25</v>
      </c>
      <c r="BC12" s="157" t="n">
        <f aca="false">VLOOKUP(BC$7,'[5]Curve Summary'!$A$8:$AG$161,9)</f>
        <v>24.75</v>
      </c>
      <c r="BD12" s="157" t="n">
        <f aca="false">VLOOKUP(BD$7,'[5]Curve Summary'!$A$8:$AG$161,9)</f>
        <v>28.75</v>
      </c>
      <c r="BE12" s="157" t="n">
        <f aca="false">VLOOKUP(BE$7,'[5]Curve Summary'!$A$8:$AG$161,9)</f>
        <v>18.5</v>
      </c>
      <c r="BF12" s="157" t="n">
        <f aca="false">VLOOKUP(BF$7,'[5]Curve Summary'!$A$8:$AG$161,9)</f>
        <v>20.75</v>
      </c>
      <c r="BG12" s="157" t="n">
        <f aca="false">VLOOKUP(BG$7,'[5]Curve Summary'!$A$8:$AG$161,9)</f>
        <v>17.75</v>
      </c>
      <c r="BH12" s="157" t="n">
        <f aca="false">VLOOKUP(BH$7,'[5]Curve Summary'!$A$8:$AG$161,9)</f>
        <v>25.5</v>
      </c>
      <c r="BI12" s="157" t="n">
        <f aca="false">VLOOKUP(BI$7,'[5]Curve Summary'!$A$8:$AG$161,9)</f>
        <v>25.5</v>
      </c>
      <c r="BJ12" s="157" t="n">
        <f aca="false">VLOOKUP(BJ$7,'[5]Curve Summary'!$A$8:$AG$161,9)</f>
        <v>31.5</v>
      </c>
      <c r="BK12" s="157" t="n">
        <f aca="false">VLOOKUP(BK$7,'[5]Curve Summary'!$A$8:$AG$161,9)</f>
        <v>35.5</v>
      </c>
      <c r="BL12" s="157" t="n">
        <f aca="false">VLOOKUP(BL$7,'[5]Curve Summary'!$A$8:$AG$161,9)</f>
        <v>44.5</v>
      </c>
      <c r="BM12" s="157" t="n">
        <f aca="false">VLOOKUP(BM$7,'[5]Curve Summary'!$A$8:$AG$161,9)</f>
        <v>28.5</v>
      </c>
      <c r="BN12" s="157" t="n">
        <f aca="false">VLOOKUP(BN$7,'[5]Curve Summary'!$A$8:$AG$161,9)</f>
        <v>28.75</v>
      </c>
      <c r="BO12" s="157" t="n">
        <f aca="false">VLOOKUP(BO$7,'[5]Curve Summary'!$A$8:$AG$161,9)</f>
        <v>25.25</v>
      </c>
      <c r="BP12" s="157" t="n">
        <f aca="false">VLOOKUP(BP$7,'[5]Curve Summary'!$A$8:$AG$161,9)</f>
        <v>28.5</v>
      </c>
      <c r="BQ12" s="157" t="n">
        <f aca="false">VLOOKUP(BQ$7,'[5]Curve Summary'!$A$8:$AG$161,9)</f>
        <v>18.5</v>
      </c>
      <c r="BR12" s="157" t="n">
        <f aca="false">VLOOKUP(BR$7,'[5]Curve Summary'!$A$8:$AG$161,9)</f>
        <v>20.75</v>
      </c>
      <c r="BS12" s="157" t="n">
        <f aca="false">VLOOKUP(BS$7,'[5]Curve Summary'!$A$8:$AG$161,9)</f>
        <v>17.75</v>
      </c>
      <c r="BT12" s="157" t="n">
        <f aca="false">VLOOKUP(BT$7,'[5]Curve Summary'!$A$8:$AG$161,9)</f>
        <v>24.5</v>
      </c>
      <c r="BU12" s="157" t="n">
        <f aca="false">VLOOKUP(BU$7,'[5]Curve Summary'!$A$8:$AG$161,9)</f>
        <v>24.5</v>
      </c>
      <c r="BV12" s="157" t="n">
        <f aca="false">VLOOKUP(BV$7,'[5]Curve Summary'!$A$8:$AG$161,9)</f>
        <v>29.5</v>
      </c>
      <c r="BW12" s="157" t="n">
        <f aca="false">VLOOKUP(BW$7,'[5]Curve Summary'!$A$8:$AG$161,9)</f>
        <v>26.5</v>
      </c>
      <c r="BX12" s="157" t="n">
        <f aca="false">VLOOKUP(BX$7,'[5]Curve Summary'!$A$8:$AG$161,9)</f>
        <v>35.5</v>
      </c>
      <c r="BY12" s="157" t="n">
        <f aca="false">VLOOKUP(BY$7,'[5]Curve Summary'!$A$8:$AG$161,9)</f>
        <v>22.5</v>
      </c>
      <c r="BZ12" s="157" t="n">
        <f aca="false">VLOOKUP(BZ$7,'[5]Curve Summary'!$A$8:$AG$161,9)</f>
        <v>25.75</v>
      </c>
      <c r="CA12" s="157" t="n">
        <f aca="false">VLOOKUP(CA$7,'[5]Curve Summary'!$A$8:$AG$161,9)</f>
        <v>22.75</v>
      </c>
      <c r="CB12" s="157" t="n">
        <f aca="false">VLOOKUP(CB$7,'[5]Curve Summary'!$A$8:$AG$161,9)</f>
        <v>26</v>
      </c>
      <c r="CC12" s="157" t="n">
        <f aca="false">VLOOKUP(CC$7,'[5]Curve Summary'!$A$8:$AG$161,9)</f>
        <v>18.75</v>
      </c>
      <c r="CD12" s="157" t="n">
        <f aca="false">VLOOKUP(CD$7,'[5]Curve Summary'!$A$8:$AG$161,9)</f>
        <v>21</v>
      </c>
      <c r="CE12" s="157" t="n">
        <f aca="false">VLOOKUP(CE$7,'[5]Curve Summary'!$A$8:$AG$161,9)</f>
        <v>18</v>
      </c>
      <c r="CF12" s="157" t="n">
        <f aca="false">VLOOKUP(CF$7,'[5]Curve Summary'!$A$8:$AG$161,9)</f>
        <v>24.75</v>
      </c>
      <c r="CG12" s="157" t="n">
        <f aca="false">VLOOKUP(CG$7,'[5]Curve Summary'!$A$8:$AG$161,9)</f>
        <v>24.75</v>
      </c>
      <c r="CH12" s="157" t="n">
        <f aca="false">VLOOKUP(CH$7,'[5]Curve Summary'!$A$8:$AG$161,9)</f>
        <v>29.75</v>
      </c>
      <c r="CI12" s="157" t="n">
        <f aca="false">VLOOKUP(CI$7,'[5]Curve Summary'!$A$8:$AG$161,9)</f>
        <v>26.75</v>
      </c>
      <c r="CJ12" s="157" t="n">
        <f aca="false">VLOOKUP(CJ$7,'[5]Curve Summary'!$A$8:$AG$161,9)</f>
        <v>35.75</v>
      </c>
      <c r="CK12" s="157" t="n">
        <f aca="false">VLOOKUP(CK$7,'[5]Curve Summary'!$A$8:$AG$161,9)</f>
        <v>22.75</v>
      </c>
      <c r="CL12" s="157" t="n">
        <f aca="false">VLOOKUP(CL$7,'[5]Curve Summary'!$A$8:$AG$161,9)</f>
        <v>26</v>
      </c>
      <c r="CM12" s="157" t="n">
        <f aca="false">VLOOKUP(CM$7,'[5]Curve Summary'!$A$8:$AG$161,9)</f>
        <v>23</v>
      </c>
      <c r="CN12" s="157" t="n">
        <f aca="false">VLOOKUP(CN$7,'[5]Curve Summary'!$A$8:$AG$161,9)</f>
        <v>26.25</v>
      </c>
      <c r="CO12" s="157" t="n">
        <f aca="false">VLOOKUP(CO$7,'[5]Curve Summary'!$A$8:$AG$161,9)</f>
        <v>28.1</v>
      </c>
      <c r="CP12" s="157" t="n">
        <f aca="false">VLOOKUP(CP$7,'[5]Curve Summary'!$A$8:$AG$161,9)</f>
        <v>30.35</v>
      </c>
      <c r="CQ12" s="157" t="n">
        <f aca="false">VLOOKUP(CQ$7,'[5]Curve Summary'!$A$8:$AG$161,9)</f>
        <v>27.35</v>
      </c>
      <c r="CR12" s="157" t="n">
        <f aca="false">VLOOKUP(CR$7,'[5]Curve Summary'!$A$8:$AG$161,9)</f>
        <v>34.1</v>
      </c>
      <c r="CS12" s="157" t="n">
        <f aca="false">VLOOKUP(CS$7,'[5]Curve Summary'!$A$8:$AG$161,9)</f>
        <v>34.1</v>
      </c>
      <c r="CT12" s="157" t="n">
        <f aca="false">VLOOKUP(CT$7,'[5]Curve Summary'!$A$8:$AG$161,9)</f>
        <v>40.1</v>
      </c>
      <c r="CU12" s="157" t="n">
        <f aca="false">VLOOKUP(CU$7,'[5]Curve Summary'!$A$8:$AG$161,9)</f>
        <v>47.1</v>
      </c>
      <c r="CV12" s="157" t="n">
        <f aca="false">VLOOKUP(CV$7,'[5]Curve Summary'!$A$8:$AG$161,9)</f>
        <v>56.1</v>
      </c>
      <c r="CW12" s="157" t="n">
        <f aca="false">VLOOKUP(CW$7,'[5]Curve Summary'!$A$8:$AG$161,9)</f>
        <v>39.1</v>
      </c>
      <c r="CX12" s="157" t="n">
        <f aca="false">VLOOKUP(CX$7,'[5]Curve Summary'!$A$8:$AG$161,9)</f>
        <v>38.35</v>
      </c>
      <c r="CY12" s="157" t="n">
        <f aca="false">VLOOKUP(CY$7,'[5]Curve Summary'!$A$8:$AG$161,9)</f>
        <v>35.35</v>
      </c>
      <c r="CZ12" s="157" t="n">
        <f aca="false">VLOOKUP(CZ$7,'[5]Curve Summary'!$A$8:$AG$161,9)</f>
        <v>38.6</v>
      </c>
      <c r="DA12" s="157" t="n">
        <f aca="false">VLOOKUP(DA$7,'[5]Curve Summary'!$A$8:$AG$161,9)</f>
        <v>28.45</v>
      </c>
      <c r="DB12" s="157" t="n">
        <f aca="false">VLOOKUP(DB$7,'[5]Curve Summary'!$A$8:$AG$161,9)</f>
        <v>30.7</v>
      </c>
      <c r="DC12" s="157" t="n">
        <f aca="false">VLOOKUP(DC$7,'[5]Curve Summary'!$A$8:$AG$161,9)</f>
        <v>27.7</v>
      </c>
      <c r="DD12" s="157" t="n">
        <f aca="false">VLOOKUP(DD$7,'[5]Curve Summary'!$A$8:$AG$161,9)</f>
        <v>34.45</v>
      </c>
      <c r="DE12" s="157" t="n">
        <f aca="false">VLOOKUP(DE$7,'[5]Curve Summary'!$A$8:$AG$161,9)</f>
        <v>34.45</v>
      </c>
      <c r="DF12" s="157" t="n">
        <f aca="false">VLOOKUP(DF$7,'[5]Curve Summary'!$A$8:$AG$161,9)</f>
        <v>40.45</v>
      </c>
      <c r="DG12" s="157" t="n">
        <f aca="false">VLOOKUP(DG$7,'[5]Curve Summary'!$A$8:$AG$161,9)</f>
        <v>47.45</v>
      </c>
      <c r="DH12" s="157" t="n">
        <f aca="false">VLOOKUP(DH$7,'[5]Curve Summary'!$A$8:$AG$161,9)</f>
        <v>56.45</v>
      </c>
      <c r="DI12" s="157" t="n">
        <f aca="false">VLOOKUP(DI$7,'[5]Curve Summary'!$A$8:$AG$161,9)</f>
        <v>39.45</v>
      </c>
      <c r="DJ12" s="157" t="n">
        <f aca="false">VLOOKUP(DJ$7,'[5]Curve Summary'!$A$8:$AG$161,9)</f>
        <v>38.7</v>
      </c>
      <c r="DK12" s="157" t="n">
        <f aca="false">VLOOKUP(DK$7,'[5]Curve Summary'!$A$8:$AG$161,9)</f>
        <v>35.7</v>
      </c>
      <c r="DL12" s="157" t="n">
        <f aca="false">VLOOKUP(DL$7,'[5]Curve Summary'!$A$8:$AG$161,9)</f>
        <v>38.95</v>
      </c>
      <c r="DM12" s="157" t="n">
        <f aca="false">VLOOKUP(DM$7,'[5]Curve Summary'!$A$8:$AG$161,9)</f>
        <v>28.95</v>
      </c>
      <c r="DN12" s="157" t="n">
        <f aca="false">VLOOKUP(DN$7,'[5]Curve Summary'!$A$8:$AG$161,9)</f>
        <v>31.2</v>
      </c>
      <c r="DO12" s="157" t="n">
        <f aca="false">VLOOKUP(DO$7,'[5]Curve Summary'!$A$8:$AG$161,9)</f>
        <v>28.2</v>
      </c>
      <c r="DP12" s="157" t="n">
        <f aca="false">VLOOKUP(DP$7,'[5]Curve Summary'!$A$8:$AG$161,9)</f>
        <v>35</v>
      </c>
      <c r="DQ12" s="157" t="n">
        <f aca="false">VLOOKUP(DQ$7,'[5]Curve Summary'!$A$8:$AG$161,9)</f>
        <v>35</v>
      </c>
      <c r="DR12" s="157" t="n">
        <f aca="false">VLOOKUP(DR$7,'[5]Curve Summary'!$A$8:$AG$161,9)</f>
        <v>41</v>
      </c>
      <c r="DS12" s="157" t="n">
        <f aca="false">VLOOKUP(DS$7,'[5]Curve Summary'!$A$8:$AG$161,9)</f>
        <v>48</v>
      </c>
      <c r="DT12" s="157" t="n">
        <f aca="false">VLOOKUP(DT$7,'[5]Curve Summary'!$A$8:$AG$161,9)</f>
        <v>57</v>
      </c>
      <c r="DU12" s="157" t="n">
        <f aca="false">VLOOKUP(DU$7,'[5]Curve Summary'!$A$8:$AG$161,9)</f>
        <v>39.95</v>
      </c>
      <c r="DV12" s="157" t="n">
        <f aca="false">VLOOKUP(DV$7,'[5]Curve Summary'!$A$8:$AG$161,9)</f>
        <v>39.25</v>
      </c>
      <c r="DW12" s="157" t="n">
        <f aca="false">VLOOKUP(DW$7,'[5]Curve Summary'!$A$8:$AG$161,9)</f>
        <v>36.25</v>
      </c>
      <c r="DX12" s="157" t="n">
        <f aca="false">VLOOKUP(DX$7,'[5]Curve Summary'!$A$8:$AG$161,9)</f>
        <v>39.45</v>
      </c>
      <c r="DY12" s="157" t="n">
        <f aca="false">VLOOKUP(DY$7,'[5]Curve Summary'!$A$8:$AG$161,9)</f>
        <v>29.45</v>
      </c>
      <c r="DZ12" s="157" t="n">
        <f aca="false">VLOOKUP(DZ$7,'[5]Curve Summary'!$A$8:$AG$161,9)</f>
        <v>31.7</v>
      </c>
      <c r="EA12" s="157" t="n">
        <f aca="false">VLOOKUP(EA$7,'[5]Curve Summary'!$A$8:$AG$161,9)</f>
        <v>28.7</v>
      </c>
      <c r="EB12" s="157" t="n">
        <f aca="false">VLOOKUP(EB$7,'[5]Curve Summary'!$A$8:$AG$161,9)</f>
        <v>35.75</v>
      </c>
      <c r="EC12" s="157" t="n">
        <f aca="false">VLOOKUP(EC$7,'[5]Curve Summary'!$A$8:$AG$161,9)</f>
        <v>35.75</v>
      </c>
      <c r="ED12" s="157" t="n">
        <f aca="false">VLOOKUP(ED$7,'[5]Curve Summary'!$A$8:$AG$161,9)</f>
        <v>41.75</v>
      </c>
      <c r="EE12" s="157" t="n">
        <f aca="false">VLOOKUP(EE$7,'[5]Curve Summary'!$A$8:$AG$161,9)</f>
        <v>48.75</v>
      </c>
      <c r="EF12" s="157" t="n">
        <f aca="false">VLOOKUP(EF$7,'[5]Curve Summary'!$A$8:$AG$161,9)</f>
        <v>57.75</v>
      </c>
      <c r="EG12" s="157" t="n">
        <f aca="false">VLOOKUP(EG$7,'[5]Curve Summary'!$A$8:$AG$161,9)</f>
        <v>40.45</v>
      </c>
      <c r="EH12" s="157" t="n">
        <f aca="false">VLOOKUP(EH$7,'[5]Curve Summary'!$A$8:$AG$161,9)</f>
        <v>40</v>
      </c>
      <c r="EI12" s="157" t="n">
        <f aca="false">VLOOKUP(EI$7,'[5]Curve Summary'!$A$8:$AG$161,9)</f>
        <v>37</v>
      </c>
      <c r="EJ12" s="157" t="n">
        <f aca="false">VLOOKUP(EJ$7,'[5]Curve Summary'!$A$8:$AG$161,9)</f>
        <v>39.95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24.924347826087</v>
      </c>
      <c r="D13" s="147" t="n">
        <f aca="true">IF(ISERROR((AVERAGE(OFFSET('[5]Curve Summary'!$F$6,24,0,3,1))*3+22*'[5]Curve Summary Backup'!$F$38)/25),'[5]Curve Summary Backup'!$F$38,(AVERAGE(OFFSET('[5]Curve Summary'!$F$6,24,0,3,1))*3+22*'[5]Curve Summary Backup'!$F$38)/25)</f>
        <v>26.95</v>
      </c>
      <c r="E13" s="147" t="n">
        <f aca="false">VLOOKUP(E$7,'[5]Curve Summary'!$A$7:$AG$59,6)</f>
        <v>30.8</v>
      </c>
      <c r="F13" s="154" t="n">
        <f aca="false">(C13*C$5+D13*D$5+E13*E$5)/(SUM(C$5:E$5))</f>
        <v>27.5918768115942</v>
      </c>
      <c r="G13" s="147" t="n">
        <f aca="false">AVERAGE(H13:I13)</f>
        <v>31.75</v>
      </c>
      <c r="H13" s="147" t="n">
        <f aca="false">AG13</f>
        <v>31.75</v>
      </c>
      <c r="I13" s="147" t="n">
        <f aca="false">AH13</f>
        <v>31.75</v>
      </c>
      <c r="J13" s="147" t="n">
        <f aca="false">AVERAGE(K13:L13)</f>
        <v>30.375</v>
      </c>
      <c r="K13" s="147" t="n">
        <f aca="false">AI13</f>
        <v>31</v>
      </c>
      <c r="L13" s="147" t="n">
        <f aca="false">AJ13</f>
        <v>29.75</v>
      </c>
      <c r="M13" s="147" t="n">
        <f aca="false">AK13</f>
        <v>33</v>
      </c>
      <c r="N13" s="147" t="n">
        <f aca="false">AL13</f>
        <v>37.75</v>
      </c>
      <c r="O13" s="147" t="n">
        <f aca="false">AVERAGE(P13:Q13)</f>
        <v>49.75</v>
      </c>
      <c r="P13" s="147" t="n">
        <f aca="false">AM13</f>
        <v>46.75</v>
      </c>
      <c r="Q13" s="147" t="n">
        <f aca="false">AN13</f>
        <v>52.75</v>
      </c>
      <c r="R13" s="147" t="n">
        <f aca="false">AO13</f>
        <v>39.25</v>
      </c>
      <c r="S13" s="147" t="n">
        <f aca="false">AVERAGE(T13:V13)</f>
        <v>35.75</v>
      </c>
      <c r="T13" s="147" t="n">
        <f aca="false">AP13</f>
        <v>35.5</v>
      </c>
      <c r="U13" s="147" t="n">
        <f aca="false">AQ13</f>
        <v>34.75</v>
      </c>
      <c r="V13" s="147" t="n">
        <f aca="false">AR13</f>
        <v>37</v>
      </c>
      <c r="W13" s="154" t="n">
        <f aca="false">SUM(AG32:AR32)/SUM($AG$5:$AR$5)</f>
        <v>36.7941176470588</v>
      </c>
      <c r="X13" s="147" t="n">
        <f aca="false">SUM(AS32:BD32)/SUM($AS$5:$BD$5)</f>
        <v>40.7833333333333</v>
      </c>
      <c r="Y13" s="147" t="n">
        <f aca="false">SUM(BE32:BR32)/SUM($BE$5:$BR$5)</f>
        <v>40.8686241610738</v>
      </c>
      <c r="Z13" s="147" t="n">
        <f aca="false">SUM(BQ32:CB32)/SUM($BQ$5:$CB$5)</f>
        <v>41.2964705882353</v>
      </c>
      <c r="AA13" s="147" t="n">
        <f aca="false">SUM(CC32:DX32)/SUM($CC$5:$DX$5)</f>
        <v>41.9158921568628</v>
      </c>
      <c r="AB13" s="155" t="n">
        <f aca="false">SUM(DY32:EJ32)/SUM($DY$5:$EJ$5)</f>
        <v>42.5544921875</v>
      </c>
      <c r="AC13" s="156" t="n">
        <f aca="false">(C13*C$5+D13*D$5+E13*E$5+SUM(AG32:EJ32))/(SUM(C$5:E$5)+SUM($AG$5:$EJ$5))</f>
        <v>40.78315208172</v>
      </c>
      <c r="AD13" s="150"/>
      <c r="AE13" s="150"/>
      <c r="AF13" s="151"/>
      <c r="AG13" s="157" t="n">
        <f aca="false">VLOOKUP(AG$7,'[5]Curve Summary'!$A$9:$AG$161,6)</f>
        <v>31.75</v>
      </c>
      <c r="AH13" s="157" t="n">
        <f aca="false">VLOOKUP(AH$7,'[5]Curve Summary'!$A$9:$AG$161,6)</f>
        <v>31.75</v>
      </c>
      <c r="AI13" s="157" t="n">
        <f aca="false">VLOOKUP(AI$7,'[5]Curve Summary'!$A$9:$AG$161,6)</f>
        <v>31</v>
      </c>
      <c r="AJ13" s="157" t="n">
        <f aca="false">VLOOKUP(AJ$7,'[5]Curve Summary'!$A$9:$AG$161,6)</f>
        <v>29.75</v>
      </c>
      <c r="AK13" s="157" t="n">
        <f aca="false">VLOOKUP(AK$7,'[5]Curve Summary'!$A$9:$AG$161,6)</f>
        <v>33</v>
      </c>
      <c r="AL13" s="157" t="n">
        <f aca="false">VLOOKUP(AL$7,'[5]Curve Summary'!$A$9:$AG$161,6)</f>
        <v>37.75</v>
      </c>
      <c r="AM13" s="157" t="n">
        <f aca="false">VLOOKUP(AM$7,'[5]Curve Summary'!$A$9:$AG$161,6)</f>
        <v>46.75</v>
      </c>
      <c r="AN13" s="157" t="n">
        <f aca="false">VLOOKUP(AN$7,'[5]Curve Summary'!$A$9:$AG$161,6)</f>
        <v>52.75</v>
      </c>
      <c r="AO13" s="157" t="n">
        <f aca="false">VLOOKUP(AO$7,'[5]Curve Summary'!$A$9:$AG$161,6)</f>
        <v>39.25</v>
      </c>
      <c r="AP13" s="157" t="n">
        <f aca="false">VLOOKUP(AP$7,'[5]Curve Summary'!$A$9:$AG$161,6)</f>
        <v>35.5</v>
      </c>
      <c r="AQ13" s="157" t="n">
        <f aca="false">VLOOKUP(AQ$7,'[5]Curve Summary'!$A$9:$AG$161,6)</f>
        <v>34.75</v>
      </c>
      <c r="AR13" s="157" t="n">
        <f aca="false">VLOOKUP(AR$7,'[5]Curve Summary'!$A$9:$AG$161,6)</f>
        <v>37</v>
      </c>
      <c r="AS13" s="157" t="n">
        <f aca="false">VLOOKUP(AS$7,'[5]Curve Summary'!$A$9:$AG$161,6)</f>
        <v>37.75</v>
      </c>
      <c r="AT13" s="157" t="n">
        <f aca="false">VLOOKUP(AT$7,'[5]Curve Summary'!$A$9:$AG$161,6)</f>
        <v>36.75</v>
      </c>
      <c r="AU13" s="157" t="n">
        <f aca="false">VLOOKUP(AU$7,'[5]Curve Summary'!$A$9:$AG$161,6)</f>
        <v>34.25</v>
      </c>
      <c r="AV13" s="157" t="n">
        <f aca="false">VLOOKUP(AV$7,'[5]Curve Summary'!$A$9:$AG$161,6)</f>
        <v>33.75</v>
      </c>
      <c r="AW13" s="157" t="n">
        <f aca="false">VLOOKUP(AW$7,'[5]Curve Summary'!$A$9:$AG$161,6)</f>
        <v>34.5</v>
      </c>
      <c r="AX13" s="157" t="n">
        <f aca="false">VLOOKUP(AX$7,'[5]Curve Summary'!$A$9:$AG$161,6)</f>
        <v>43.5</v>
      </c>
      <c r="AY13" s="157" t="n">
        <f aca="false">VLOOKUP(AY$7,'[5]Curve Summary'!$A$9:$AG$161,6)</f>
        <v>53.75</v>
      </c>
      <c r="AZ13" s="157" t="n">
        <f aca="false">VLOOKUP(AZ$7,'[5]Curve Summary'!$A$9:$AG$161,6)</f>
        <v>57.75</v>
      </c>
      <c r="BA13" s="157" t="n">
        <f aca="false">VLOOKUP(BA$7,'[5]Curve Summary'!$A$9:$AG$161,6)</f>
        <v>46.75</v>
      </c>
      <c r="BB13" s="157" t="n">
        <f aca="false">VLOOKUP(BB$7,'[5]Curve Summary'!$A$9:$AG$161,6)</f>
        <v>36.25</v>
      </c>
      <c r="BC13" s="157" t="n">
        <f aca="false">VLOOKUP(BC$7,'[5]Curve Summary'!$A$9:$AG$161,6)</f>
        <v>34.75</v>
      </c>
      <c r="BD13" s="157" t="n">
        <f aca="false">VLOOKUP(BD$7,'[5]Curve Summary'!$A$9:$AG$161,6)</f>
        <v>39.25</v>
      </c>
      <c r="BE13" s="157" t="n">
        <f aca="false">VLOOKUP(BE$7,'[5]Curve Summary'!$A$9:$AG$161,6)</f>
        <v>39.95</v>
      </c>
      <c r="BF13" s="157" t="n">
        <f aca="false">VLOOKUP(BF$7,'[5]Curve Summary'!$A$9:$AG$161,6)</f>
        <v>37.95</v>
      </c>
      <c r="BG13" s="157" t="n">
        <f aca="false">VLOOKUP(BG$7,'[5]Curve Summary'!$A$9:$AG$161,6)</f>
        <v>35.7</v>
      </c>
      <c r="BH13" s="157" t="n">
        <f aca="false">VLOOKUP(BH$7,'[5]Curve Summary'!$A$9:$AG$161,6)</f>
        <v>34.95</v>
      </c>
      <c r="BI13" s="157" t="n">
        <f aca="false">VLOOKUP(BI$7,'[5]Curve Summary'!$A$9:$AG$161,6)</f>
        <v>35.7</v>
      </c>
      <c r="BJ13" s="157" t="n">
        <f aca="false">VLOOKUP(BJ$7,'[5]Curve Summary'!$A$9:$AG$161,6)</f>
        <v>44.2</v>
      </c>
      <c r="BK13" s="157" t="n">
        <f aca="false">VLOOKUP(BK$7,'[5]Curve Summary'!$A$9:$AG$161,6)</f>
        <v>50.2</v>
      </c>
      <c r="BL13" s="157" t="n">
        <f aca="false">VLOOKUP(BL$7,'[5]Curve Summary'!$A$9:$AG$161,6)</f>
        <v>52.7</v>
      </c>
      <c r="BM13" s="157" t="n">
        <f aca="false">VLOOKUP(BM$7,'[5]Curve Summary'!$A$9:$AG$161,6)</f>
        <v>43.7</v>
      </c>
      <c r="BN13" s="157" t="n">
        <f aca="false">VLOOKUP(BN$7,'[5]Curve Summary'!$A$9:$AG$161,6)</f>
        <v>37.9</v>
      </c>
      <c r="BO13" s="157" t="n">
        <f aca="false">VLOOKUP(BO$7,'[5]Curve Summary'!$A$9:$AG$161,6)</f>
        <v>37.65</v>
      </c>
      <c r="BP13" s="157" t="n">
        <f aca="false">VLOOKUP(BP$7,'[5]Curve Summary'!$A$9:$AG$161,6)</f>
        <v>41.65</v>
      </c>
      <c r="BQ13" s="157" t="n">
        <f aca="false">VLOOKUP(BQ$7,'[5]Curve Summary'!$A$9:$AG$161,6)</f>
        <v>40.7</v>
      </c>
      <c r="BR13" s="157" t="n">
        <f aca="false">VLOOKUP(BR$7,'[5]Curve Summary'!$A$9:$AG$161,6)</f>
        <v>38.7</v>
      </c>
      <c r="BS13" s="157" t="n">
        <f aca="false">VLOOKUP(BS$7,'[5]Curve Summary'!$A$9:$AG$161,6)</f>
        <v>36.7</v>
      </c>
      <c r="BT13" s="157" t="n">
        <f aca="false">VLOOKUP(BT$7,'[5]Curve Summary'!$A$9:$AG$161,6)</f>
        <v>36.45</v>
      </c>
      <c r="BU13" s="157" t="n">
        <f aca="false">VLOOKUP(BU$7,'[5]Curve Summary'!$A$9:$AG$161,6)</f>
        <v>36.95</v>
      </c>
      <c r="BV13" s="157" t="n">
        <f aca="false">VLOOKUP(BV$7,'[5]Curve Summary'!$A$9:$AG$161,6)</f>
        <v>44.45</v>
      </c>
      <c r="BW13" s="157" t="n">
        <f aca="false">VLOOKUP(BW$7,'[5]Curve Summary'!$A$9:$AG$161,6)</f>
        <v>48.2</v>
      </c>
      <c r="BX13" s="157" t="n">
        <f aca="false">VLOOKUP(BX$7,'[5]Curve Summary'!$A$9:$AG$161,6)</f>
        <v>49.7</v>
      </c>
      <c r="BY13" s="157" t="n">
        <f aca="false">VLOOKUP(BY$7,'[5]Curve Summary'!$A$9:$AG$161,6)</f>
        <v>42.2</v>
      </c>
      <c r="BZ13" s="157" t="n">
        <f aca="false">VLOOKUP(BZ$7,'[5]Curve Summary'!$A$9:$AG$161,6)</f>
        <v>39.4</v>
      </c>
      <c r="CA13" s="157" t="n">
        <f aca="false">VLOOKUP(CA$7,'[5]Curve Summary'!$A$9:$AG$161,6)</f>
        <v>38.9</v>
      </c>
      <c r="CB13" s="157" t="n">
        <f aca="false">VLOOKUP(CB$7,'[5]Curve Summary'!$A$9:$AG$161,6)</f>
        <v>42.9</v>
      </c>
      <c r="CC13" s="157" t="n">
        <f aca="false">VLOOKUP(CC$7,'[5]Curve Summary'!$A$9:$AG$161,6)</f>
        <v>41.2</v>
      </c>
      <c r="CD13" s="157" t="n">
        <f aca="false">VLOOKUP(CD$7,'[5]Curve Summary'!$A$9:$AG$161,6)</f>
        <v>39.29</v>
      </c>
      <c r="CE13" s="157" t="n">
        <f aca="false">VLOOKUP(CE$7,'[5]Curve Summary'!$A$9:$AG$161,6)</f>
        <v>37.67</v>
      </c>
      <c r="CF13" s="157" t="n">
        <f aca="false">VLOOKUP(CF$7,'[5]Curve Summary'!$A$9:$AG$161,6)</f>
        <v>37.65</v>
      </c>
      <c r="CG13" s="157" t="n">
        <f aca="false">VLOOKUP(CG$7,'[5]Curve Summary'!$A$9:$AG$161,6)</f>
        <v>38.15</v>
      </c>
      <c r="CH13" s="157" t="n">
        <f aca="false">VLOOKUP(CH$7,'[5]Curve Summary'!$A$9:$AG$161,6)</f>
        <v>44.8</v>
      </c>
      <c r="CI13" s="157" t="n">
        <f aca="false">VLOOKUP(CI$7,'[5]Curve Summary'!$A$9:$AG$161,6)</f>
        <v>46.65</v>
      </c>
      <c r="CJ13" s="157" t="n">
        <f aca="false">VLOOKUP(CJ$7,'[5]Curve Summary'!$A$9:$AG$161,6)</f>
        <v>47.2</v>
      </c>
      <c r="CK13" s="157" t="n">
        <f aca="false">VLOOKUP(CK$7,'[5]Curve Summary'!$A$9:$AG$161,6)</f>
        <v>41.11</v>
      </c>
      <c r="CL13" s="157" t="n">
        <f aca="false">VLOOKUP(CL$7,'[5]Curve Summary'!$A$9:$AG$161,6)</f>
        <v>40.58</v>
      </c>
      <c r="CM13" s="157" t="n">
        <f aca="false">VLOOKUP(CM$7,'[5]Curve Summary'!$A$9:$AG$161,6)</f>
        <v>40.03</v>
      </c>
      <c r="CN13" s="157" t="n">
        <f aca="false">VLOOKUP(CN$7,'[5]Curve Summary'!$A$9:$AG$161,6)</f>
        <v>43.93</v>
      </c>
      <c r="CO13" s="157" t="n">
        <f aca="false">VLOOKUP(CO$7,'[5]Curve Summary'!$A$9:$AG$161,6)</f>
        <v>41.6</v>
      </c>
      <c r="CP13" s="157" t="n">
        <f aca="false">VLOOKUP(CP$7,'[5]Curve Summary'!$A$9:$AG$161,6)</f>
        <v>39.73</v>
      </c>
      <c r="CQ13" s="157" t="n">
        <f aca="false">VLOOKUP(CQ$7,'[5]Curve Summary'!$A$9:$AG$161,6)</f>
        <v>38.32</v>
      </c>
      <c r="CR13" s="157" t="n">
        <f aca="false">VLOOKUP(CR$7,'[5]Curve Summary'!$A$9:$AG$161,6)</f>
        <v>38.42</v>
      </c>
      <c r="CS13" s="157" t="n">
        <f aca="false">VLOOKUP(CS$7,'[5]Curve Summary'!$A$9:$AG$161,6)</f>
        <v>38.92</v>
      </c>
      <c r="CT13" s="157" t="n">
        <f aca="false">VLOOKUP(CT$7,'[5]Curve Summary'!$A$9:$AG$161,6)</f>
        <v>45.1</v>
      </c>
      <c r="CU13" s="157" t="n">
        <f aca="false">VLOOKUP(CU$7,'[5]Curve Summary'!$A$9:$AG$161,6)</f>
        <v>45.91</v>
      </c>
      <c r="CV13" s="157" t="n">
        <f aca="false">VLOOKUP(CV$7,'[5]Curve Summary'!$A$9:$AG$161,6)</f>
        <v>45.94</v>
      </c>
      <c r="CW13" s="157" t="n">
        <f aca="false">VLOOKUP(CW$7,'[5]Curve Summary'!$A$9:$AG$161,6)</f>
        <v>40.62</v>
      </c>
      <c r="CX13" s="157" t="n">
        <f aca="false">VLOOKUP(CX$7,'[5]Curve Summary'!$A$9:$AG$161,6)</f>
        <v>41.34</v>
      </c>
      <c r="CY13" s="157" t="n">
        <f aca="false">VLOOKUP(CY$7,'[5]Curve Summary'!$A$9:$AG$161,6)</f>
        <v>40.76</v>
      </c>
      <c r="CZ13" s="157" t="n">
        <f aca="false">VLOOKUP(CZ$7,'[5]Curve Summary'!$A$9:$AG$161,6)</f>
        <v>44.61</v>
      </c>
      <c r="DA13" s="157" t="n">
        <f aca="false">VLOOKUP(DA$7,'[5]Curve Summary'!$A$9:$AG$161,6)</f>
        <v>41.83</v>
      </c>
      <c r="DB13" s="157" t="n">
        <f aca="false">VLOOKUP(DB$7,'[5]Curve Summary'!$A$9:$AG$161,6)</f>
        <v>39.96</v>
      </c>
      <c r="DC13" s="157" t="n">
        <f aca="false">VLOOKUP(DC$7,'[5]Curve Summary'!$A$9:$AG$161,6)</f>
        <v>38.53</v>
      </c>
      <c r="DD13" s="157" t="n">
        <f aca="false">VLOOKUP(DD$7,'[5]Curve Summary'!$A$9:$AG$161,6)</f>
        <v>38.62</v>
      </c>
      <c r="DE13" s="157" t="n">
        <f aca="false">VLOOKUP(DE$7,'[5]Curve Summary'!$A$9:$AG$161,6)</f>
        <v>39.12</v>
      </c>
      <c r="DF13" s="157" t="n">
        <f aca="false">VLOOKUP(DF$7,'[5]Curve Summary'!$A$9:$AG$161,6)</f>
        <v>45.37</v>
      </c>
      <c r="DG13" s="157" t="n">
        <f aca="false">VLOOKUP(DG$7,'[5]Curve Summary'!$A$9:$AG$161,6)</f>
        <v>46.24</v>
      </c>
      <c r="DH13" s="157" t="n">
        <f aca="false">VLOOKUP(DH$7,'[5]Curve Summary'!$A$9:$AG$161,6)</f>
        <v>46.3</v>
      </c>
      <c r="DI13" s="157" t="n">
        <f aca="false">VLOOKUP(DI$7,'[5]Curve Summary'!$A$9:$AG$161,6)</f>
        <v>40.91</v>
      </c>
      <c r="DJ13" s="157" t="n">
        <f aca="false">VLOOKUP(DJ$7,'[5]Curve Summary'!$A$9:$AG$161,6)</f>
        <v>41.56</v>
      </c>
      <c r="DK13" s="157" t="n">
        <f aca="false">VLOOKUP(DK$7,'[5]Curve Summary'!$A$9:$AG$161,6)</f>
        <v>40.98</v>
      </c>
      <c r="DL13" s="157" t="n">
        <f aca="false">VLOOKUP(DL$7,'[5]Curve Summary'!$A$9:$AG$161,6)</f>
        <v>44.85</v>
      </c>
      <c r="DM13" s="157" t="n">
        <f aca="false">VLOOKUP(DM$7,'[5]Curve Summary'!$A$9:$AG$161,6)</f>
        <v>42.07</v>
      </c>
      <c r="DN13" s="157" t="n">
        <f aca="false">VLOOKUP(DN$7,'[5]Curve Summary'!$A$9:$AG$161,6)</f>
        <v>40.18</v>
      </c>
      <c r="DO13" s="157" t="n">
        <f aca="false">VLOOKUP(DO$7,'[5]Curve Summary'!$A$9:$AG$161,6)</f>
        <v>38.75</v>
      </c>
      <c r="DP13" s="157" t="n">
        <f aca="false">VLOOKUP(DP$7,'[5]Curve Summary'!$A$9:$AG$161,6)</f>
        <v>38.82</v>
      </c>
      <c r="DQ13" s="157" t="n">
        <f aca="false">VLOOKUP(DQ$7,'[5]Curve Summary'!$A$9:$AG$161,6)</f>
        <v>39.33</v>
      </c>
      <c r="DR13" s="157" t="n">
        <f aca="false">VLOOKUP(DR$7,'[5]Curve Summary'!$A$9:$AG$161,6)</f>
        <v>45.64</v>
      </c>
      <c r="DS13" s="157" t="n">
        <f aca="false">VLOOKUP(DS$7,'[5]Curve Summary'!$A$9:$AG$161,6)</f>
        <v>46.57</v>
      </c>
      <c r="DT13" s="157" t="n">
        <f aca="false">VLOOKUP(DT$7,'[5]Curve Summary'!$A$9:$AG$161,6)</f>
        <v>46.67</v>
      </c>
      <c r="DU13" s="157" t="n">
        <f aca="false">VLOOKUP(DU$7,'[5]Curve Summary'!$A$9:$AG$161,6)</f>
        <v>41.21</v>
      </c>
      <c r="DV13" s="157" t="n">
        <f aca="false">VLOOKUP(DV$7,'[5]Curve Summary'!$A$9:$AG$161,6)</f>
        <v>41.78</v>
      </c>
      <c r="DW13" s="157" t="n">
        <f aca="false">VLOOKUP(DW$7,'[5]Curve Summary'!$A$9:$AG$161,6)</f>
        <v>41.19</v>
      </c>
      <c r="DX13" s="157" t="n">
        <f aca="false">VLOOKUP(DX$7,'[5]Curve Summary'!$A$9:$AG$161,6)</f>
        <v>45.09</v>
      </c>
      <c r="DY13" s="157" t="n">
        <f aca="false">VLOOKUP(DY$7,'[5]Curve Summary'!$A$9:$AG$161,6)</f>
        <v>42.3</v>
      </c>
      <c r="DZ13" s="157" t="n">
        <f aca="false">VLOOKUP(DZ$7,'[5]Curve Summary'!$A$9:$AG$161,6)</f>
        <v>40.41</v>
      </c>
      <c r="EA13" s="157" t="n">
        <f aca="false">VLOOKUP(EA$7,'[5]Curve Summary'!$A$9:$AG$161,6)</f>
        <v>38.96</v>
      </c>
      <c r="EB13" s="157" t="n">
        <f aca="false">VLOOKUP(EB$7,'[5]Curve Summary'!$A$9:$AG$161,6)</f>
        <v>39.01</v>
      </c>
      <c r="EC13" s="157" t="n">
        <f aca="false">VLOOKUP(EC$7,'[5]Curve Summary'!$A$9:$AG$161,6)</f>
        <v>39.53</v>
      </c>
      <c r="ED13" s="157" t="n">
        <f aca="false">VLOOKUP(ED$7,'[5]Curve Summary'!$A$9:$AG$161,6)</f>
        <v>45.9</v>
      </c>
      <c r="EE13" s="157" t="n">
        <f aca="false">VLOOKUP(EE$7,'[5]Curve Summary'!$A$9:$AG$161,6)</f>
        <v>46.9</v>
      </c>
      <c r="EF13" s="157" t="n">
        <f aca="false">VLOOKUP(EF$7,'[5]Curve Summary'!$A$9:$AG$161,6)</f>
        <v>47.03</v>
      </c>
      <c r="EG13" s="157" t="n">
        <f aca="false">VLOOKUP(EG$7,'[5]Curve Summary'!$A$9:$AG$161,6)</f>
        <v>41.51</v>
      </c>
      <c r="EH13" s="157" t="n">
        <f aca="false">VLOOKUP(EH$7,'[5]Curve Summary'!$A$9:$AG$161,6)</f>
        <v>41.99</v>
      </c>
      <c r="EI13" s="157" t="n">
        <f aca="false">VLOOKUP(EI$7,'[5]Curve Summary'!$A$9:$AG$161,6)</f>
        <v>41.4</v>
      </c>
      <c r="EJ13" s="157" t="n">
        <f aca="false">VLOOKUP(EJ$7,'[5]Curve Summary'!$A$9:$AG$161,6)</f>
        <v>45.33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24.5173913043478</v>
      </c>
      <c r="D14" s="147" t="n">
        <f aca="true">IF(ISERROR((AVERAGE(OFFSET('[5]Curve Summary'!$B$6,24,0,3,1))*3+22*'[5]Curve Summary Backup'!$B$38)/25),'[5]Curve Summary Backup'!$B$38,(AVERAGE(OFFSET('[5]Curve Summary'!$B$6,24,0,3,1))*3+22*'[5]Curve Summary Backup'!$B$38)/25)</f>
        <v>26</v>
      </c>
      <c r="E14" s="147" t="n">
        <f aca="false">VLOOKUP(E$7,'[5]Curve Summary'!$A$7:$AG$59,2)</f>
        <v>30</v>
      </c>
      <c r="F14" s="154" t="n">
        <f aca="false">(C14*C$5+D14*D$5+E14*E$5)/(SUM(C$5:E$5))</f>
        <v>26.8638405797101</v>
      </c>
      <c r="G14" s="147" t="n">
        <f aca="false">AVERAGE(H14:I14)</f>
        <v>29.75</v>
      </c>
      <c r="H14" s="147" t="n">
        <f aca="false">AG14</f>
        <v>30.25</v>
      </c>
      <c r="I14" s="147" t="n">
        <f aca="false">AH14</f>
        <v>29.25</v>
      </c>
      <c r="J14" s="147" t="n">
        <f aca="false">AVERAGE(K14:L14)</f>
        <v>29.375</v>
      </c>
      <c r="K14" s="147" t="n">
        <f aca="false">AI14</f>
        <v>29.25</v>
      </c>
      <c r="L14" s="147" t="n">
        <f aca="false">AJ14</f>
        <v>29.5</v>
      </c>
      <c r="M14" s="147" t="n">
        <f aca="false">AK14</f>
        <v>32.5</v>
      </c>
      <c r="N14" s="147" t="n">
        <f aca="false">AL14</f>
        <v>41.5</v>
      </c>
      <c r="O14" s="147" t="n">
        <f aca="false">AVERAGE(P14:Q14)</f>
        <v>52.5</v>
      </c>
      <c r="P14" s="147" t="n">
        <f aca="false">AM14</f>
        <v>49</v>
      </c>
      <c r="Q14" s="147" t="n">
        <f aca="false">AN14</f>
        <v>56</v>
      </c>
      <c r="R14" s="147" t="n">
        <f aca="false">AO14</f>
        <v>46.5</v>
      </c>
      <c r="S14" s="147" t="n">
        <f aca="false">AVERAGE(T14:V14)</f>
        <v>32.6666666666667</v>
      </c>
      <c r="T14" s="147" t="n">
        <f aca="false">AP14</f>
        <v>33.5</v>
      </c>
      <c r="U14" s="147" t="n">
        <f aca="false">AQ14</f>
        <v>32</v>
      </c>
      <c r="V14" s="147" t="n">
        <f aca="false">AR14</f>
        <v>32.5</v>
      </c>
      <c r="W14" s="154" t="n">
        <f aca="false">SUM(AG33:AR33)/SUM($AG$5:$AR$5)</f>
        <v>36.8303921568627</v>
      </c>
      <c r="X14" s="147" t="n">
        <f aca="false">SUM(AS33:BD33)/SUM($AS$5:$BD$5)</f>
        <v>38.0245098039216</v>
      </c>
      <c r="Y14" s="147" t="n">
        <f aca="false">SUM(BE33:BR33)/SUM($BE$5:$BR$5)</f>
        <v>37.8410402684564</v>
      </c>
      <c r="Z14" s="147" t="n">
        <f aca="false">SUM(BQ33:CB33)/SUM($BQ$5:$CB$5)</f>
        <v>38.5569803921569</v>
      </c>
      <c r="AA14" s="147" t="n">
        <f aca="false">SUM(CC33:DX33)/SUM($CC$5:$DX$5)</f>
        <v>39.1459705882353</v>
      </c>
      <c r="AB14" s="155" t="n">
        <f aca="false">SUM(DY33:EJ33)/SUM($DY$5:$EJ$5)</f>
        <v>39.763671875</v>
      </c>
      <c r="AC14" s="156" t="n">
        <f aca="false">(C14*C$5+D14*D$5+E14*E$5+SUM(AG33:EJ33))/(SUM(C$5:E$5)+SUM($AG$5:$EJ$5))</f>
        <v>38.3686558247594</v>
      </c>
      <c r="AD14" s="150"/>
      <c r="AE14" s="150"/>
      <c r="AF14" s="151"/>
      <c r="AG14" s="157" t="n">
        <f aca="false">VLOOKUP(AG$7,'[5]Curve Summary'!$A$9:$AG$161,2)</f>
        <v>30.25</v>
      </c>
      <c r="AH14" s="157" t="n">
        <f aca="false">VLOOKUP(AH$7,'[5]Curve Summary'!$A$9:$AG$161,2)</f>
        <v>29.25</v>
      </c>
      <c r="AI14" s="157" t="n">
        <f aca="false">VLOOKUP(AI$7,'[5]Curve Summary'!$A$9:$AG$161,2)</f>
        <v>29.25</v>
      </c>
      <c r="AJ14" s="157" t="n">
        <f aca="false">VLOOKUP(AJ$7,'[5]Curve Summary'!$A$9:$AG$161,2)</f>
        <v>29.5</v>
      </c>
      <c r="AK14" s="157" t="n">
        <f aca="false">VLOOKUP(AK$7,'[5]Curve Summary'!$A$9:$AG$161,2)</f>
        <v>32.5</v>
      </c>
      <c r="AL14" s="157" t="n">
        <f aca="false">VLOOKUP(AL$7,'[5]Curve Summary'!$A$9:$AG$161,2)</f>
        <v>41.5</v>
      </c>
      <c r="AM14" s="157" t="n">
        <f aca="false">VLOOKUP(AM$7,'[5]Curve Summary'!$A$9:$AG$161,2)</f>
        <v>49</v>
      </c>
      <c r="AN14" s="157" t="n">
        <f aca="false">VLOOKUP(AN$7,'[5]Curve Summary'!$A$9:$AG$161,2)</f>
        <v>56</v>
      </c>
      <c r="AO14" s="157" t="n">
        <f aca="false">VLOOKUP(AO$7,'[5]Curve Summary'!$A$9:$AG$161,2)</f>
        <v>46.5</v>
      </c>
      <c r="AP14" s="157" t="n">
        <f aca="false">VLOOKUP(AP$7,'[5]Curve Summary'!$A$9:$AG$161,2)</f>
        <v>33.5</v>
      </c>
      <c r="AQ14" s="157" t="n">
        <f aca="false">VLOOKUP(AQ$7,'[5]Curve Summary'!$A$9:$AG$161,2)</f>
        <v>32</v>
      </c>
      <c r="AR14" s="157" t="n">
        <f aca="false">VLOOKUP(AR$7,'[5]Curve Summary'!$A$9:$AG$161,2)</f>
        <v>32.5</v>
      </c>
      <c r="AS14" s="157" t="n">
        <f aca="false">VLOOKUP(AS$7,'[5]Curve Summary'!$A$9:$AG$161,2)</f>
        <v>33.75</v>
      </c>
      <c r="AT14" s="157" t="n">
        <f aca="false">VLOOKUP(AT$7,'[5]Curve Summary'!$A$9:$AG$161,2)</f>
        <v>33.25</v>
      </c>
      <c r="AU14" s="157" t="n">
        <f aca="false">VLOOKUP(AU$7,'[5]Curve Summary'!$A$9:$AG$161,2)</f>
        <v>33.25</v>
      </c>
      <c r="AV14" s="157" t="n">
        <f aca="false">VLOOKUP(AV$7,'[5]Curve Summary'!$A$9:$AG$161,2)</f>
        <v>32.75</v>
      </c>
      <c r="AW14" s="157" t="n">
        <f aca="false">VLOOKUP(AW$7,'[5]Curve Summary'!$A$9:$AG$161,2)</f>
        <v>32.75</v>
      </c>
      <c r="AX14" s="157" t="n">
        <f aca="false">VLOOKUP(AX$7,'[5]Curve Summary'!$A$9:$AG$161,2)</f>
        <v>37.25</v>
      </c>
      <c r="AY14" s="157" t="n">
        <f aca="false">VLOOKUP(AY$7,'[5]Curve Summary'!$A$9:$AG$161,2)</f>
        <v>51.5</v>
      </c>
      <c r="AZ14" s="157" t="n">
        <f aca="false">VLOOKUP(AZ$7,'[5]Curve Summary'!$A$9:$AG$161,2)</f>
        <v>57</v>
      </c>
      <c r="BA14" s="157" t="n">
        <f aca="false">VLOOKUP(BA$7,'[5]Curve Summary'!$A$9:$AG$161,2)</f>
        <v>45.5</v>
      </c>
      <c r="BB14" s="157" t="n">
        <f aca="false">VLOOKUP(BB$7,'[5]Curve Summary'!$A$9:$AG$161,2)</f>
        <v>34</v>
      </c>
      <c r="BC14" s="157" t="n">
        <f aca="false">VLOOKUP(BC$7,'[5]Curve Summary'!$A$9:$AG$161,2)</f>
        <v>32.5</v>
      </c>
      <c r="BD14" s="157" t="n">
        <f aca="false">VLOOKUP(BD$7,'[5]Curve Summary'!$A$9:$AG$161,2)</f>
        <v>32.5</v>
      </c>
      <c r="BE14" s="157" t="n">
        <f aca="false">VLOOKUP(BE$7,'[5]Curve Summary'!$A$9:$AG$161,2)</f>
        <v>34.61</v>
      </c>
      <c r="BF14" s="157" t="n">
        <f aca="false">VLOOKUP(BF$7,'[5]Curve Summary'!$A$9:$AG$161,2)</f>
        <v>34.19</v>
      </c>
      <c r="BG14" s="157" t="n">
        <f aca="false">VLOOKUP(BG$7,'[5]Curve Summary'!$A$9:$AG$161,2)</f>
        <v>34.19</v>
      </c>
      <c r="BH14" s="157" t="n">
        <f aca="false">VLOOKUP(BH$7,'[5]Curve Summary'!$A$9:$AG$161,2)</f>
        <v>33.76</v>
      </c>
      <c r="BI14" s="157" t="n">
        <f aca="false">VLOOKUP(BI$7,'[5]Curve Summary'!$A$9:$AG$161,2)</f>
        <v>33.76</v>
      </c>
      <c r="BJ14" s="157" t="n">
        <f aca="false">VLOOKUP(BJ$7,'[5]Curve Summary'!$A$9:$AG$161,2)</f>
        <v>37.61</v>
      </c>
      <c r="BK14" s="157" t="n">
        <f aca="false">VLOOKUP(BK$7,'[5]Curve Summary'!$A$9:$AG$161,2)</f>
        <v>49.8</v>
      </c>
      <c r="BL14" s="157" t="n">
        <f aca="false">VLOOKUP(BL$7,'[5]Curve Summary'!$A$9:$AG$161,2)</f>
        <v>54.51</v>
      </c>
      <c r="BM14" s="157" t="n">
        <f aca="false">VLOOKUP(BM$7,'[5]Curve Summary'!$A$9:$AG$161,2)</f>
        <v>44.67</v>
      </c>
      <c r="BN14" s="157" t="n">
        <f aca="false">VLOOKUP(BN$7,'[5]Curve Summary'!$A$9:$AG$161,2)</f>
        <v>34.83</v>
      </c>
      <c r="BO14" s="157" t="n">
        <f aca="false">VLOOKUP(BO$7,'[5]Curve Summary'!$A$9:$AG$161,2)</f>
        <v>33.55</v>
      </c>
      <c r="BP14" s="157" t="n">
        <f aca="false">VLOOKUP(BP$7,'[5]Curve Summary'!$A$9:$AG$161,2)</f>
        <v>33.55</v>
      </c>
      <c r="BQ14" s="157" t="n">
        <f aca="false">VLOOKUP(BQ$7,'[5]Curve Summary'!$A$9:$AG$161,2)</f>
        <v>35.39</v>
      </c>
      <c r="BR14" s="157" t="n">
        <f aca="false">VLOOKUP(BR$7,'[5]Curve Summary'!$A$9:$AG$161,2)</f>
        <v>35.02</v>
      </c>
      <c r="BS14" s="157" t="n">
        <f aca="false">VLOOKUP(BS$7,'[5]Curve Summary'!$A$9:$AG$161,2)</f>
        <v>35.02</v>
      </c>
      <c r="BT14" s="157" t="n">
        <f aca="false">VLOOKUP(BT$7,'[5]Curve Summary'!$A$9:$AG$161,2)</f>
        <v>34.66</v>
      </c>
      <c r="BU14" s="157" t="n">
        <f aca="false">VLOOKUP(BU$7,'[5]Curve Summary'!$A$9:$AG$161,2)</f>
        <v>34.66</v>
      </c>
      <c r="BV14" s="157" t="n">
        <f aca="false">VLOOKUP(BV$7,'[5]Curve Summary'!$A$9:$AG$161,2)</f>
        <v>37.95</v>
      </c>
      <c r="BW14" s="157" t="n">
        <f aca="false">VLOOKUP(BW$7,'[5]Curve Summary'!$A$9:$AG$161,2)</f>
        <v>48.39</v>
      </c>
      <c r="BX14" s="157" t="n">
        <f aca="false">VLOOKUP(BX$7,'[5]Curve Summary'!$A$9:$AG$161,2)</f>
        <v>52.41</v>
      </c>
      <c r="BY14" s="157" t="n">
        <f aca="false">VLOOKUP(BY$7,'[5]Curve Summary'!$A$9:$AG$161,2)</f>
        <v>43.99</v>
      </c>
      <c r="BZ14" s="157" t="n">
        <f aca="false">VLOOKUP(BZ$7,'[5]Curve Summary'!$A$9:$AG$161,2)</f>
        <v>35.58</v>
      </c>
      <c r="CA14" s="157" t="n">
        <f aca="false">VLOOKUP(CA$7,'[5]Curve Summary'!$A$9:$AG$161,2)</f>
        <v>34.48</v>
      </c>
      <c r="CB14" s="157" t="n">
        <f aca="false">VLOOKUP(CB$7,'[5]Curve Summary'!$A$9:$AG$161,2)</f>
        <v>34.48</v>
      </c>
      <c r="CC14" s="157" t="n">
        <f aca="false">VLOOKUP(CC$7,'[5]Curve Summary'!$A$9:$AG$161,2)</f>
        <v>36.08</v>
      </c>
      <c r="CD14" s="157" t="n">
        <f aca="false">VLOOKUP(CD$7,'[5]Curve Summary'!$A$9:$AG$161,2)</f>
        <v>35.77</v>
      </c>
      <c r="CE14" s="157" t="n">
        <f aca="false">VLOOKUP(CE$7,'[5]Curve Summary'!$A$9:$AG$161,2)</f>
        <v>35.77</v>
      </c>
      <c r="CF14" s="157" t="n">
        <f aca="false">VLOOKUP(CF$7,'[5]Curve Summary'!$A$9:$AG$161,2)</f>
        <v>35.46</v>
      </c>
      <c r="CG14" s="157" t="n">
        <f aca="false">VLOOKUP(CG$7,'[5]Curve Summary'!$A$9:$AG$161,2)</f>
        <v>35.46</v>
      </c>
      <c r="CH14" s="157" t="n">
        <f aca="false">VLOOKUP(CH$7,'[5]Curve Summary'!$A$9:$AG$161,2)</f>
        <v>38.28</v>
      </c>
      <c r="CI14" s="157" t="n">
        <f aca="false">VLOOKUP(CI$7,'[5]Curve Summary'!$A$9:$AG$161,2)</f>
        <v>47.21</v>
      </c>
      <c r="CJ14" s="157" t="n">
        <f aca="false">VLOOKUP(CJ$7,'[5]Curve Summary'!$A$9:$AG$161,2)</f>
        <v>50.65</v>
      </c>
      <c r="CK14" s="157" t="n">
        <f aca="false">VLOOKUP(CK$7,'[5]Curve Summary'!$A$9:$AG$161,2)</f>
        <v>43.45</v>
      </c>
      <c r="CL14" s="157" t="n">
        <f aca="false">VLOOKUP(CL$7,'[5]Curve Summary'!$A$9:$AG$161,2)</f>
        <v>36.25</v>
      </c>
      <c r="CM14" s="157" t="n">
        <f aca="false">VLOOKUP(CM$7,'[5]Curve Summary'!$A$9:$AG$161,2)</f>
        <v>35.31</v>
      </c>
      <c r="CN14" s="157" t="n">
        <f aca="false">VLOOKUP(CN$7,'[5]Curve Summary'!$A$9:$AG$161,2)</f>
        <v>35.31</v>
      </c>
      <c r="CO14" s="157" t="n">
        <f aca="false">VLOOKUP(CO$7,'[5]Curve Summary'!$A$9:$AG$161,2)</f>
        <v>36.58</v>
      </c>
      <c r="CP14" s="157" t="n">
        <f aca="false">VLOOKUP(CP$7,'[5]Curve Summary'!$A$9:$AG$161,2)</f>
        <v>36.3</v>
      </c>
      <c r="CQ14" s="157" t="n">
        <f aca="false">VLOOKUP(CQ$7,'[5]Curve Summary'!$A$9:$AG$161,2)</f>
        <v>36.3</v>
      </c>
      <c r="CR14" s="157" t="n">
        <f aca="false">VLOOKUP(CR$7,'[5]Curve Summary'!$A$9:$AG$161,2)</f>
        <v>36.02</v>
      </c>
      <c r="CS14" s="157" t="n">
        <f aca="false">VLOOKUP(CS$7,'[5]Curve Summary'!$A$9:$AG$161,2)</f>
        <v>36.02</v>
      </c>
      <c r="CT14" s="157" t="n">
        <f aca="false">VLOOKUP(CT$7,'[5]Curve Summary'!$A$9:$AG$161,2)</f>
        <v>38.58</v>
      </c>
      <c r="CU14" s="157" t="n">
        <f aca="false">VLOOKUP(CU$7,'[5]Curve Summary'!$A$9:$AG$161,2)</f>
        <v>46.66</v>
      </c>
      <c r="CV14" s="157" t="n">
        <f aca="false">VLOOKUP(CV$7,'[5]Curve Summary'!$A$9:$AG$161,2)</f>
        <v>49.78</v>
      </c>
      <c r="CW14" s="157" t="n">
        <f aca="false">VLOOKUP(CW$7,'[5]Curve Summary'!$A$9:$AG$161,2)</f>
        <v>43.26</v>
      </c>
      <c r="CX14" s="157" t="n">
        <f aca="false">VLOOKUP(CX$7,'[5]Curve Summary'!$A$9:$AG$161,2)</f>
        <v>36.74</v>
      </c>
      <c r="CY14" s="157" t="n">
        <f aca="false">VLOOKUP(CY$7,'[5]Curve Summary'!$A$9:$AG$161,2)</f>
        <v>35.89</v>
      </c>
      <c r="CZ14" s="157" t="n">
        <f aca="false">VLOOKUP(CZ$7,'[5]Curve Summary'!$A$9:$AG$161,2)</f>
        <v>35.89</v>
      </c>
      <c r="DA14" s="157" t="n">
        <f aca="false">VLOOKUP(DA$7,'[5]Curve Summary'!$A$9:$AG$161,2)</f>
        <v>37.01</v>
      </c>
      <c r="DB14" s="157" t="n">
        <f aca="false">VLOOKUP(DB$7,'[5]Curve Summary'!$A$9:$AG$161,2)</f>
        <v>36.75</v>
      </c>
      <c r="DC14" s="157" t="n">
        <f aca="false">VLOOKUP(DC$7,'[5]Curve Summary'!$A$9:$AG$161,2)</f>
        <v>36.75</v>
      </c>
      <c r="DD14" s="157" t="n">
        <f aca="false">VLOOKUP(DD$7,'[5]Curve Summary'!$A$9:$AG$161,2)</f>
        <v>36.49</v>
      </c>
      <c r="DE14" s="157" t="n">
        <f aca="false">VLOOKUP(DE$7,'[5]Curve Summary'!$A$9:$AG$161,2)</f>
        <v>36.49</v>
      </c>
      <c r="DF14" s="157" t="n">
        <f aca="false">VLOOKUP(DF$7,'[5]Curve Summary'!$A$9:$AG$161,2)</f>
        <v>38.86</v>
      </c>
      <c r="DG14" s="157" t="n">
        <f aca="false">VLOOKUP(DG$7,'[5]Curve Summary'!$A$9:$AG$161,2)</f>
        <v>46.34</v>
      </c>
      <c r="DH14" s="157" t="n">
        <f aca="false">VLOOKUP(DH$7,'[5]Curve Summary'!$A$9:$AG$161,2)</f>
        <v>49.23</v>
      </c>
      <c r="DI14" s="157" t="n">
        <f aca="false">VLOOKUP(DI$7,'[5]Curve Summary'!$A$9:$AG$161,2)</f>
        <v>43.2</v>
      </c>
      <c r="DJ14" s="157" t="n">
        <f aca="false">VLOOKUP(DJ$7,'[5]Curve Summary'!$A$9:$AG$161,2)</f>
        <v>37.16</v>
      </c>
      <c r="DK14" s="157" t="n">
        <f aca="false">VLOOKUP(DK$7,'[5]Curve Summary'!$A$9:$AG$161,2)</f>
        <v>36.37</v>
      </c>
      <c r="DL14" s="157" t="n">
        <f aca="false">VLOOKUP(DL$7,'[5]Curve Summary'!$A$9:$AG$161,2)</f>
        <v>36.37</v>
      </c>
      <c r="DM14" s="157" t="n">
        <f aca="false">VLOOKUP(DM$7,'[5]Curve Summary'!$A$9:$AG$161,2)</f>
        <v>37.43</v>
      </c>
      <c r="DN14" s="157" t="n">
        <f aca="false">VLOOKUP(DN$7,'[5]Curve Summary'!$A$9:$AG$161,2)</f>
        <v>37.18</v>
      </c>
      <c r="DO14" s="157" t="n">
        <f aca="false">VLOOKUP(DO$7,'[5]Curve Summary'!$A$9:$AG$161,2)</f>
        <v>37.19</v>
      </c>
      <c r="DP14" s="157" t="n">
        <f aca="false">VLOOKUP(DP$7,'[5]Curve Summary'!$A$9:$AG$161,2)</f>
        <v>36.94</v>
      </c>
      <c r="DQ14" s="157" t="n">
        <f aca="false">VLOOKUP(DQ$7,'[5]Curve Summary'!$A$9:$AG$161,2)</f>
        <v>36.95</v>
      </c>
      <c r="DR14" s="157" t="n">
        <f aca="false">VLOOKUP(DR$7,'[5]Curve Summary'!$A$9:$AG$161,2)</f>
        <v>39.14</v>
      </c>
      <c r="DS14" s="157" t="n">
        <f aca="false">VLOOKUP(DS$7,'[5]Curve Summary'!$A$9:$AG$161,2)</f>
        <v>46.07</v>
      </c>
      <c r="DT14" s="157" t="n">
        <f aca="false">VLOOKUP(DT$7,'[5]Curve Summary'!$A$9:$AG$161,2)</f>
        <v>48.74</v>
      </c>
      <c r="DU14" s="157" t="n">
        <f aca="false">VLOOKUP(DU$7,'[5]Curve Summary'!$A$9:$AG$161,2)</f>
        <v>43.15</v>
      </c>
      <c r="DV14" s="157" t="n">
        <f aca="false">VLOOKUP(DV$7,'[5]Curve Summary'!$A$9:$AG$161,2)</f>
        <v>37.56</v>
      </c>
      <c r="DW14" s="157" t="n">
        <f aca="false">VLOOKUP(DW$7,'[5]Curve Summary'!$A$9:$AG$161,2)</f>
        <v>36.84</v>
      </c>
      <c r="DX14" s="157" t="n">
        <f aca="false">VLOOKUP(DX$7,'[5]Curve Summary'!$A$9:$AG$161,2)</f>
        <v>36.84</v>
      </c>
      <c r="DY14" s="157" t="n">
        <f aca="false">VLOOKUP(DY$7,'[5]Curve Summary'!$A$9:$AG$161,2)</f>
        <v>37.83</v>
      </c>
      <c r="DZ14" s="157" t="n">
        <f aca="false">VLOOKUP(DZ$7,'[5]Curve Summary'!$A$9:$AG$161,2)</f>
        <v>37.6</v>
      </c>
      <c r="EA14" s="157" t="n">
        <f aca="false">VLOOKUP(EA$7,'[5]Curve Summary'!$A$9:$AG$161,2)</f>
        <v>37.61</v>
      </c>
      <c r="EB14" s="157" t="n">
        <f aca="false">VLOOKUP(EB$7,'[5]Curve Summary'!$A$9:$AG$161,2)</f>
        <v>37.38</v>
      </c>
      <c r="EC14" s="157" t="n">
        <f aca="false">VLOOKUP(EC$7,'[5]Curve Summary'!$A$9:$AG$161,2)</f>
        <v>37.39</v>
      </c>
      <c r="ED14" s="157" t="n">
        <f aca="false">VLOOKUP(ED$7,'[5]Curve Summary'!$A$9:$AG$161,2)</f>
        <v>39.41</v>
      </c>
      <c r="EE14" s="157" t="n">
        <f aca="false">VLOOKUP(EE$7,'[5]Curve Summary'!$A$9:$AG$161,2)</f>
        <v>45.83</v>
      </c>
      <c r="EF14" s="157" t="n">
        <f aca="false">VLOOKUP(EF$7,'[5]Curve Summary'!$A$9:$AG$161,2)</f>
        <v>48.31</v>
      </c>
      <c r="EG14" s="157" t="n">
        <f aca="false">VLOOKUP(EG$7,'[5]Curve Summary'!$A$9:$AG$161,2)</f>
        <v>43.13</v>
      </c>
      <c r="EH14" s="157" t="n">
        <f aca="false">VLOOKUP(EH$7,'[5]Curve Summary'!$A$9:$AG$161,2)</f>
        <v>37.96</v>
      </c>
      <c r="EI14" s="157" t="n">
        <f aca="false">VLOOKUP(EI$7,'[5]Curve Summary'!$A$9:$AG$161,2)</f>
        <v>37.28</v>
      </c>
      <c r="EJ14" s="157" t="n">
        <f aca="false">VLOOKUP(EJ$7,'[5]Curve Summary'!$A$9:$AG$161,2)</f>
        <v>37.29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25.5173913043478</v>
      </c>
      <c r="D15" s="160" t="n">
        <f aca="true">IF(ISERROR((AVERAGE(OFFSET('[5]Curve Summary'!$G$6,24,0,3,1))*3+22*'[5]Curve Summary Backup'!$G$38)/25),'[5]Curve Summary Backup'!$G$38,(AVERAGE(OFFSET('[5]Curve Summary'!$G$6,24,0,3,1))*3+22*'[5]Curve Summary Backup'!$G$38)/25)</f>
        <v>27</v>
      </c>
      <c r="E15" s="160" t="n">
        <f aca="false">VLOOKUP(E$7,'[5]Curve Summary'!$A$7:$AG$58,7)</f>
        <v>32</v>
      </c>
      <c r="F15" s="161" t="n">
        <f aca="false">(C15*C$5+D15*D$5+E15*E$5)/(SUM(C$5:E$5))</f>
        <v>28.1971739130435</v>
      </c>
      <c r="G15" s="160" t="n">
        <f aca="false">AVERAGE(H15:I15)</f>
        <v>31.125</v>
      </c>
      <c r="H15" s="160" t="n">
        <f aca="false">AG15</f>
        <v>31.75</v>
      </c>
      <c r="I15" s="160" t="n">
        <f aca="false">AH15</f>
        <v>30.5</v>
      </c>
      <c r="J15" s="160" t="n">
        <f aca="false">AVERAGE(K15:L15)</f>
        <v>31</v>
      </c>
      <c r="K15" s="160" t="n">
        <f aca="false">AI15</f>
        <v>30.5</v>
      </c>
      <c r="L15" s="160" t="n">
        <f aca="false">AJ15</f>
        <v>31.5</v>
      </c>
      <c r="M15" s="160" t="n">
        <f aca="false">AK15</f>
        <v>35.5</v>
      </c>
      <c r="N15" s="160" t="n">
        <f aca="false">AL15</f>
        <v>46.5</v>
      </c>
      <c r="O15" s="160" t="n">
        <f aca="false">AVERAGE(P15:Q15)</f>
        <v>61</v>
      </c>
      <c r="P15" s="160" t="n">
        <f aca="false">AM15</f>
        <v>56</v>
      </c>
      <c r="Q15" s="160" t="n">
        <f aca="false">AN15</f>
        <v>66</v>
      </c>
      <c r="R15" s="160" t="n">
        <f aca="false">AO15</f>
        <v>53.5</v>
      </c>
      <c r="S15" s="160" t="n">
        <f aca="false">AVERAGE(T15:V15)</f>
        <v>34.8333333333333</v>
      </c>
      <c r="T15" s="160" t="n">
        <f aca="false">AP15</f>
        <v>36</v>
      </c>
      <c r="U15" s="160" t="n">
        <f aca="false">AQ15</f>
        <v>34</v>
      </c>
      <c r="V15" s="160" t="n">
        <f aca="false">AR15</f>
        <v>34.5</v>
      </c>
      <c r="W15" s="161" t="n">
        <f aca="false">SUM(AG34:AR34)/SUM($AG$5:$AR$5)</f>
        <v>40.5470588235294</v>
      </c>
      <c r="X15" s="160" t="n">
        <f aca="false">SUM(AS34:BD34)/SUM($AS$5:$BD$5)</f>
        <v>41.3598039215686</v>
      </c>
      <c r="Y15" s="160" t="n">
        <f aca="false">SUM(BE34:BR34)/SUM($BE$5:$BR$5)</f>
        <v>41.036610738255</v>
      </c>
      <c r="Z15" s="160" t="n">
        <f aca="false">SUM(BQ34:CB34)/SUM($BQ$5:$CB$5)</f>
        <v>41.8561960784314</v>
      </c>
      <c r="AA15" s="160" t="n">
        <f aca="false">SUM(CC34:DX34)/SUM($CC$5:$DX$5)</f>
        <v>42.3069607843137</v>
      </c>
      <c r="AB15" s="162" t="n">
        <f aca="false">SUM(DY34:EJ34)/SUM($DY$5:$EJ$5)</f>
        <v>42.7498046875</v>
      </c>
      <c r="AC15" s="163" t="n">
        <f aca="false">(C15*C$5+D15*D$5+E15*E$5+SUM(AG34:EJ34))/(SUM(C$5:E$5)+SUM($AG$5:$EJ$5))</f>
        <v>41.577040048678</v>
      </c>
      <c r="AD15" s="150"/>
      <c r="AE15" s="150"/>
      <c r="AF15" s="151"/>
      <c r="AG15" s="147" t="n">
        <f aca="false">VLOOKUP(AG$7,'[5]Curve Summary'!$A$9:$AG$161,7)</f>
        <v>31.75</v>
      </c>
      <c r="AH15" s="147" t="n">
        <f aca="false">VLOOKUP(AH$7,'[5]Curve Summary'!$A$9:$AG$161,7)</f>
        <v>30.5</v>
      </c>
      <c r="AI15" s="147" t="n">
        <f aca="false">VLOOKUP(AI$7,'[5]Curve Summary'!$A$9:$AG$161,7)</f>
        <v>30.5</v>
      </c>
      <c r="AJ15" s="147" t="n">
        <f aca="false">VLOOKUP(AJ$7,'[5]Curve Summary'!$A$9:$AG$161,7)</f>
        <v>31.5</v>
      </c>
      <c r="AK15" s="147" t="n">
        <f aca="false">VLOOKUP(AK$7,'[5]Curve Summary'!$A$9:$AG$161,7)</f>
        <v>35.5</v>
      </c>
      <c r="AL15" s="147" t="n">
        <f aca="false">VLOOKUP(AL$7,'[5]Curve Summary'!$A$9:$AG$161,7)</f>
        <v>46.5</v>
      </c>
      <c r="AM15" s="147" t="n">
        <f aca="false">VLOOKUP(AM$7,'[5]Curve Summary'!$A$9:$AG$161,7)</f>
        <v>56</v>
      </c>
      <c r="AN15" s="147" t="n">
        <f aca="false">VLOOKUP(AN$7,'[5]Curve Summary'!$A$9:$AG$161,7)</f>
        <v>66</v>
      </c>
      <c r="AO15" s="147" t="n">
        <f aca="false">VLOOKUP(AO$7,'[5]Curve Summary'!$A$9:$AG$161,7)</f>
        <v>53.5</v>
      </c>
      <c r="AP15" s="147" t="n">
        <f aca="false">VLOOKUP(AP$7,'[5]Curve Summary'!$A$9:$AG$161,7)</f>
        <v>36</v>
      </c>
      <c r="AQ15" s="147" t="n">
        <f aca="false">VLOOKUP(AQ$7,'[5]Curve Summary'!$A$9:$AG$161,7)</f>
        <v>34</v>
      </c>
      <c r="AR15" s="147" t="n">
        <f aca="false">VLOOKUP(AR$7,'[5]Curve Summary'!$A$9:$AG$161,7)</f>
        <v>34.5</v>
      </c>
      <c r="AS15" s="147" t="n">
        <f aca="false">VLOOKUP(AS$7,'[5]Curve Summary'!$A$9:$AG$161,7)</f>
        <v>35.75</v>
      </c>
      <c r="AT15" s="147" t="n">
        <f aca="false">VLOOKUP(AT$7,'[5]Curve Summary'!$A$9:$AG$161,7)</f>
        <v>35.25</v>
      </c>
      <c r="AU15" s="147" t="n">
        <f aca="false">VLOOKUP(AU$7,'[5]Curve Summary'!$A$9:$AG$161,7)</f>
        <v>35.25</v>
      </c>
      <c r="AV15" s="147" t="n">
        <f aca="false">VLOOKUP(AV$7,'[5]Curve Summary'!$A$9:$AG$161,7)</f>
        <v>34.75</v>
      </c>
      <c r="AW15" s="147" t="n">
        <f aca="false">VLOOKUP(AW$7,'[5]Curve Summary'!$A$9:$AG$161,7)</f>
        <v>34.75</v>
      </c>
      <c r="AX15" s="147" t="n">
        <f aca="false">VLOOKUP(AX$7,'[5]Curve Summary'!$A$9:$AG$161,7)</f>
        <v>41.75</v>
      </c>
      <c r="AY15" s="147" t="n">
        <f aca="false">VLOOKUP(AY$7,'[5]Curve Summary'!$A$9:$AG$161,7)</f>
        <v>57.5</v>
      </c>
      <c r="AZ15" s="147" t="n">
        <f aca="false">VLOOKUP(AZ$7,'[5]Curve Summary'!$A$9:$AG$161,7)</f>
        <v>65</v>
      </c>
      <c r="BA15" s="147" t="n">
        <f aca="false">VLOOKUP(BA$7,'[5]Curve Summary'!$A$9:$AG$161,7)</f>
        <v>51.5</v>
      </c>
      <c r="BB15" s="147" t="n">
        <f aca="false">VLOOKUP(BB$7,'[5]Curve Summary'!$A$9:$AG$161,7)</f>
        <v>36.25</v>
      </c>
      <c r="BC15" s="147" t="n">
        <f aca="false">VLOOKUP(BC$7,'[5]Curve Summary'!$A$9:$AG$161,7)</f>
        <v>34.25</v>
      </c>
      <c r="BD15" s="147" t="n">
        <f aca="false">VLOOKUP(BD$7,'[5]Curve Summary'!$A$9:$AG$161,7)</f>
        <v>34</v>
      </c>
      <c r="BE15" s="147" t="n">
        <f aca="false">VLOOKUP(BE$7,'[5]Curve Summary'!$A$9:$AG$161,7)</f>
        <v>36.81</v>
      </c>
      <c r="BF15" s="147" t="n">
        <f aca="false">VLOOKUP(BF$7,'[5]Curve Summary'!$A$9:$AG$161,7)</f>
        <v>36.39</v>
      </c>
      <c r="BG15" s="147" t="n">
        <f aca="false">VLOOKUP(BG$7,'[5]Curve Summary'!$A$9:$AG$161,7)</f>
        <v>36.39</v>
      </c>
      <c r="BH15" s="147" t="n">
        <f aca="false">VLOOKUP(BH$7,'[5]Curve Summary'!$A$9:$AG$161,7)</f>
        <v>35.96</v>
      </c>
      <c r="BI15" s="147" t="n">
        <f aca="false">VLOOKUP(BI$7,'[5]Curve Summary'!$A$9:$AG$161,7)</f>
        <v>35.96</v>
      </c>
      <c r="BJ15" s="147" t="n">
        <f aca="false">VLOOKUP(BJ$7,'[5]Curve Summary'!$A$9:$AG$161,7)</f>
        <v>41.94</v>
      </c>
      <c r="BK15" s="147" t="n">
        <f aca="false">VLOOKUP(BK$7,'[5]Curve Summary'!$A$9:$AG$161,7)</f>
        <v>55.4</v>
      </c>
      <c r="BL15" s="147" t="n">
        <f aca="false">VLOOKUP(BL$7,'[5]Curve Summary'!$A$9:$AG$161,7)</f>
        <v>61.81</v>
      </c>
      <c r="BM15" s="147" t="n">
        <f aca="false">VLOOKUP(BM$7,'[5]Curve Summary'!$A$9:$AG$161,7)</f>
        <v>50.27</v>
      </c>
      <c r="BN15" s="147" t="n">
        <f aca="false">VLOOKUP(BN$7,'[5]Curve Summary'!$A$9:$AG$161,7)</f>
        <v>37.24</v>
      </c>
      <c r="BO15" s="147" t="n">
        <f aca="false">VLOOKUP(BO$7,'[5]Curve Summary'!$A$9:$AG$161,7)</f>
        <v>35.53</v>
      </c>
      <c r="BP15" s="147" t="n">
        <f aca="false">VLOOKUP(BP$7,'[5]Curve Summary'!$A$9:$AG$161,7)</f>
        <v>35.32</v>
      </c>
      <c r="BQ15" s="147" t="n">
        <f aca="false">VLOOKUP(BQ$7,'[5]Curve Summary'!$A$9:$AG$161,7)</f>
        <v>37.71</v>
      </c>
      <c r="BR15" s="147" t="n">
        <f aca="false">VLOOKUP(BR$7,'[5]Curve Summary'!$A$9:$AG$161,7)</f>
        <v>37.34</v>
      </c>
      <c r="BS15" s="147" t="n">
        <f aca="false">VLOOKUP(BS$7,'[5]Curve Summary'!$A$9:$AG$161,7)</f>
        <v>37.34</v>
      </c>
      <c r="BT15" s="147" t="n">
        <f aca="false">VLOOKUP(BT$7,'[5]Curve Summary'!$A$9:$AG$161,7)</f>
        <v>36.98</v>
      </c>
      <c r="BU15" s="147" t="n">
        <f aca="false">VLOOKUP(BU$7,'[5]Curve Summary'!$A$9:$AG$161,7)</f>
        <v>36.98</v>
      </c>
      <c r="BV15" s="147" t="n">
        <f aca="false">VLOOKUP(BV$7,'[5]Curve Summary'!$A$9:$AG$161,7)</f>
        <v>42.08</v>
      </c>
      <c r="BW15" s="147" t="n">
        <f aca="false">VLOOKUP(BW$7,'[5]Curve Summary'!$A$9:$AG$161,7)</f>
        <v>53.59</v>
      </c>
      <c r="BX15" s="147" t="n">
        <f aca="false">VLOOKUP(BX$7,'[5]Curve Summary'!$A$9:$AG$161,7)</f>
        <v>59.05</v>
      </c>
      <c r="BY15" s="147" t="n">
        <f aca="false">VLOOKUP(BY$7,'[5]Curve Summary'!$A$9:$AG$161,7)</f>
        <v>49.19</v>
      </c>
      <c r="BZ15" s="147" t="n">
        <f aca="false">VLOOKUP(BZ$7,'[5]Curve Summary'!$A$9:$AG$161,7)</f>
        <v>38.08</v>
      </c>
      <c r="CA15" s="147" t="n">
        <f aca="false">VLOOKUP(CA$7,'[5]Curve Summary'!$A$9:$AG$161,7)</f>
        <v>36.62</v>
      </c>
      <c r="CB15" s="147" t="n">
        <f aca="false">VLOOKUP(CB$7,'[5]Curve Summary'!$A$9:$AG$161,7)</f>
        <v>36.44</v>
      </c>
      <c r="CC15" s="147" t="n">
        <f aca="false">VLOOKUP(CC$7,'[5]Curve Summary'!$A$9:$AG$161,7)</f>
        <v>38.5</v>
      </c>
      <c r="CD15" s="147" t="n">
        <f aca="false">VLOOKUP(CD$7,'[5]Curve Summary'!$A$9:$AG$161,7)</f>
        <v>38.19</v>
      </c>
      <c r="CE15" s="147" t="n">
        <f aca="false">VLOOKUP(CE$7,'[5]Curve Summary'!$A$9:$AG$161,7)</f>
        <v>38.19</v>
      </c>
      <c r="CF15" s="147" t="n">
        <f aca="false">VLOOKUP(CF$7,'[5]Curve Summary'!$A$9:$AG$161,7)</f>
        <v>37.88</v>
      </c>
      <c r="CG15" s="147" t="n">
        <f aca="false">VLOOKUP(CG$7,'[5]Curve Summary'!$A$9:$AG$161,7)</f>
        <v>37.88</v>
      </c>
      <c r="CH15" s="147" t="n">
        <f aca="false">VLOOKUP(CH$7,'[5]Curve Summary'!$A$9:$AG$161,7)</f>
        <v>42.24</v>
      </c>
      <c r="CI15" s="147" t="n">
        <f aca="false">VLOOKUP(CI$7,'[5]Curve Summary'!$A$9:$AG$161,7)</f>
        <v>52.07</v>
      </c>
      <c r="CJ15" s="147" t="n">
        <f aca="false">VLOOKUP(CJ$7,'[5]Curve Summary'!$A$9:$AG$161,7)</f>
        <v>56.73</v>
      </c>
      <c r="CK15" s="147" t="n">
        <f aca="false">VLOOKUP(CK$7,'[5]Curve Summary'!$A$9:$AG$161,7)</f>
        <v>48.31</v>
      </c>
      <c r="CL15" s="147" t="n">
        <f aca="false">VLOOKUP(CL$7,'[5]Curve Summary'!$A$9:$AG$161,7)</f>
        <v>38.82</v>
      </c>
      <c r="CM15" s="147" t="n">
        <f aca="false">VLOOKUP(CM$7,'[5]Curve Summary'!$A$9:$AG$161,7)</f>
        <v>37.57</v>
      </c>
      <c r="CN15" s="147" t="n">
        <f aca="false">VLOOKUP(CN$7,'[5]Curve Summary'!$A$9:$AG$161,7)</f>
        <v>37.42</v>
      </c>
      <c r="CO15" s="147" t="n">
        <f aca="false">VLOOKUP(CO$7,'[5]Curve Summary'!$A$9:$AG$161,7)</f>
        <v>39.03</v>
      </c>
      <c r="CP15" s="147" t="n">
        <f aca="false">VLOOKUP(CP$7,'[5]Curve Summary'!$A$9:$AG$161,7)</f>
        <v>38.75</v>
      </c>
      <c r="CQ15" s="147" t="n">
        <f aca="false">VLOOKUP(CQ$7,'[5]Curve Summary'!$A$9:$AG$161,7)</f>
        <v>38.75</v>
      </c>
      <c r="CR15" s="147" t="n">
        <f aca="false">VLOOKUP(CR$7,'[5]Curve Summary'!$A$9:$AG$161,7)</f>
        <v>38.48</v>
      </c>
      <c r="CS15" s="147" t="n">
        <f aca="false">VLOOKUP(CS$7,'[5]Curve Summary'!$A$9:$AG$161,7)</f>
        <v>38.47</v>
      </c>
      <c r="CT15" s="147" t="n">
        <f aca="false">VLOOKUP(CT$7,'[5]Curve Summary'!$A$9:$AG$161,7)</f>
        <v>42.42</v>
      </c>
      <c r="CU15" s="147" t="n">
        <f aca="false">VLOOKUP(CU$7,'[5]Curve Summary'!$A$9:$AG$161,7)</f>
        <v>51.3</v>
      </c>
      <c r="CV15" s="147" t="n">
        <f aca="false">VLOOKUP(CV$7,'[5]Curve Summary'!$A$9:$AG$161,7)</f>
        <v>55.52</v>
      </c>
      <c r="CW15" s="147" t="n">
        <f aca="false">VLOOKUP(CW$7,'[5]Curve Summary'!$A$9:$AG$161,7)</f>
        <v>47.9</v>
      </c>
      <c r="CX15" s="147" t="n">
        <f aca="false">VLOOKUP(CX$7,'[5]Curve Summary'!$A$9:$AG$161,7)</f>
        <v>39.32</v>
      </c>
      <c r="CY15" s="147" t="n">
        <f aca="false">VLOOKUP(CY$7,'[5]Curve Summary'!$A$9:$AG$161,7)</f>
        <v>38.2</v>
      </c>
      <c r="CZ15" s="147" t="n">
        <f aca="false">VLOOKUP(CZ$7,'[5]Curve Summary'!$A$9:$AG$161,7)</f>
        <v>38.06</v>
      </c>
      <c r="DA15" s="147" t="n">
        <f aca="false">VLOOKUP(DA$7,'[5]Curve Summary'!$A$9:$AG$161,7)</f>
        <v>39.47</v>
      </c>
      <c r="DB15" s="147" t="n">
        <f aca="false">VLOOKUP(DB$7,'[5]Curve Summary'!$A$9:$AG$161,7)</f>
        <v>39.21</v>
      </c>
      <c r="DC15" s="147" t="n">
        <f aca="false">VLOOKUP(DC$7,'[5]Curve Summary'!$A$9:$AG$161,7)</f>
        <v>39.21</v>
      </c>
      <c r="DD15" s="147" t="n">
        <f aca="false">VLOOKUP(DD$7,'[5]Curve Summary'!$A$9:$AG$161,7)</f>
        <v>38.96</v>
      </c>
      <c r="DE15" s="147" t="n">
        <f aca="false">VLOOKUP(DE$7,'[5]Curve Summary'!$A$9:$AG$161,7)</f>
        <v>38.96</v>
      </c>
      <c r="DF15" s="147" t="n">
        <f aca="false">VLOOKUP(DF$7,'[5]Curve Summary'!$A$9:$AG$161,7)</f>
        <v>42.6</v>
      </c>
      <c r="DG15" s="147" t="n">
        <f aca="false">VLOOKUP(DG$7,'[5]Curve Summary'!$A$9:$AG$161,7)</f>
        <v>50.81</v>
      </c>
      <c r="DH15" s="147" t="n">
        <f aca="false">VLOOKUP(DH$7,'[5]Curve Summary'!$A$9:$AG$161,7)</f>
        <v>54.71</v>
      </c>
      <c r="DI15" s="147" t="n">
        <f aca="false">VLOOKUP(DI$7,'[5]Curve Summary'!$A$9:$AG$161,7)</f>
        <v>47.67</v>
      </c>
      <c r="DJ15" s="147" t="n">
        <f aca="false">VLOOKUP(DJ$7,'[5]Curve Summary'!$A$9:$AG$161,7)</f>
        <v>39.74</v>
      </c>
      <c r="DK15" s="147" t="n">
        <f aca="false">VLOOKUP(DK$7,'[5]Curve Summary'!$A$9:$AG$161,7)</f>
        <v>38.7</v>
      </c>
      <c r="DL15" s="147" t="n">
        <f aca="false">VLOOKUP(DL$7,'[5]Curve Summary'!$A$9:$AG$161,7)</f>
        <v>38.57</v>
      </c>
      <c r="DM15" s="147" t="n">
        <f aca="false">VLOOKUP(DM$7,'[5]Curve Summary'!$A$9:$AG$161,7)</f>
        <v>39.9</v>
      </c>
      <c r="DN15" s="147" t="n">
        <f aca="false">VLOOKUP(DN$7,'[5]Curve Summary'!$A$9:$AG$161,7)</f>
        <v>39.65</v>
      </c>
      <c r="DO15" s="147" t="n">
        <f aca="false">VLOOKUP(DO$7,'[5]Curve Summary'!$A$9:$AG$161,7)</f>
        <v>39.66</v>
      </c>
      <c r="DP15" s="147" t="n">
        <f aca="false">VLOOKUP(DP$7,'[5]Curve Summary'!$A$9:$AG$161,7)</f>
        <v>39.41</v>
      </c>
      <c r="DQ15" s="147" t="n">
        <f aca="false">VLOOKUP(DQ$7,'[5]Curve Summary'!$A$9:$AG$161,7)</f>
        <v>39.42</v>
      </c>
      <c r="DR15" s="147" t="n">
        <f aca="false">VLOOKUP(DR$7,'[5]Curve Summary'!$A$9:$AG$161,7)</f>
        <v>42.79</v>
      </c>
      <c r="DS15" s="147" t="n">
        <f aca="false">VLOOKUP(DS$7,'[5]Curve Summary'!$A$9:$AG$161,7)</f>
        <v>50.37</v>
      </c>
      <c r="DT15" s="147" t="n">
        <f aca="false">VLOOKUP(DT$7,'[5]Curve Summary'!$A$9:$AG$161,7)</f>
        <v>53.97</v>
      </c>
      <c r="DU15" s="147" t="n">
        <f aca="false">VLOOKUP(DU$7,'[5]Curve Summary'!$A$9:$AG$161,7)</f>
        <v>47.46</v>
      </c>
      <c r="DV15" s="147" t="n">
        <f aca="false">VLOOKUP(DV$7,'[5]Curve Summary'!$A$9:$AG$161,7)</f>
        <v>40.13</v>
      </c>
      <c r="DW15" s="147" t="n">
        <f aca="false">VLOOKUP(DW$7,'[5]Curve Summary'!$A$9:$AG$161,7)</f>
        <v>39.18</v>
      </c>
      <c r="DX15" s="147" t="n">
        <f aca="false">VLOOKUP(DX$7,'[5]Curve Summary'!$A$9:$AG$161,7)</f>
        <v>39.06</v>
      </c>
      <c r="DY15" s="147" t="n">
        <f aca="false">VLOOKUP(DY$7,'[5]Curve Summary'!$A$9:$AG$161,7)</f>
        <v>40.25</v>
      </c>
      <c r="DZ15" s="147" t="n">
        <f aca="false">VLOOKUP(DZ$7,'[5]Curve Summary'!$A$9:$AG$161,7)</f>
        <v>40.02</v>
      </c>
      <c r="EA15" s="147" t="n">
        <f aca="false">VLOOKUP(EA$7,'[5]Curve Summary'!$A$9:$AG$161,7)</f>
        <v>40.04</v>
      </c>
      <c r="EB15" s="147" t="n">
        <f aca="false">VLOOKUP(EB$7,'[5]Curve Summary'!$A$9:$AG$161,7)</f>
        <v>39.81</v>
      </c>
      <c r="EC15" s="147" t="n">
        <f aca="false">VLOOKUP(EC$7,'[5]Curve Summary'!$A$9:$AG$161,7)</f>
        <v>39.82</v>
      </c>
      <c r="ED15" s="147" t="n">
        <f aca="false">VLOOKUP(ED$7,'[5]Curve Summary'!$A$9:$AG$161,7)</f>
        <v>42.91</v>
      </c>
      <c r="EE15" s="147" t="n">
        <f aca="false">VLOOKUP(EE$7,'[5]Curve Summary'!$A$9:$AG$161,7)</f>
        <v>49.92</v>
      </c>
      <c r="EF15" s="147" t="n">
        <f aca="false">VLOOKUP(EF$7,'[5]Curve Summary'!$A$9:$AG$161,7)</f>
        <v>53.25</v>
      </c>
      <c r="EG15" s="147" t="n">
        <f aca="false">VLOOKUP(EG$7,'[5]Curve Summary'!$A$9:$AG$161,7)</f>
        <v>47.23</v>
      </c>
      <c r="EH15" s="147" t="n">
        <f aca="false">VLOOKUP(EH$7,'[5]Curve Summary'!$A$9:$AG$161,7)</f>
        <v>40.48</v>
      </c>
      <c r="EI15" s="147" t="n">
        <f aca="false">VLOOKUP(EI$7,'[5]Curve Summary'!$A$9:$AG$161,7)</f>
        <v>39.59</v>
      </c>
      <c r="EJ15" s="147" t="n">
        <f aca="false">VLOOKUP(EJ$7,'[5]Curve Summary'!$A$9:$AG$161,7)</f>
        <v>39.49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35.2608695652174</v>
      </c>
      <c r="D18" s="169" t="n">
        <f aca="true">IF(ISERROR((AVERAGE(OFFSET('[5]Curve Summary ALBERTA'!$R$6,20,0,2,1))*2+19*'[5]Curve Summary Backup'!$R$38)/21),'[5]Curve Summary Backup'!$R$38,(AVERAGE(OFFSET('[5]Curve Summary ALBERTA'!$R$6,20,0,2,1))*2+19*'[5]Curve Summary Backup'!$R$38)/21)</f>
        <v>39.6999969482422</v>
      </c>
      <c r="E18" s="169" t="n">
        <f aca="false">VLOOKUP(E$7,'[5]Curve Summary ALBERTA'!$A$7:$AG$63,18)</f>
        <v>47.0499992370606</v>
      </c>
      <c r="F18" s="170" t="n">
        <f aca="false">(C18*C$5+D18*D$5+E18*E$5)/(SUM(C$5:E$5))</f>
        <v>40.7442740398905</v>
      </c>
      <c r="G18" s="169" t="n">
        <f aca="false">AVERAGE(H18:I18)</f>
        <v>47.8516263580322</v>
      </c>
      <c r="H18" s="169" t="n">
        <f aca="false">AG18</f>
        <v>48.1285139465332</v>
      </c>
      <c r="I18" s="169" t="n">
        <f aca="false">AH18</f>
        <v>47.5747387695313</v>
      </c>
      <c r="J18" s="169" t="n">
        <f aca="false">AVERAGE(K18:L18)</f>
        <v>44.6416679382324</v>
      </c>
      <c r="K18" s="169" t="n">
        <f aca="false">AI18</f>
        <v>46.1690594482422</v>
      </c>
      <c r="L18" s="169" t="n">
        <f aca="false">AJ18</f>
        <v>43.1142764282227</v>
      </c>
      <c r="M18" s="169" t="n">
        <f aca="false">AK18</f>
        <v>43.5892880249023</v>
      </c>
      <c r="N18" s="169" t="n">
        <f aca="false">AL18</f>
        <v>44.4471124883617</v>
      </c>
      <c r="O18" s="169" t="n">
        <f aca="false">AVERAGE(P18:Q18)</f>
        <v>47.4078274488063</v>
      </c>
      <c r="P18" s="169" t="n">
        <f aca="false">AM18</f>
        <v>47.0589868666173</v>
      </c>
      <c r="Q18" s="169" t="n">
        <f aca="false">AN18</f>
        <v>47.7566680309953</v>
      </c>
      <c r="R18" s="169" t="n">
        <f aca="false">AO18</f>
        <v>47.737491315721</v>
      </c>
      <c r="S18" s="169" t="n">
        <f aca="false">AVERAGE(T18:V18)</f>
        <v>50.9277660969759</v>
      </c>
      <c r="T18" s="169" t="n">
        <f aca="false">AP18</f>
        <v>46.3810267359609</v>
      </c>
      <c r="U18" s="169" t="n">
        <f aca="false">AQ18</f>
        <v>51.2392799909949</v>
      </c>
      <c r="V18" s="169" t="n">
        <f aca="false">AR18</f>
        <v>55.162991563972</v>
      </c>
      <c r="W18" s="169" t="n">
        <f aca="false">SUM(AG37:AR37)/SUM($AG$5:$AR$5)</f>
        <v>47.3214089020225</v>
      </c>
      <c r="X18" s="169" t="n">
        <f aca="false">SUM(AS37:BD37)/SUM($AS$5:$BD$5)</f>
        <v>45.1536610862801</v>
      </c>
      <c r="Y18" s="169" t="n">
        <f aca="false">SUM(BE37:BR37)/SUM($BE$5:$BR$5)</f>
        <v>44.9721064803502</v>
      </c>
      <c r="Z18" s="169" t="n">
        <f aca="false">SUM(BQ37:CB37)/SUM($BQ$5:$CB$5)</f>
        <v>43.6529974257539</v>
      </c>
      <c r="AA18" s="169" t="n">
        <f aca="false">SUM(CC37:DX37)/SUM($CC$5:$DX$5)</f>
        <v>41.3409607073</v>
      </c>
      <c r="AB18" s="171" t="n">
        <f aca="false">SUM(DY37:EJ37)/SUM($DY$5:$EJ$5)</f>
        <v>44.0499487043209</v>
      </c>
      <c r="AC18" s="172" t="n">
        <f aca="false">(C18*C$5+D18*D$5+E18*E$5+SUM(AG37:EJ37))/(SUM(C$5:E$5)+SUM($AG$5:$EJ$5))</f>
        <v>43.2908397764779</v>
      </c>
      <c r="AD18" s="150"/>
      <c r="AE18" s="150"/>
      <c r="AF18" s="151"/>
      <c r="AG18" s="147" t="n">
        <f aca="false">VLOOKUP(AG$7,'[5]Curve Summary ALBERTA'!$A$13:$AG$161,18)</f>
        <v>48.1285139465332</v>
      </c>
      <c r="AH18" s="147" t="n">
        <f aca="false">VLOOKUP(AH$7,'[5]Curve Summary ALBERTA'!$A$13:$AG$161,18)</f>
        <v>47.5747387695313</v>
      </c>
      <c r="AI18" s="147" t="n">
        <f aca="false">VLOOKUP(AI$7,'[5]Curve Summary ALBERTA'!$A$13:$AG$161,18)</f>
        <v>46.1690594482422</v>
      </c>
      <c r="AJ18" s="147" t="n">
        <f aca="false">VLOOKUP(AJ$7,'[5]Curve Summary ALBERTA'!$A$13:$AG$161,18)</f>
        <v>43.1142764282227</v>
      </c>
      <c r="AK18" s="147" t="n">
        <f aca="false">VLOOKUP(AK$7,'[5]Curve Summary ALBERTA'!$A$13:$AG$161,18)</f>
        <v>43.5892880249023</v>
      </c>
      <c r="AL18" s="147" t="n">
        <f aca="false">VLOOKUP(AL$7,'[5]Curve Summary ALBERTA'!$A$13:$AG$161,18)</f>
        <v>44.4471124883617</v>
      </c>
      <c r="AM18" s="147" t="n">
        <f aca="false">VLOOKUP(AM$7,'[5]Curve Summary ALBERTA'!$A$13:$AG$161,18)</f>
        <v>47.0589868666173</v>
      </c>
      <c r="AN18" s="147" t="n">
        <f aca="false">VLOOKUP(AN$7,'[5]Curve Summary ALBERTA'!$A$13:$AG$161,18)</f>
        <v>47.7566680309953</v>
      </c>
      <c r="AO18" s="147" t="n">
        <f aca="false">VLOOKUP(AO$7,'[5]Curve Summary ALBERTA'!$A$13:$AG$161,18)</f>
        <v>47.737491315721</v>
      </c>
      <c r="AP18" s="147" t="n">
        <f aca="false">VLOOKUP(AP$7,'[5]Curve Summary ALBERTA'!$A$13:$AG$161,18)</f>
        <v>46.3810267359609</v>
      </c>
      <c r="AQ18" s="147" t="n">
        <f aca="false">VLOOKUP(AQ$7,'[5]Curve Summary ALBERTA'!$A$13:$AG$161,18)</f>
        <v>51.2392799909949</v>
      </c>
      <c r="AR18" s="147" t="n">
        <f aca="false">VLOOKUP(AR$7,'[5]Curve Summary ALBERTA'!$A$13:$AG$161,18)</f>
        <v>55.162991563972</v>
      </c>
      <c r="AS18" s="147" t="n">
        <f aca="false">VLOOKUP(AS$7,'[5]Curve Summary ALBERTA'!$A$13:$AG$161,18)</f>
        <v>48.2227980718673</v>
      </c>
      <c r="AT18" s="147" t="n">
        <f aca="false">VLOOKUP(AT$7,'[5]Curve Summary ALBERTA'!$A$13:$AG$161,18)</f>
        <v>46.8155022842249</v>
      </c>
      <c r="AU18" s="147" t="n">
        <f aca="false">VLOOKUP(AU$7,'[5]Curve Summary ALBERTA'!$A$13:$AG$161,18)</f>
        <v>45.0928591672634</v>
      </c>
      <c r="AV18" s="147" t="n">
        <f aca="false">VLOOKUP(AV$7,'[5]Curve Summary ALBERTA'!$A$13:$AG$161,18)</f>
        <v>42.4278218112122</v>
      </c>
      <c r="AW18" s="147" t="n">
        <f aca="false">VLOOKUP(AW$7,'[5]Curve Summary ALBERTA'!$A$13:$AG$161,18)</f>
        <v>42.6321047389484</v>
      </c>
      <c r="AX18" s="147" t="n">
        <f aca="false">VLOOKUP(AX$7,'[5]Curve Summary ALBERTA'!$A$13:$AG$161,18)</f>
        <v>43.133300415557</v>
      </c>
      <c r="AY18" s="147" t="n">
        <f aca="false">VLOOKUP(AY$7,'[5]Curve Summary ALBERTA'!$A$13:$AG$161,18)</f>
        <v>43.5234647041409</v>
      </c>
      <c r="AZ18" s="147" t="n">
        <f aca="false">VLOOKUP(AZ$7,'[5]Curve Summary ALBERTA'!$A$13:$AG$161,18)</f>
        <v>43.8650942893935</v>
      </c>
      <c r="BA18" s="147" t="n">
        <f aca="false">VLOOKUP(BA$7,'[5]Curve Summary ALBERTA'!$A$13:$AG$161,18)</f>
        <v>43.9545663309376</v>
      </c>
      <c r="BB18" s="147" t="n">
        <f aca="false">VLOOKUP(BB$7,'[5]Curve Summary ALBERTA'!$A$13:$AG$161,18)</f>
        <v>44.1850545496125</v>
      </c>
      <c r="BC18" s="147" t="n">
        <f aca="false">VLOOKUP(BC$7,'[5]Curve Summary ALBERTA'!$A$13:$AG$161,18)</f>
        <v>47.7722061243588</v>
      </c>
      <c r="BD18" s="147" t="n">
        <f aca="false">VLOOKUP(BD$7,'[5]Curve Summary ALBERTA'!$A$13:$AG$161,18)</f>
        <v>50.4490488913667</v>
      </c>
      <c r="BE18" s="147" t="n">
        <f aca="false">VLOOKUP(BE$7,'[5]Curve Summary ALBERTA'!$A$13:$AG$161,18)</f>
        <v>48.9236662542344</v>
      </c>
      <c r="BF18" s="147" t="n">
        <f aca="false">VLOOKUP(BF$7,'[5]Curve Summary ALBERTA'!$A$13:$AG$161,18)</f>
        <v>47.1585949209795</v>
      </c>
      <c r="BG18" s="147" t="n">
        <f aca="false">VLOOKUP(BG$7,'[5]Curve Summary ALBERTA'!$A$13:$AG$161,18)</f>
        <v>45.0350842120944</v>
      </c>
      <c r="BH18" s="147" t="n">
        <f aca="false">VLOOKUP(BH$7,'[5]Curve Summary ALBERTA'!$A$13:$AG$161,18)</f>
        <v>41.750454969428</v>
      </c>
      <c r="BI18" s="147" t="n">
        <f aca="false">VLOOKUP(BI$7,'[5]Curve Summary ALBERTA'!$A$13:$AG$161,18)</f>
        <v>41.6786449555041</v>
      </c>
      <c r="BJ18" s="147" t="n">
        <f aca="false">VLOOKUP(BJ$7,'[5]Curve Summary ALBERTA'!$A$13:$AG$161,18)</f>
        <v>42.1591340810793</v>
      </c>
      <c r="BK18" s="147" t="n">
        <f aca="false">VLOOKUP(BK$7,'[5]Curve Summary ALBERTA'!$A$13:$AG$161,18)</f>
        <v>42.8506254060938</v>
      </c>
      <c r="BL18" s="147" t="n">
        <f aca="false">VLOOKUP(BL$7,'[5]Curve Summary ALBERTA'!$A$13:$AG$161,18)</f>
        <v>43.3507666816506</v>
      </c>
      <c r="BM18" s="147" t="n">
        <f aca="false">VLOOKUP(BM$7,'[5]Curve Summary ALBERTA'!$A$13:$AG$161,18)</f>
        <v>43.3583265027741</v>
      </c>
      <c r="BN18" s="147" t="n">
        <f aca="false">VLOOKUP(BN$7,'[5]Curve Summary ALBERTA'!$A$13:$AG$161,18)</f>
        <v>43.442839159333</v>
      </c>
      <c r="BO18" s="147" t="n">
        <f aca="false">VLOOKUP(BO$7,'[5]Curve Summary ALBERTA'!$A$13:$AG$161,18)</f>
        <v>46.7869419965713</v>
      </c>
      <c r="BP18" s="147" t="n">
        <f aca="false">VLOOKUP(BP$7,'[5]Curve Summary ALBERTA'!$A$13:$AG$161,18)</f>
        <v>49.2621662604606</v>
      </c>
      <c r="BQ18" s="147" t="n">
        <f aca="false">VLOOKUP(BQ$7,'[5]Curve Summary ALBERTA'!$A$13:$AG$161,18)</f>
        <v>47.7391703628412</v>
      </c>
      <c r="BR18" s="147" t="n">
        <f aca="false">VLOOKUP(BR$7,'[5]Curve Summary ALBERTA'!$A$13:$AG$161,18)</f>
        <v>46.0622691659822</v>
      </c>
      <c r="BS18" s="147" t="n">
        <f aca="false">VLOOKUP(BS$7,'[5]Curve Summary ALBERTA'!$A$13:$AG$161,18)</f>
        <v>44.0449710967301</v>
      </c>
      <c r="BT18" s="147" t="n">
        <f aca="false">VLOOKUP(BT$7,'[5]Curve Summary ALBERTA'!$A$13:$AG$161,18)</f>
        <v>40.9243836614302</v>
      </c>
      <c r="BU18" s="147" t="n">
        <f aca="false">VLOOKUP(BU$7,'[5]Curve Summary ALBERTA'!$A$13:$AG$161,18)</f>
        <v>40.8571368854884</v>
      </c>
      <c r="BV18" s="147" t="n">
        <f aca="false">VLOOKUP(BV$7,'[5]Curve Summary ALBERTA'!$A$13:$AG$161,18)</f>
        <v>41.3150228191361</v>
      </c>
      <c r="BW18" s="147" t="n">
        <f aca="false">VLOOKUP(BW$7,'[5]Curve Summary ALBERTA'!$A$13:$AG$161,18)</f>
        <v>41.9734834925488</v>
      </c>
      <c r="BX18" s="147" t="n">
        <f aca="false">VLOOKUP(BX$7,'[5]Curve Summary ALBERTA'!$A$13:$AG$161,18)</f>
        <v>42.4498044502387</v>
      </c>
      <c r="BY18" s="147" t="n">
        <f aca="false">VLOOKUP(BY$7,'[5]Curve Summary ALBERTA'!$A$13:$AG$161,18)</f>
        <v>42.4579418322784</v>
      </c>
      <c r="BZ18" s="147" t="n">
        <f aca="false">VLOOKUP(BZ$7,'[5]Curve Summary ALBERTA'!$A$13:$AG$161,18)</f>
        <v>42.5383214937999</v>
      </c>
      <c r="CA18" s="147" t="n">
        <f aca="false">VLOOKUP(CA$7,'[5]Curve Summary ALBERTA'!$A$13:$AG$161,18)</f>
        <v>45.6621446713718</v>
      </c>
      <c r="CB18" s="147" t="n">
        <f aca="false">VLOOKUP(CB$7,'[5]Curve Summary ALBERTA'!$A$13:$AG$161,18)</f>
        <v>48.0346606544734</v>
      </c>
      <c r="CC18" s="147" t="n">
        <f aca="false">VLOOKUP(CC$7,'[5]Curve Summary ALBERTA'!$A$13:$AG$161,18)</f>
        <v>43.130454569389</v>
      </c>
      <c r="CD18" s="147" t="n">
        <f aca="false">VLOOKUP(CD$7,'[5]Curve Summary ALBERTA'!$A$13:$AG$161,18)</f>
        <v>41.6802855388697</v>
      </c>
      <c r="CE18" s="147" t="n">
        <f aca="false">VLOOKUP(CE$7,'[5]Curve Summary ALBERTA'!$A$13:$AG$161,18)</f>
        <v>39.9265768438967</v>
      </c>
      <c r="CF18" s="147" t="n">
        <f aca="false">VLOOKUP(CF$7,'[5]Curve Summary ALBERTA'!$A$13:$AG$161,18)</f>
        <v>37.1975664730164</v>
      </c>
      <c r="CG18" s="147" t="n">
        <f aca="false">VLOOKUP(CG$7,'[5]Curve Summary ALBERTA'!$A$13:$AG$161,18)</f>
        <v>37.1576760835992</v>
      </c>
      <c r="CH18" s="147" t="n">
        <f aca="false">VLOOKUP(CH$7,'[5]Curve Summary ALBERTA'!$A$13:$AG$161,18)</f>
        <v>37.5828028836689</v>
      </c>
      <c r="CI18" s="147" t="n">
        <f aca="false">VLOOKUP(CI$7,'[5]Curve Summary ALBERTA'!$A$13:$AG$161,18)</f>
        <v>38.1838706129711</v>
      </c>
      <c r="CJ18" s="147" t="n">
        <f aca="false">VLOOKUP(CJ$7,'[5]Curve Summary ALBERTA'!$A$13:$AG$161,18)</f>
        <v>38.6240785055349</v>
      </c>
      <c r="CK18" s="147" t="n">
        <f aca="false">VLOOKUP(CK$7,'[5]Curve Summary ALBERTA'!$A$13:$AG$161,18)</f>
        <v>38.6511743598451</v>
      </c>
      <c r="CL18" s="147" t="n">
        <f aca="false">VLOOKUP(CL$7,'[5]Curve Summary ALBERTA'!$A$13:$AG$161,18)</f>
        <v>38.7408967667897</v>
      </c>
      <c r="CM18" s="147" t="n">
        <f aca="false">VLOOKUP(CM$7,'[5]Curve Summary ALBERTA'!$A$13:$AG$161,18)</f>
        <v>41.5651915563139</v>
      </c>
      <c r="CN18" s="147" t="n">
        <f aca="false">VLOOKUP(CN$7,'[5]Curve Summary ALBERTA'!$A$13:$AG$161,18)</f>
        <v>43.6615522602579</v>
      </c>
      <c r="CO18" s="147" t="n">
        <f aca="false">VLOOKUP(CO$7,'[5]Curve Summary ALBERTA'!$A$13:$AG$161,18)</f>
        <v>44.6023890535343</v>
      </c>
      <c r="CP18" s="147" t="n">
        <f aca="false">VLOOKUP(CP$7,'[5]Curve Summary ALBERTA'!$A$13:$AG$161,18)</f>
        <v>43.1288049742467</v>
      </c>
      <c r="CQ18" s="147" t="n">
        <f aca="false">VLOOKUP(CQ$7,'[5]Curve Summary ALBERTA'!$A$13:$AG$161,18)</f>
        <v>41.3516724103511</v>
      </c>
      <c r="CR18" s="147" t="n">
        <f aca="false">VLOOKUP(CR$7,'[5]Curve Summary ALBERTA'!$A$13:$AG$161,18)</f>
        <v>38.593221820781</v>
      </c>
      <c r="CS18" s="147" t="n">
        <f aca="false">VLOOKUP(CS$7,'[5]Curve Summary ALBERTA'!$A$13:$AG$161,18)</f>
        <v>38.5392642509455</v>
      </c>
      <c r="CT18" s="147" t="n">
        <f aca="false">VLOOKUP(CT$7,'[5]Curve Summary ALBERTA'!$A$13:$AG$161,18)</f>
        <v>38.9514236326076</v>
      </c>
      <c r="CU18" s="147" t="n">
        <f aca="false">VLOOKUP(CU$7,'[5]Curve Summary ALBERTA'!$A$13:$AG$161,18)</f>
        <v>39.539805230377</v>
      </c>
      <c r="CV18" s="147" t="n">
        <f aca="false">VLOOKUP(CV$7,'[5]Curve Summary ALBERTA'!$A$13:$AG$161,18)</f>
        <v>39.9650766368255</v>
      </c>
      <c r="CW18" s="147" t="n">
        <f aca="false">VLOOKUP(CW$7,'[5]Curve Summary ALBERTA'!$A$13:$AG$161,18)</f>
        <v>39.9748471174931</v>
      </c>
      <c r="CX18" s="147" t="n">
        <f aca="false">VLOOKUP(CX$7,'[5]Curve Summary ALBERTA'!$A$13:$AG$161,18)</f>
        <v>40.0473522566201</v>
      </c>
      <c r="CY18" s="147" t="n">
        <f aca="false">VLOOKUP(CY$7,'[5]Curve Summary ALBERTA'!$A$13:$AG$161,18)</f>
        <v>42.6285525389154</v>
      </c>
      <c r="CZ18" s="147" t="n">
        <f aca="false">VLOOKUP(CZ$7,'[5]Curve Summary ALBERTA'!$A$13:$AG$161,18)</f>
        <v>44.7316220843715</v>
      </c>
      <c r="DA18" s="147" t="n">
        <f aca="false">VLOOKUP(DA$7,'[5]Curve Summary ALBERTA'!$A$13:$AG$161,18)</f>
        <v>45.7074627915441</v>
      </c>
      <c r="DB18" s="147" t="n">
        <f aca="false">VLOOKUP(DB$7,'[5]Curve Summary ALBERTA'!$A$13:$AG$161,18)</f>
        <v>44.2304429106887</v>
      </c>
      <c r="DC18" s="147" t="n">
        <f aca="false">VLOOKUP(DC$7,'[5]Curve Summary ALBERTA'!$A$13:$AG$161,18)</f>
        <v>42.4492316116184</v>
      </c>
      <c r="DD18" s="147" t="n">
        <f aca="false">VLOOKUP(DD$7,'[5]Curve Summary ALBERTA'!$A$13:$AG$161,18)</f>
        <v>39.4942237295617</v>
      </c>
      <c r="DE18" s="147" t="n">
        <f aca="false">VLOOKUP(DE$7,'[5]Curve Summary ALBERTA'!$A$13:$AG$161,18)</f>
        <v>39.4407706337382</v>
      </c>
      <c r="DF18" s="147" t="n">
        <f aca="false">VLOOKUP(DF$7,'[5]Curve Summary ALBERTA'!$A$13:$AG$161,18)</f>
        <v>39.8548232358787</v>
      </c>
      <c r="DG18" s="147" t="n">
        <f aca="false">VLOOKUP(DG$7,'[5]Curve Summary ALBERTA'!$A$13:$AG$161,18)</f>
        <v>40.4456057879311</v>
      </c>
      <c r="DH18" s="147" t="n">
        <f aca="false">VLOOKUP(DH$7,'[5]Curve Summary ALBERTA'!$A$13:$AG$161,18)</f>
        <v>40.8728334487682</v>
      </c>
      <c r="DI18" s="147" t="n">
        <f aca="false">VLOOKUP(DI$7,'[5]Curve Summary ALBERTA'!$A$13:$AG$161,18)</f>
        <v>40.883337339887</v>
      </c>
      <c r="DJ18" s="147" t="n">
        <f aca="false">VLOOKUP(DJ$7,'[5]Curve Summary ALBERTA'!$A$13:$AG$161,18)</f>
        <v>40.9567412522764</v>
      </c>
      <c r="DK18" s="147" t="n">
        <f aca="false">VLOOKUP(DK$7,'[5]Curve Summary ALBERTA'!$A$13:$AG$161,18)</f>
        <v>43.5615456880261</v>
      </c>
      <c r="DL18" s="147" t="n">
        <f aca="false">VLOOKUP(DL$7,'[5]Curve Summary ALBERTA'!$A$13:$AG$161,18)</f>
        <v>45.6935625165234</v>
      </c>
      <c r="DM18" s="147" t="n">
        <f aca="false">VLOOKUP(DM$7,'[5]Curve Summary ALBERTA'!$A$13:$AG$161,18)</f>
        <v>46.7284470178417</v>
      </c>
      <c r="DN18" s="147" t="n">
        <f aca="false">VLOOKUP(DN$7,'[5]Curve Summary ALBERTA'!$A$13:$AG$161,18)</f>
        <v>45.2684858483049</v>
      </c>
      <c r="DO18" s="147" t="n">
        <f aca="false">VLOOKUP(DO$7,'[5]Curve Summary ALBERTA'!$A$13:$AG$161,18)</f>
        <v>43.4990820911415</v>
      </c>
      <c r="DP18" s="147" t="n">
        <f aca="false">VLOOKUP(DP$7,'[5]Curve Summary ALBERTA'!$A$13:$AG$161,18)</f>
        <v>39.9790524214467</v>
      </c>
      <c r="DQ18" s="147" t="n">
        <f aca="false">VLOOKUP(DQ$7,'[5]Curve Summary ALBERTA'!$A$13:$AG$161,18)</f>
        <v>39.9464436946338</v>
      </c>
      <c r="DR18" s="147" t="n">
        <f aca="false">VLOOKUP(DR$7,'[5]Curve Summary ALBERTA'!$A$13:$AG$161,18)</f>
        <v>40.3856834084195</v>
      </c>
      <c r="DS18" s="147" t="n">
        <f aca="false">VLOOKUP(DS$7,'[5]Curve Summary ALBERTA'!$A$13:$AG$161,18)</f>
        <v>41.0031534377868</v>
      </c>
      <c r="DT18" s="147" t="n">
        <f aca="false">VLOOKUP(DT$7,'[5]Curve Summary ALBERTA'!$A$13:$AG$161,18)</f>
        <v>41.4576363911444</v>
      </c>
      <c r="DU18" s="147" t="n">
        <f aca="false">VLOOKUP(DU$7,'[5]Curve Summary ALBERTA'!$A$13:$AG$161,18)</f>
        <v>41.4927628914294</v>
      </c>
      <c r="DV18" s="147" t="n">
        <f aca="false">VLOOKUP(DV$7,'[5]Curve Summary ALBERTA'!$A$13:$AG$161,18)</f>
        <v>41.5910481151713</v>
      </c>
      <c r="DW18" s="147" t="n">
        <f aca="false">VLOOKUP(DW$7,'[5]Curve Summary ALBERTA'!$A$13:$AG$161,18)</f>
        <v>44.9978161285983</v>
      </c>
      <c r="DX18" s="147" t="n">
        <f aca="false">VLOOKUP(DX$7,'[5]Curve Summary ALBERTA'!$A$13:$AG$161,18)</f>
        <v>47.1574424712805</v>
      </c>
      <c r="DY18" s="147" t="n">
        <f aca="false">VLOOKUP(DY$7,'[5]Curve Summary ALBERTA'!$A$13:$AG$161,18)</f>
        <v>48.2420129034778</v>
      </c>
      <c r="DZ18" s="147" t="n">
        <f aca="false">VLOOKUP(DZ$7,'[5]Curve Summary ALBERTA'!$A$13:$AG$161,18)</f>
        <v>46.7752682055444</v>
      </c>
      <c r="EA18" s="147" t="n">
        <f aca="false">VLOOKUP(EA$7,'[5]Curve Summary ALBERTA'!$A$13:$AG$161,18)</f>
        <v>44.9948373466477</v>
      </c>
      <c r="EB18" s="147" t="n">
        <f aca="false">VLOOKUP(EB$7,'[5]Curve Summary ALBERTA'!$A$13:$AG$161,18)</f>
        <v>41.2537411577036</v>
      </c>
      <c r="EC18" s="147" t="n">
        <f aca="false">VLOOKUP(EC$7,'[5]Curve Summary ALBERTA'!$A$13:$AG$161,18)</f>
        <v>41.2272081996383</v>
      </c>
      <c r="ED18" s="147" t="n">
        <f aca="false">VLOOKUP(ED$7,'[5]Curve Summary ALBERTA'!$A$13:$AG$161,18)</f>
        <v>41.6777020174054</v>
      </c>
      <c r="EE18" s="147" t="n">
        <f aca="false">VLOOKUP(EE$7,'[5]Curve Summary ALBERTA'!$A$13:$AG$161,18)</f>
        <v>42.3082460111696</v>
      </c>
      <c r="EF18" s="147" t="n">
        <f aca="false">VLOOKUP(EF$7,'[5]Curve Summary ALBERTA'!$A$13:$AG$161,18)</f>
        <v>42.7744486441944</v>
      </c>
      <c r="EG18" s="147" t="n">
        <f aca="false">VLOOKUP(EG$7,'[5]Curve Summary ALBERTA'!$A$13:$AG$161,18)</f>
        <v>42.8168460184495</v>
      </c>
      <c r="EH18" s="147" t="n">
        <f aca="false">VLOOKUP(EH$7,'[5]Curve Summary ALBERTA'!$A$13:$AG$161,18)</f>
        <v>42.9229008732676</v>
      </c>
      <c r="EI18" s="147" t="n">
        <f aca="false">VLOOKUP(EI$7,'[5]Curve Summary ALBERTA'!$A$13:$AG$161,18)</f>
        <v>45.7293445969884</v>
      </c>
      <c r="EJ18" s="147" t="n">
        <f aca="false">VLOOKUP(EJ$7,'[5]Curve Summary ALBERTA'!$A$13:$AG$161,18)</f>
        <v>47.9200919842598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0.224365942028985</v>
      </c>
      <c r="D28" s="145" t="n">
        <f aca="false">D9-D47</f>
        <v>0</v>
      </c>
      <c r="E28" s="145" t="n">
        <f aca="false">E9-E47</f>
        <v>0</v>
      </c>
      <c r="F28" s="146" t="n">
        <f aca="false">F9-F47</f>
        <v>0.161820503682584</v>
      </c>
      <c r="G28" s="145" t="n">
        <f aca="false">G9-G47</f>
        <v>0.375</v>
      </c>
      <c r="H28" s="145" t="n">
        <f aca="false">H9-H47</f>
        <v>0.5</v>
      </c>
      <c r="I28" s="145" t="n">
        <f aca="false">I9-I47</f>
        <v>0.25</v>
      </c>
      <c r="J28" s="145" t="n">
        <f aca="false">J9-J47</f>
        <v>0.125</v>
      </c>
      <c r="K28" s="145" t="n">
        <f aca="false">K9-K47</f>
        <v>0.25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0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0.0833333333333357</v>
      </c>
      <c r="X28" s="145" t="n">
        <f aca="false">X9-X47</f>
        <v>0</v>
      </c>
      <c r="Y28" s="145" t="n">
        <f aca="false">Y9-Y47</f>
        <v>0</v>
      </c>
      <c r="Z28" s="145" t="n">
        <f aca="false">Z9-Z47</f>
        <v>0</v>
      </c>
      <c r="AA28" s="145" t="n">
        <f aca="false">AA9-AA47</f>
        <v>0</v>
      </c>
      <c r="AB28" s="145" t="n">
        <f aca="false">AB9-AB47</f>
        <v>0</v>
      </c>
      <c r="AC28" s="149" t="n">
        <f aca="false">AC9-AC47</f>
        <v>0.0163750833352907</v>
      </c>
      <c r="AD28" s="150"/>
      <c r="AE28" s="150"/>
      <c r="AF28" s="151"/>
      <c r="AG28" s="147" t="n">
        <f aca="false">AG9*AG$5</f>
        <v>753.5</v>
      </c>
      <c r="AH28" s="178" t="n">
        <f aca="false">AH9*AH$5</f>
        <v>645</v>
      </c>
      <c r="AI28" s="178" t="n">
        <f aca="false">AI9*AI$5</f>
        <v>593.25</v>
      </c>
      <c r="AJ28" s="178" t="n">
        <f aca="false">AJ9*AJ$5</f>
        <v>616</v>
      </c>
      <c r="AK28" s="178" t="n">
        <f aca="false">AK9*AK$5</f>
        <v>588.5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1089</v>
      </c>
      <c r="AO28" s="178" t="n">
        <f aca="false">AO9*AO$5</f>
        <v>820</v>
      </c>
      <c r="AP28" s="178" t="n">
        <f aca="false">AP9*AP$5</f>
        <v>816.5</v>
      </c>
      <c r="AQ28" s="178" t="n">
        <f aca="false">AQ9*AQ$5</f>
        <v>660</v>
      </c>
      <c r="AR28" s="178" t="n">
        <f aca="false">AR9*AR$5</f>
        <v>735</v>
      </c>
      <c r="AS28" s="178" t="n">
        <f aca="false">AS9*AS$5</f>
        <v>836</v>
      </c>
      <c r="AT28" s="178" t="n">
        <f aca="false">AT9*AT$5</f>
        <v>710</v>
      </c>
      <c r="AU28" s="178" t="n">
        <f aca="false">AU9*AU$5</f>
        <v>651</v>
      </c>
      <c r="AV28" s="178" t="n">
        <f aca="false">AV9*AV$5</f>
        <v>649</v>
      </c>
      <c r="AW28" s="178" t="n">
        <f aca="false">AW9*AW$5</f>
        <v>525</v>
      </c>
      <c r="AX28" s="178" t="n">
        <f aca="false">AX9*AX$5</f>
        <v>546</v>
      </c>
      <c r="AY28" s="178" t="n">
        <f aca="false">AY9*AY$5</f>
        <v>1012</v>
      </c>
      <c r="AZ28" s="178" t="n">
        <f aca="false">AZ9*AZ$5</f>
        <v>1134</v>
      </c>
      <c r="BA28" s="178" t="n">
        <f aca="false">BA9*BA$5</f>
        <v>903</v>
      </c>
      <c r="BB28" s="178" t="n">
        <f aca="false">BB9*BB$5</f>
        <v>828</v>
      </c>
      <c r="BC28" s="178" t="n">
        <f aca="false">BC9*BC$5</f>
        <v>646</v>
      </c>
      <c r="BD28" s="178" t="n">
        <f aca="false">BD9*BD$5</f>
        <v>814</v>
      </c>
      <c r="BE28" s="178" t="n">
        <f aca="false">BE9*BE$5</f>
        <v>780.36</v>
      </c>
      <c r="BF28" s="178" t="n">
        <f aca="false">BF9*BF$5</f>
        <v>701.6</v>
      </c>
      <c r="BG28" s="178" t="n">
        <f aca="false">BG9*BG$5</f>
        <v>720.36</v>
      </c>
      <c r="BH28" s="178" t="n">
        <f aca="false">BH9*BH$5</f>
        <v>661.54</v>
      </c>
      <c r="BI28" s="178" t="n">
        <f aca="false">BI9*BI$5</f>
        <v>526.2</v>
      </c>
      <c r="BJ28" s="178" t="n">
        <f aca="false">BJ9*BJ$5</f>
        <v>597.3</v>
      </c>
      <c r="BK28" s="178" t="n">
        <f aca="false">BK9*BK$5</f>
        <v>922.53</v>
      </c>
      <c r="BL28" s="178" t="n">
        <f aca="false">BL9*BL$5</f>
        <v>1114.3</v>
      </c>
      <c r="BM28" s="178" t="n">
        <f aca="false">BM9*BM$5</f>
        <v>870.24</v>
      </c>
      <c r="BN28" s="178" t="n">
        <f aca="false">BN9*BN$5</f>
        <v>746.97</v>
      </c>
      <c r="BO28" s="178" t="n">
        <f aca="false">BO9*BO$5</f>
        <v>711.9</v>
      </c>
      <c r="BP28" s="178" t="n">
        <f aca="false">BP9*BP$5</f>
        <v>837.89</v>
      </c>
      <c r="BQ28" s="178" t="n">
        <f aca="false">BQ9*BQ$5</f>
        <v>781.41</v>
      </c>
      <c r="BR28" s="178" t="n">
        <f aca="false">BR9*BR$5</f>
        <v>708.6</v>
      </c>
      <c r="BS28" s="178" t="n">
        <f aca="false">BS9*BS$5</f>
        <v>740.83</v>
      </c>
      <c r="BT28" s="178" t="n">
        <f aca="false">BT9*BT$5</f>
        <v>653.94</v>
      </c>
      <c r="BU28" s="178" t="n">
        <f aca="false">BU9*BU$5</f>
        <v>586.32</v>
      </c>
      <c r="BV28" s="178" t="n">
        <f aca="false">BV9*BV$5</f>
        <v>630.08</v>
      </c>
      <c r="BW28" s="178" t="n">
        <f aca="false">BW9*BW$5</f>
        <v>860</v>
      </c>
      <c r="BX28" s="178" t="n">
        <f aca="false">BX9*BX$5</f>
        <v>1121.48</v>
      </c>
      <c r="BY28" s="178" t="n">
        <f aca="false">BY9*BY$5</f>
        <v>858.27</v>
      </c>
      <c r="BZ28" s="178" t="n">
        <f aca="false">BZ9*BZ$5</f>
        <v>752.85</v>
      </c>
      <c r="CA28" s="178" t="n">
        <f aca="false">CA9*CA$5</f>
        <v>722.82</v>
      </c>
      <c r="CB28" s="178" t="n">
        <f aca="false">CB9*CB$5</f>
        <v>768.39</v>
      </c>
      <c r="CC28" s="178" t="n">
        <f aca="false">CC9*CC$5</f>
        <v>784.14</v>
      </c>
      <c r="CD28" s="178" t="n">
        <f aca="false">CD9*CD$5</f>
        <v>714.6</v>
      </c>
      <c r="CE28" s="178" t="n">
        <f aca="false">CE9*CE$5</f>
        <v>754.63</v>
      </c>
      <c r="CF28" s="178" t="n">
        <f aca="false">CF9*CF$5</f>
        <v>636.8</v>
      </c>
      <c r="CG28" s="178" t="n">
        <f aca="false">CG9*CG$5</f>
        <v>636.46</v>
      </c>
      <c r="CH28" s="178" t="n">
        <f aca="false">CH9*CH$5</f>
        <v>650.76</v>
      </c>
      <c r="CI28" s="178" t="n">
        <f aca="false">CI9*CI$5</f>
        <v>852</v>
      </c>
      <c r="CJ28" s="178" t="n">
        <f aca="false">CJ9*CJ$5</f>
        <v>1099.63</v>
      </c>
      <c r="CK28" s="178" t="n">
        <f aca="false">CK9*CK$5</f>
        <v>813.2</v>
      </c>
      <c r="CL28" s="178" t="n">
        <f aca="false">CL9*CL$5</f>
        <v>794.64</v>
      </c>
      <c r="CM28" s="178" t="n">
        <f aca="false">CM9*CM$5</f>
        <v>731.22</v>
      </c>
      <c r="CN28" s="178" t="n">
        <f aca="false">CN9*CN$5</f>
        <v>735.6</v>
      </c>
      <c r="CO28" s="178" t="n">
        <f aca="false">CO9*CO$5</f>
        <v>824.34</v>
      </c>
      <c r="CP28" s="178" t="n">
        <f aca="false">CP9*CP$5</f>
        <v>720.2</v>
      </c>
      <c r="CQ28" s="178" t="n">
        <f aca="false">CQ9*CQ$5</f>
        <v>734.14</v>
      </c>
      <c r="CR28" s="178" t="n">
        <f aca="false">CR9*CR$5</f>
        <v>682.5</v>
      </c>
      <c r="CS28" s="178" t="n">
        <f aca="false">CS9*CS$5</f>
        <v>656.92</v>
      </c>
      <c r="CT28" s="178" t="n">
        <f aca="false">CT9*CT$5</f>
        <v>639.66</v>
      </c>
      <c r="CU28" s="178" t="n">
        <f aca="false">CU9*CU$5</f>
        <v>887.25</v>
      </c>
      <c r="CV28" s="178" t="n">
        <f aca="false">CV9*CV$5</f>
        <v>1080.77</v>
      </c>
      <c r="CW28" s="178" t="n">
        <f aca="false">CW9*CW$5</f>
        <v>769.69</v>
      </c>
      <c r="CX28" s="178" t="n">
        <f aca="false">CX9*CX$5</f>
        <v>836.97</v>
      </c>
      <c r="CY28" s="178" t="n">
        <f aca="false">CY9*CY$5</f>
        <v>739.62</v>
      </c>
      <c r="CZ28" s="178" t="n">
        <f aca="false">CZ9*CZ$5</f>
        <v>740.2</v>
      </c>
      <c r="DA28" s="178" t="n">
        <f aca="false">DA9*DA$5</f>
        <v>833.8</v>
      </c>
      <c r="DB28" s="178" t="n">
        <f aca="false">DB9*DB$5</f>
        <v>767.34</v>
      </c>
      <c r="DC28" s="178" t="n">
        <f aca="false">DC9*DC$5</f>
        <v>715.68</v>
      </c>
      <c r="DD28" s="178" t="n">
        <f aca="false">DD9*DD$5</f>
        <v>731.94</v>
      </c>
      <c r="DE28" s="178" t="n">
        <f aca="false">DE9*DE$5</f>
        <v>647.01</v>
      </c>
      <c r="DF28" s="178" t="n">
        <f aca="false">DF9*DF$5</f>
        <v>658.77</v>
      </c>
      <c r="DG28" s="178" t="n">
        <f aca="false">DG9*DG$5</f>
        <v>932.14</v>
      </c>
      <c r="DH28" s="178" t="n">
        <f aca="false">DH9*DH$5</f>
        <v>982.38</v>
      </c>
      <c r="DI28" s="178" t="n">
        <f aca="false">DI9*DI$5</f>
        <v>855.54</v>
      </c>
      <c r="DJ28" s="178" t="n">
        <f aca="false">DJ9*DJ$5</f>
        <v>848.7</v>
      </c>
      <c r="DK28" s="178" t="n">
        <f aca="false">DK9*DK$5</f>
        <v>680.39</v>
      </c>
      <c r="DL28" s="178" t="n">
        <f aca="false">DL9*DL$5</f>
        <v>824.34</v>
      </c>
      <c r="DM28" s="178" t="n">
        <f aca="false">DM9*DM$5</f>
        <v>805.14</v>
      </c>
      <c r="DN28" s="178" t="n">
        <f aca="false">DN9*DN$5</f>
        <v>741.4</v>
      </c>
      <c r="DO28" s="178" t="n">
        <f aca="false">DO9*DO$5</f>
        <v>765.16</v>
      </c>
      <c r="DP28" s="178" t="n">
        <f aca="false">DP9*DP$5</f>
        <v>748.44</v>
      </c>
      <c r="DQ28" s="178" t="n">
        <f aca="false">DQ9*DQ$5</f>
        <v>634.6</v>
      </c>
      <c r="DR28" s="178" t="n">
        <f aca="false">DR9*DR$5</f>
        <v>709.5</v>
      </c>
      <c r="DS28" s="178" t="n">
        <f aca="false">DS9*DS$5</f>
        <v>935.22</v>
      </c>
      <c r="DT28" s="178" t="n">
        <f aca="false">DT9*DT$5</f>
        <v>979.02</v>
      </c>
      <c r="DU28" s="178" t="n">
        <f aca="false">DU9*DU$5</f>
        <v>860.79</v>
      </c>
      <c r="DV28" s="178" t="n">
        <f aca="false">DV9*DV$5</f>
        <v>823.02</v>
      </c>
      <c r="DW28" s="178" t="n">
        <f aca="false">DW9*DW$5</f>
        <v>728</v>
      </c>
      <c r="DX28" s="178" t="n">
        <f aca="false">DX9*DX$5</f>
        <v>834.9</v>
      </c>
      <c r="DY28" s="178" t="n">
        <f aca="false">DY9*DY$5</f>
        <v>775.6</v>
      </c>
      <c r="DZ28" s="178" t="n">
        <f aca="false">DZ9*DZ$5</f>
        <v>752</v>
      </c>
      <c r="EA28" s="178" t="n">
        <f aca="false">EA9*EA$5</f>
        <v>815.58</v>
      </c>
      <c r="EB28" s="178" t="n">
        <f aca="false">EB9*EB$5</f>
        <v>764.72</v>
      </c>
      <c r="EC28" s="178" t="n">
        <f aca="false">EC9*EC$5</f>
        <v>652.4</v>
      </c>
      <c r="ED28" s="178" t="n">
        <f aca="false">ED9*ED$5</f>
        <v>728.2</v>
      </c>
      <c r="EE28" s="178" t="n">
        <f aca="false">EE9*EE$5</f>
        <v>896.07</v>
      </c>
      <c r="EF28" s="178" t="n">
        <f aca="false">EF9*EF$5</f>
        <v>1023</v>
      </c>
      <c r="EG28" s="178" t="n">
        <f aca="false">EG9*EG$5</f>
        <v>866.46</v>
      </c>
      <c r="EH28" s="178" t="n">
        <f aca="false">EH9*EH$5</f>
        <v>796.32</v>
      </c>
      <c r="EI28" s="178" t="n">
        <f aca="false">EI9*EI$5</f>
        <v>776.37</v>
      </c>
      <c r="EJ28" s="178" t="n">
        <f aca="false">EJ9*EJ$5</f>
        <v>883.66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0.0249094202898554</v>
      </c>
      <c r="D29" s="147" t="n">
        <f aca="false">D10-D48</f>
        <v>0</v>
      </c>
      <c r="E29" s="147" t="n">
        <f aca="false">E10-E48</f>
        <v>0</v>
      </c>
      <c r="F29" s="154" t="n">
        <f aca="false">F10-F48</f>
        <v>0.0851449275362306</v>
      </c>
      <c r="G29" s="147" t="n">
        <f aca="false">G10-G48</f>
        <v>0.375</v>
      </c>
      <c r="H29" s="147" t="n">
        <f aca="false">H10-H48</f>
        <v>0.5</v>
      </c>
      <c r="I29" s="147" t="n">
        <f aca="false">I10-I48</f>
        <v>0.25</v>
      </c>
      <c r="J29" s="147" t="n">
        <f aca="false">J10-J48</f>
        <v>0.125</v>
      </c>
      <c r="K29" s="147" t="n">
        <f aca="false">K10-K48</f>
        <v>0.25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0.0833333333333286</v>
      </c>
      <c r="X29" s="147" t="n">
        <f aca="false">X10-X48</f>
        <v>0</v>
      </c>
      <c r="Y29" s="147" t="n">
        <f aca="false">Y10-Y48</f>
        <v>0</v>
      </c>
      <c r="Z29" s="147" t="n">
        <f aca="false">Z10-Z48</f>
        <v>0</v>
      </c>
      <c r="AA29" s="147" t="n">
        <f aca="false">AA10-AA48</f>
        <v>0</v>
      </c>
      <c r="AB29" s="147" t="n">
        <f aca="false">AB10-AB48</f>
        <v>0</v>
      </c>
      <c r="AC29" s="156" t="n">
        <f aca="false">AC10-AC48</f>
        <v>0.0150984379106163</v>
      </c>
      <c r="AD29" s="150"/>
      <c r="AE29" s="150"/>
      <c r="AF29" s="151"/>
      <c r="AG29" s="147" t="n">
        <f aca="false">AG10*AG$5</f>
        <v>748</v>
      </c>
      <c r="AH29" s="178" t="n">
        <f aca="false">AH10*AH$5</f>
        <v>643</v>
      </c>
      <c r="AI29" s="178" t="n">
        <f aca="false">AI10*AI$5</f>
        <v>593.25</v>
      </c>
      <c r="AJ29" s="178" t="n">
        <f aca="false">AJ10*AJ$5</f>
        <v>660</v>
      </c>
      <c r="AK29" s="178" t="n">
        <f aca="false">AK10*AK$5</f>
        <v>643.5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1144</v>
      </c>
      <c r="AO29" s="178" t="n">
        <f aca="false">AO10*AO$5</f>
        <v>890</v>
      </c>
      <c r="AP29" s="178" t="n">
        <f aca="false">AP10*AP$5</f>
        <v>787.75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690</v>
      </c>
      <c r="AU29" s="178" t="n">
        <f aca="false">AU10*AU$5</f>
        <v>651</v>
      </c>
      <c r="AV29" s="178" t="n">
        <f aca="false">AV10*AV$5</f>
        <v>715</v>
      </c>
      <c r="AW29" s="178" t="n">
        <f aca="false">AW10*AW$5</f>
        <v>593.25</v>
      </c>
      <c r="AX29" s="178" t="n">
        <f aca="false">AX10*AX$5</f>
        <v>614.25</v>
      </c>
      <c r="AY29" s="178" t="n">
        <f aca="false">AY10*AY$5</f>
        <v>1111</v>
      </c>
      <c r="AZ29" s="178" t="n">
        <f aca="false">AZ10*AZ$5</f>
        <v>1207.5</v>
      </c>
      <c r="BA29" s="178" t="n">
        <f aca="false">BA10*BA$5</f>
        <v>976.5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773.43</v>
      </c>
      <c r="BF29" s="178" t="n">
        <f aca="false">BF10*BF$5</f>
        <v>694.4</v>
      </c>
      <c r="BG29" s="178" t="n">
        <f aca="false">BG10*BG$5</f>
        <v>730.94</v>
      </c>
      <c r="BH29" s="178" t="n">
        <f aca="false">BH10*BH$5</f>
        <v>727.1</v>
      </c>
      <c r="BI29" s="178" t="n">
        <f aca="false">BI10*BI$5</f>
        <v>589.4</v>
      </c>
      <c r="BJ29" s="178" t="n">
        <f aca="false">BJ10*BJ$5</f>
        <v>666.82</v>
      </c>
      <c r="BK29" s="178" t="n">
        <f aca="false">BK10*BK$5</f>
        <v>1013.46</v>
      </c>
      <c r="BL29" s="178" t="n">
        <f aca="false">BL10*BL$5</f>
        <v>1192.18</v>
      </c>
      <c r="BM29" s="178" t="n">
        <f aca="false">BM10*BM$5</f>
        <v>942.9</v>
      </c>
      <c r="BN29" s="178" t="n">
        <f aca="false">BN10*BN$5</f>
        <v>748.02</v>
      </c>
      <c r="BO29" s="178" t="n">
        <f aca="false">BO10*BO$5</f>
        <v>712.53</v>
      </c>
      <c r="BP29" s="178" t="n">
        <f aca="false">BP10*BP$5</f>
        <v>838.81</v>
      </c>
      <c r="BQ29" s="178" t="n">
        <f aca="false">BQ10*BQ$5</f>
        <v>779.73</v>
      </c>
      <c r="BR29" s="178" t="n">
        <f aca="false">BR10*BR$5</f>
        <v>706.8</v>
      </c>
      <c r="BS29" s="178" t="n">
        <f aca="false">BS10*BS$5</f>
        <v>755.09</v>
      </c>
      <c r="BT29" s="178" t="n">
        <f aca="false">BT10*BT$5</f>
        <v>712.32</v>
      </c>
      <c r="BU29" s="178" t="n">
        <f aca="false">BU10*BU$5</f>
        <v>648.06</v>
      </c>
      <c r="BV29" s="178" t="n">
        <f aca="false">BV10*BV$5</f>
        <v>695.2</v>
      </c>
      <c r="BW29" s="178" t="n">
        <f aca="false">BW10*BW$5</f>
        <v>939.2</v>
      </c>
      <c r="BX29" s="178" t="n">
        <f aca="false">BX10*BX$5</f>
        <v>1196.92</v>
      </c>
      <c r="BY29" s="178" t="n">
        <f aca="false">BY10*BY$5</f>
        <v>926.1</v>
      </c>
      <c r="BZ29" s="178" t="n">
        <f aca="false">BZ10*BZ$5</f>
        <v>759.36</v>
      </c>
      <c r="CA29" s="178" t="n">
        <f aca="false">CA10*CA$5</f>
        <v>729.33</v>
      </c>
      <c r="CB29" s="178" t="n">
        <f aca="false">CB10*CB$5</f>
        <v>775.11</v>
      </c>
      <c r="CC29" s="178" t="n">
        <f aca="false">CC10*CC$5</f>
        <v>796.11</v>
      </c>
      <c r="CD29" s="178" t="n">
        <f aca="false">CD10*CD$5</f>
        <v>725.4</v>
      </c>
      <c r="CE29" s="178" t="n">
        <f aca="false">CE10*CE$5</f>
        <v>781.31</v>
      </c>
      <c r="CF29" s="178" t="n">
        <f aca="false">CF10*CF$5</f>
        <v>699.4</v>
      </c>
      <c r="CG29" s="178" t="n">
        <f aca="false">CG10*CG$5</f>
        <v>707.74</v>
      </c>
      <c r="CH29" s="178" t="n">
        <f aca="false">CH10*CH$5</f>
        <v>722.7</v>
      </c>
      <c r="CI29" s="178" t="n">
        <f aca="false">CI10*CI$5</f>
        <v>939.2</v>
      </c>
      <c r="CJ29" s="178" t="n">
        <f aca="false">CJ10*CJ$5</f>
        <v>1187.26</v>
      </c>
      <c r="CK29" s="178" t="n">
        <f aca="false">CK10*CK$5</f>
        <v>886.8</v>
      </c>
      <c r="CL29" s="178" t="n">
        <f aca="false">CL10*CL$5</f>
        <v>815.1</v>
      </c>
      <c r="CM29" s="178" t="n">
        <f aca="false">CM10*CM$5</f>
        <v>750.54</v>
      </c>
      <c r="CN29" s="178" t="n">
        <f aca="false">CN10*CN$5</f>
        <v>755</v>
      </c>
      <c r="CO29" s="178" t="n">
        <f aca="false">CO10*CO$5</f>
        <v>855.8</v>
      </c>
      <c r="CP29" s="178" t="n">
        <f aca="false">CP10*CP$5</f>
        <v>747.8</v>
      </c>
      <c r="CQ29" s="178" t="n">
        <f aca="false">CQ10*CQ$5</f>
        <v>775.72</v>
      </c>
      <c r="CR29" s="178" t="n">
        <f aca="false">CR10*CR$5</f>
        <v>759.99</v>
      </c>
      <c r="CS29" s="178" t="n">
        <f aca="false">CS10*CS$5</f>
        <v>739.42</v>
      </c>
      <c r="CT29" s="178" t="n">
        <f aca="false">CT10*CT$5</f>
        <v>718.83</v>
      </c>
      <c r="CU29" s="178" t="n">
        <f aca="false">CU10*CU$5</f>
        <v>992.25</v>
      </c>
      <c r="CV29" s="178" t="n">
        <f aca="false">CV10*CV$5</f>
        <v>1185.65</v>
      </c>
      <c r="CW29" s="178" t="n">
        <f aca="false">CW10*CW$5</f>
        <v>851.96</v>
      </c>
      <c r="CX29" s="178" t="n">
        <f aca="false">CX10*CX$5</f>
        <v>876.76</v>
      </c>
      <c r="CY29" s="178" t="n">
        <f aca="false">CY10*CY$5</f>
        <v>774.9</v>
      </c>
      <c r="CZ29" s="178" t="n">
        <f aca="false">CZ10*CZ$5</f>
        <v>775.2</v>
      </c>
      <c r="DA29" s="178" t="n">
        <f aca="false">DA10*DA$5</f>
        <v>877.14</v>
      </c>
      <c r="DB29" s="178" t="n">
        <f aca="false">DB10*DB$5</f>
        <v>807.45</v>
      </c>
      <c r="DC29" s="178" t="n">
        <f aca="false">DC10*DC$5</f>
        <v>765.45</v>
      </c>
      <c r="DD29" s="178" t="n">
        <f aca="false">DD10*DD$5</f>
        <v>821.26</v>
      </c>
      <c r="DE29" s="178" t="n">
        <f aca="false">DE10*DE$5</f>
        <v>732.69</v>
      </c>
      <c r="DF29" s="178" t="n">
        <f aca="false">DF10*DF$5</f>
        <v>745.08</v>
      </c>
      <c r="DG29" s="178" t="n">
        <f aca="false">DG10*DG$5</f>
        <v>1050.5</v>
      </c>
      <c r="DH29" s="178" t="n">
        <f aca="false">DH10*DH$5</f>
        <v>1087.8</v>
      </c>
      <c r="DI29" s="178" t="n">
        <f aca="false">DI10*DI$5</f>
        <v>955.08</v>
      </c>
      <c r="DJ29" s="178" t="n">
        <f aca="false">DJ10*DJ$5</f>
        <v>900.45</v>
      </c>
      <c r="DK29" s="178" t="n">
        <f aca="false">DK10*DK$5</f>
        <v>722.19</v>
      </c>
      <c r="DL29" s="178" t="n">
        <f aca="false">DL10*DL$5</f>
        <v>874.72</v>
      </c>
      <c r="DM29" s="178" t="n">
        <f aca="false">DM10*DM$5</f>
        <v>859.74</v>
      </c>
      <c r="DN29" s="178" t="n">
        <f aca="false">DN10*DN$5</f>
        <v>792</v>
      </c>
      <c r="DO29" s="178" t="n">
        <f aca="false">DO10*DO$5</f>
        <v>829.62</v>
      </c>
      <c r="DP29" s="178" t="n">
        <f aca="false">DP10*DP$5</f>
        <v>847.88</v>
      </c>
      <c r="DQ29" s="178" t="n">
        <f aca="false">DQ10*DQ$5</f>
        <v>725</v>
      </c>
      <c r="DR29" s="178" t="n">
        <f aca="false">DR10*DR$5</f>
        <v>809.82</v>
      </c>
      <c r="DS29" s="178" t="n">
        <f aca="false">DS10*DS$5</f>
        <v>1064.36</v>
      </c>
      <c r="DT29" s="178" t="n">
        <f aca="false">DT10*DT$5</f>
        <v>1096.41</v>
      </c>
      <c r="DU29" s="178" t="n">
        <f aca="false">DU10*DU$5</f>
        <v>971.04</v>
      </c>
      <c r="DV29" s="178" t="n">
        <f aca="false">DV10*DV$5</f>
        <v>885.94</v>
      </c>
      <c r="DW29" s="178" t="n">
        <f aca="false">DW10*DW$5</f>
        <v>784</v>
      </c>
      <c r="DX29" s="178" t="n">
        <f aca="false">DX10*DX$5</f>
        <v>898.7</v>
      </c>
      <c r="DY29" s="178" t="n">
        <f aca="false">DY10*DY$5</f>
        <v>840.2</v>
      </c>
      <c r="DZ29" s="178" t="n">
        <f aca="false">DZ10*DZ$5</f>
        <v>815</v>
      </c>
      <c r="EA29" s="178" t="n">
        <f aca="false">EA10*EA$5</f>
        <v>896.31</v>
      </c>
      <c r="EB29" s="178" t="n">
        <f aca="false">EB10*EB$5</f>
        <v>874.5</v>
      </c>
      <c r="EC29" s="178" t="n">
        <f aca="false">EC10*EC$5</f>
        <v>751.8</v>
      </c>
      <c r="ED29" s="178" t="n">
        <f aca="false">ED10*ED$5</f>
        <v>838.64</v>
      </c>
      <c r="EE29" s="178" t="n">
        <f aca="false">EE10*EE$5</f>
        <v>1029.84</v>
      </c>
      <c r="EF29" s="178" t="n">
        <f aca="false">EF10*EF$5</f>
        <v>1158.3</v>
      </c>
      <c r="EG29" s="178" t="n">
        <f aca="false">EG10*EG$5</f>
        <v>987.42</v>
      </c>
      <c r="EH29" s="178" t="n">
        <f aca="false">EH10*EH$5</f>
        <v>869.19</v>
      </c>
      <c r="EI29" s="178" t="n">
        <f aca="false">EI10*EI$5</f>
        <v>847.77</v>
      </c>
      <c r="EJ29" s="178" t="n">
        <f aca="false">EJ10*EJ$5</f>
        <v>964.39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-0.1059963768116</v>
      </c>
      <c r="D30" s="147" t="n">
        <f aca="false">D11-D49</f>
        <v>0.5</v>
      </c>
      <c r="E30" s="147" t="n">
        <f aca="false">E11-E49</f>
        <v>0.600000000000001</v>
      </c>
      <c r="F30" s="154" t="n">
        <f aca="false">F11-F49</f>
        <v>0.40378545972915</v>
      </c>
      <c r="G30" s="147" t="n">
        <f aca="false">G11-G49</f>
        <v>0.75</v>
      </c>
      <c r="H30" s="147" t="n">
        <f aca="false">H11-H49</f>
        <v>0.75</v>
      </c>
      <c r="I30" s="147" t="n">
        <f aca="false">I11-I49</f>
        <v>0.75</v>
      </c>
      <c r="J30" s="147" t="n">
        <f aca="false">J11-J49</f>
        <v>0.5</v>
      </c>
      <c r="K30" s="147" t="n">
        <f aca="false">K11-K49</f>
        <v>0.75</v>
      </c>
      <c r="L30" s="147" t="n">
        <f aca="false">L11-L49</f>
        <v>0.25</v>
      </c>
      <c r="M30" s="147" t="n">
        <f aca="false">M11-M49</f>
        <v>0.25</v>
      </c>
      <c r="N30" s="147" t="n">
        <f aca="false">N11-N49</f>
        <v>0.25</v>
      </c>
      <c r="O30" s="147" t="n">
        <f aca="false">O11-O49</f>
        <v>0.25</v>
      </c>
      <c r="P30" s="147" t="n">
        <f aca="false">P11-P49</f>
        <v>0.25</v>
      </c>
      <c r="Q30" s="147" t="n">
        <f aca="false">Q11-Q49</f>
        <v>0.25</v>
      </c>
      <c r="R30" s="147" t="n">
        <f aca="false">R11-R49</f>
        <v>0.25</v>
      </c>
      <c r="S30" s="147" t="n">
        <f aca="false">S11-S49</f>
        <v>0.25</v>
      </c>
      <c r="T30" s="147" t="n">
        <f aca="false">T11-T49</f>
        <v>0.25</v>
      </c>
      <c r="U30" s="147" t="n">
        <f aca="false">U11-U49</f>
        <v>0.25</v>
      </c>
      <c r="V30" s="147" t="n">
        <f aca="false">V11-V49</f>
        <v>0.25</v>
      </c>
      <c r="W30" s="154" t="n">
        <f aca="false">W11-W49</f>
        <v>0.373529411764707</v>
      </c>
      <c r="X30" s="147" t="n">
        <f aca="false">X11-X49</f>
        <v>0.25</v>
      </c>
      <c r="Y30" s="147" t="n">
        <f aca="false">Y11-Y49</f>
        <v>0.25</v>
      </c>
      <c r="Z30" s="147" t="n">
        <f aca="false">Z11-Z49</f>
        <v>0.25</v>
      </c>
      <c r="AA30" s="147" t="n">
        <f aca="false">AA11-AA49</f>
        <v>0.25</v>
      </c>
      <c r="AB30" s="147" t="n">
        <f aca="false">AB11-AB49</f>
        <v>0.25</v>
      </c>
      <c r="AC30" s="156" t="n">
        <f aca="false">AC11-AC49</f>
        <v>0.272108083973109</v>
      </c>
      <c r="AD30" s="150"/>
      <c r="AE30" s="150"/>
      <c r="AF30" s="151"/>
      <c r="AG30" s="147" t="n">
        <f aca="false">AG11*AG$5</f>
        <v>770</v>
      </c>
      <c r="AH30" s="178" t="n">
        <f aca="false">AH11*AH$5</f>
        <v>690</v>
      </c>
      <c r="AI30" s="178" t="n">
        <f aca="false">AI11*AI$5</f>
        <v>682.5</v>
      </c>
      <c r="AJ30" s="178" t="n">
        <f aca="false">AJ11*AJ$5</f>
        <v>654.5</v>
      </c>
      <c r="AK30" s="178" t="n">
        <f aca="false">AK11*AK$5</f>
        <v>654.5</v>
      </c>
      <c r="AL30" s="178" t="n">
        <f aca="false">AL11*AL$5</f>
        <v>730</v>
      </c>
      <c r="AM30" s="178" t="n">
        <f aca="false">AM11*AM$5</f>
        <v>973.5</v>
      </c>
      <c r="AN30" s="178" t="n">
        <f aca="false">AN11*AN$5</f>
        <v>1127.5</v>
      </c>
      <c r="AO30" s="178" t="n">
        <f aca="false">AO11*AO$5</f>
        <v>865</v>
      </c>
      <c r="AP30" s="178" t="n">
        <f aca="false">AP11*AP$5</f>
        <v>851</v>
      </c>
      <c r="AQ30" s="178" t="n">
        <f aca="false">AQ11*AQ$5</f>
        <v>695</v>
      </c>
      <c r="AR30" s="178" t="n">
        <f aca="false">AR11*AR$5</f>
        <v>777</v>
      </c>
      <c r="AS30" s="178" t="n">
        <f aca="false">AS11*AS$5</f>
        <v>841.5</v>
      </c>
      <c r="AT30" s="178" t="n">
        <f aca="false">AT11*AT$5</f>
        <v>745</v>
      </c>
      <c r="AU30" s="178" t="n">
        <f aca="false">AU11*AU$5</f>
        <v>729.75</v>
      </c>
      <c r="AV30" s="178" t="n">
        <f aca="false">AV11*AV$5</f>
        <v>715</v>
      </c>
      <c r="AW30" s="178" t="n">
        <f aca="false">AW11*AW$5</f>
        <v>703.5</v>
      </c>
      <c r="AX30" s="178" t="n">
        <f aca="false">AX11*AX$5</f>
        <v>787.5</v>
      </c>
      <c r="AY30" s="178" t="n">
        <f aca="false">AY11*AY$5</f>
        <v>1050.5</v>
      </c>
      <c r="AZ30" s="178" t="n">
        <f aca="false">AZ11*AZ$5</f>
        <v>1186.5</v>
      </c>
      <c r="BA30" s="178" t="n">
        <f aca="false">BA11*BA$5</f>
        <v>1086.75</v>
      </c>
      <c r="BB30" s="178" t="n">
        <f aca="false">BB11*BB$5</f>
        <v>868.25</v>
      </c>
      <c r="BC30" s="178" t="n">
        <f aca="false">BC11*BC$5</f>
        <v>698.25</v>
      </c>
      <c r="BD30" s="178" t="n">
        <f aca="false">BD11*BD$5</f>
        <v>852.5</v>
      </c>
      <c r="BE30" s="178" t="n">
        <f aca="false">BE11*BE$5</f>
        <v>830.34</v>
      </c>
      <c r="BF30" s="178" t="n">
        <f aca="false">BF11*BF$5</f>
        <v>780.2</v>
      </c>
      <c r="BG30" s="178" t="n">
        <f aca="false">BG11*BG$5</f>
        <v>862.04</v>
      </c>
      <c r="BH30" s="178" t="n">
        <f aca="false">BH11*BH$5</f>
        <v>786.72</v>
      </c>
      <c r="BI30" s="178" t="n">
        <f aca="false">BI11*BI$5</f>
        <v>748.4</v>
      </c>
      <c r="BJ30" s="178" t="n">
        <f aca="false">BJ11*BJ$5</f>
        <v>921.8</v>
      </c>
      <c r="BK30" s="178" t="n">
        <f aca="false">BK11*BK$5</f>
        <v>923.58</v>
      </c>
      <c r="BL30" s="178" t="n">
        <f aca="false">BL11*BL$5</f>
        <v>1131.02</v>
      </c>
      <c r="BM30" s="178" t="n">
        <f aca="false">BM11*BM$5</f>
        <v>993.93</v>
      </c>
      <c r="BN30" s="178" t="n">
        <f aca="false">BN11*BN$5</f>
        <v>819.63</v>
      </c>
      <c r="BO30" s="178" t="n">
        <f aca="false">BO11*BO$5</f>
        <v>782.25</v>
      </c>
      <c r="BP30" s="178" t="n">
        <f aca="false">BP11*BP$5</f>
        <v>894.93</v>
      </c>
      <c r="BQ30" s="178" t="n">
        <f aca="false">BQ11*BQ$5</f>
        <v>834.75</v>
      </c>
      <c r="BR30" s="178" t="n">
        <f aca="false">BR11*BR$5</f>
        <v>790</v>
      </c>
      <c r="BS30" s="178" t="n">
        <f aca="false">BS11*BS$5</f>
        <v>879.75</v>
      </c>
      <c r="BT30" s="178" t="n">
        <f aca="false">BT11*BT$5</f>
        <v>782.25</v>
      </c>
      <c r="BU30" s="178" t="n">
        <f aca="false">BU11*BU$5</f>
        <v>813.75</v>
      </c>
      <c r="BV30" s="178" t="n">
        <f aca="false">BV11*BV$5</f>
        <v>946</v>
      </c>
      <c r="BW30" s="178" t="n">
        <f aca="false">BW11*BW$5</f>
        <v>850</v>
      </c>
      <c r="BX30" s="178" t="n">
        <f aca="false">BX11*BX$5</f>
        <v>1121.25</v>
      </c>
      <c r="BY30" s="178" t="n">
        <f aca="false">BY11*BY$5</f>
        <v>950.25</v>
      </c>
      <c r="BZ30" s="178" t="n">
        <f aca="false">BZ11*BZ$5</f>
        <v>855.75</v>
      </c>
      <c r="CA30" s="178" t="n">
        <f aca="false">CA11*CA$5</f>
        <v>808.5</v>
      </c>
      <c r="CB30" s="178" t="n">
        <f aca="false">CB11*CB$5</f>
        <v>834.75</v>
      </c>
      <c r="CC30" s="178" t="n">
        <f aca="false">CC11*CC$5</f>
        <v>839.16</v>
      </c>
      <c r="CD30" s="178" t="n">
        <f aca="false">CD11*CD$5</f>
        <v>799</v>
      </c>
      <c r="CE30" s="178" t="n">
        <f aca="false">CE11*CE$5</f>
        <v>895.85</v>
      </c>
      <c r="CF30" s="178" t="n">
        <f aca="false">CF11*CF$5</f>
        <v>772.6</v>
      </c>
      <c r="CG30" s="178" t="n">
        <f aca="false">CG11*CG$5</f>
        <v>878.68</v>
      </c>
      <c r="CH30" s="178" t="n">
        <f aca="false">CH11*CH$5</f>
        <v>965.36</v>
      </c>
      <c r="CI30" s="178" t="n">
        <f aca="false">CI11*CI$5</f>
        <v>824.4</v>
      </c>
      <c r="CJ30" s="178" t="n">
        <f aca="false">CJ11*CJ$5</f>
        <v>1071.34</v>
      </c>
      <c r="CK30" s="178" t="n">
        <f aca="false">CK11*CK$5</f>
        <v>871.6</v>
      </c>
      <c r="CL30" s="178" t="n">
        <f aca="false">CL11*CL$5</f>
        <v>928.84</v>
      </c>
      <c r="CM30" s="178" t="n">
        <f aca="false">CM11*CM$5</f>
        <v>830.13</v>
      </c>
      <c r="CN30" s="178" t="n">
        <f aca="false">CN11*CN$5</f>
        <v>811.6</v>
      </c>
      <c r="CO30" s="178" t="n">
        <f aca="false">CO11*CO$5</f>
        <v>884.18</v>
      </c>
      <c r="CP30" s="178" t="n">
        <f aca="false">CP11*CP$5</f>
        <v>806.2</v>
      </c>
      <c r="CQ30" s="178" t="n">
        <f aca="false">CQ11*CQ$5</f>
        <v>867.68</v>
      </c>
      <c r="CR30" s="178" t="n">
        <f aca="false">CR11*CR$5</f>
        <v>829.5</v>
      </c>
      <c r="CS30" s="178" t="n">
        <f aca="false">CS11*CS$5</f>
        <v>895.4</v>
      </c>
      <c r="CT30" s="178" t="n">
        <f aca="false">CT11*CT$5</f>
        <v>934.08</v>
      </c>
      <c r="CU30" s="178" t="n">
        <f aca="false">CU11*CU$5</f>
        <v>853.02</v>
      </c>
      <c r="CV30" s="178" t="n">
        <f aca="false">CV11*CV$5</f>
        <v>1046.5</v>
      </c>
      <c r="CW30" s="178" t="n">
        <f aca="false">CW11*CW$5</f>
        <v>812.44</v>
      </c>
      <c r="CX30" s="178" t="n">
        <f aca="false">CX11*CX$5</f>
        <v>992.22</v>
      </c>
      <c r="CY30" s="178" t="n">
        <f aca="false">CY11*CY$5</f>
        <v>844.41</v>
      </c>
      <c r="CZ30" s="178" t="n">
        <f aca="false">CZ11*CZ$5</f>
        <v>823</v>
      </c>
      <c r="DA30" s="178" t="n">
        <f aca="false">DA11*DA$5</f>
        <v>889.24</v>
      </c>
      <c r="DB30" s="178" t="n">
        <f aca="false">DB11*DB$5</f>
        <v>853.44</v>
      </c>
      <c r="DC30" s="178" t="n">
        <f aca="false">DC11*DC$5</f>
        <v>837.06</v>
      </c>
      <c r="DD30" s="178" t="n">
        <f aca="false">DD11*DD$5</f>
        <v>884.18</v>
      </c>
      <c r="DE30" s="178" t="n">
        <f aca="false">DE11*DE$5</f>
        <v>867.51</v>
      </c>
      <c r="DF30" s="178" t="n">
        <f aca="false">DF11*DF$5</f>
        <v>944.58</v>
      </c>
      <c r="DG30" s="178" t="n">
        <f aca="false">DG11*DG$5</f>
        <v>886.16</v>
      </c>
      <c r="DH30" s="178" t="n">
        <f aca="false">DH11*DH$5</f>
        <v>941.01</v>
      </c>
      <c r="DI30" s="178" t="n">
        <f aca="false">DI11*DI$5</f>
        <v>887.46</v>
      </c>
      <c r="DJ30" s="178" t="n">
        <f aca="false">DJ11*DJ$5</f>
        <v>1009.01</v>
      </c>
      <c r="DK30" s="178" t="n">
        <f aca="false">DK11*DK$5</f>
        <v>774.44</v>
      </c>
      <c r="DL30" s="178" t="n">
        <f aca="false">DL11*DL$5</f>
        <v>915.64</v>
      </c>
      <c r="DM30" s="178" t="n">
        <f aca="false">DM11*DM$5</f>
        <v>853.86</v>
      </c>
      <c r="DN30" s="178" t="n">
        <f aca="false">DN11*DN$5</f>
        <v>819.4</v>
      </c>
      <c r="DO30" s="178" t="n">
        <f aca="false">DO11*DO$5</f>
        <v>886.16</v>
      </c>
      <c r="DP30" s="178" t="n">
        <f aca="false">DP11*DP$5</f>
        <v>898.7</v>
      </c>
      <c r="DQ30" s="178" t="n">
        <f aca="false">DQ11*DQ$5</f>
        <v>838</v>
      </c>
      <c r="DR30" s="178" t="n">
        <f aca="false">DR11*DR$5</f>
        <v>1000.12</v>
      </c>
      <c r="DS30" s="178" t="n">
        <f aca="false">DS11*DS$5</f>
        <v>879.56</v>
      </c>
      <c r="DT30" s="178" t="n">
        <f aca="false">DT11*DT$5</f>
        <v>927.78</v>
      </c>
      <c r="DU30" s="178" t="n">
        <f aca="false">DU11*DU$5</f>
        <v>878.22</v>
      </c>
      <c r="DV30" s="178" t="n">
        <f aca="false">DV11*DV$5</f>
        <v>980.32</v>
      </c>
      <c r="DW30" s="178" t="n">
        <f aca="false">DW11*DW$5</f>
        <v>825.8</v>
      </c>
      <c r="DX30" s="178" t="n">
        <f aca="false">DX11*DX$5</f>
        <v>925.76</v>
      </c>
      <c r="DY30" s="178" t="n">
        <f aca="false">DY11*DY$5</f>
        <v>822.8</v>
      </c>
      <c r="DZ30" s="178" t="n">
        <f aca="false">DZ11*DZ$5</f>
        <v>830.6</v>
      </c>
      <c r="EA30" s="178" t="n">
        <f aca="false">EA11*EA$5</f>
        <v>941.39</v>
      </c>
      <c r="EB30" s="178" t="n">
        <f aca="false">EB11*EB$5</f>
        <v>918.06</v>
      </c>
      <c r="EC30" s="178" t="n">
        <f aca="false">EC11*EC$5</f>
        <v>854.2</v>
      </c>
      <c r="ED30" s="178" t="n">
        <f aca="false">ED11*ED$5</f>
        <v>1015.74</v>
      </c>
      <c r="EE30" s="178" t="n">
        <f aca="false">EE11*EE$5</f>
        <v>839.16</v>
      </c>
      <c r="EF30" s="178" t="n">
        <f aca="false">EF11*EF$5</f>
        <v>965.14</v>
      </c>
      <c r="EG30" s="178" t="n">
        <f aca="false">EG11*EG$5</f>
        <v>875.07</v>
      </c>
      <c r="EH30" s="178" t="n">
        <f aca="false">EH11*EH$5</f>
        <v>954.87</v>
      </c>
      <c r="EI30" s="178" t="n">
        <f aca="false">EI11*EI$5</f>
        <v>883.05</v>
      </c>
      <c r="EJ30" s="178" t="n">
        <f aca="false">EJ11*EJ$5</f>
        <v>983.71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-0.580135884077652</v>
      </c>
      <c r="D31" s="147" t="n">
        <f aca="false">D12-D50</f>
        <v>0.747999999999998</v>
      </c>
      <c r="E31" s="147" t="n">
        <f aca="false">E12-E50</f>
        <v>1</v>
      </c>
      <c r="F31" s="154" t="n">
        <f aca="false">F12-F50</f>
        <v>0.412367386087031</v>
      </c>
      <c r="G31" s="147" t="n">
        <f aca="false">G12-G50</f>
        <v>0.5</v>
      </c>
      <c r="H31" s="147" t="n">
        <f aca="false">H12-H50</f>
        <v>0.5</v>
      </c>
      <c r="I31" s="147" t="n">
        <f aca="false">I12-I50</f>
        <v>0.5</v>
      </c>
      <c r="J31" s="147" t="n">
        <f aca="false">J12-J50</f>
        <v>0.375</v>
      </c>
      <c r="K31" s="147" t="n">
        <f aca="false">K12-K50</f>
        <v>0.5</v>
      </c>
      <c r="L31" s="147" t="n">
        <f aca="false">L12-L50</f>
        <v>0.25</v>
      </c>
      <c r="M31" s="147" t="n">
        <f aca="false">M12-M50</f>
        <v>0.25</v>
      </c>
      <c r="N31" s="147" t="n">
        <f aca="false">N12-N50</f>
        <v>0.25</v>
      </c>
      <c r="O31" s="147" t="n">
        <f aca="false">O12-O50</f>
        <v>0.25</v>
      </c>
      <c r="P31" s="147" t="n">
        <f aca="false">P12-P50</f>
        <v>0.25</v>
      </c>
      <c r="Q31" s="147" t="n">
        <f aca="false">Q12-Q50</f>
        <v>0.25</v>
      </c>
      <c r="R31" s="147" t="n">
        <f aca="false">R12-R50</f>
        <v>0</v>
      </c>
      <c r="S31" s="147" t="n">
        <f aca="false">S12-S50</f>
        <v>0.25</v>
      </c>
      <c r="T31" s="147" t="n">
        <f aca="false">T12-T50</f>
        <v>0.25</v>
      </c>
      <c r="U31" s="147" t="n">
        <f aca="false">U12-U50</f>
        <v>0.25</v>
      </c>
      <c r="V31" s="147" t="n">
        <f aca="false">V12-V50</f>
        <v>0.25</v>
      </c>
      <c r="W31" s="154" t="n">
        <f aca="false">W12-W50</f>
        <v>0.292156862745095</v>
      </c>
      <c r="X31" s="147" t="n">
        <f aca="false">X12-X50</f>
        <v>0.25</v>
      </c>
      <c r="Y31" s="147" t="n">
        <f aca="false">Y12-Y50</f>
        <v>0.25</v>
      </c>
      <c r="Z31" s="147" t="n">
        <f aca="false">Z12-Z50</f>
        <v>0.25</v>
      </c>
      <c r="AA31" s="147" t="n">
        <f aca="false">AA12-AA50</f>
        <v>0.249999999999993</v>
      </c>
      <c r="AB31" s="147" t="n">
        <f aca="false">AB12-AB50</f>
        <v>0.25</v>
      </c>
      <c r="AC31" s="156" t="n">
        <f aca="false">AC12-AC50</f>
        <v>0.260645906084136</v>
      </c>
      <c r="AD31" s="150"/>
      <c r="AE31" s="150"/>
      <c r="AF31" s="151"/>
      <c r="AG31" s="147" t="n">
        <f aca="false">AG12*AG$5</f>
        <v>698.5</v>
      </c>
      <c r="AH31" s="178" t="n">
        <f aca="false">AH12*AH$5</f>
        <v>635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973.5</v>
      </c>
      <c r="AN31" s="178" t="n">
        <f aca="false">AN12*AN$5</f>
        <v>1127.5</v>
      </c>
      <c r="AO31" s="178" t="n">
        <f aca="false">AO12*AO$5</f>
        <v>785</v>
      </c>
      <c r="AP31" s="178" t="n">
        <f aca="false">AP12*AP$5</f>
        <v>816.5</v>
      </c>
      <c r="AQ31" s="178" t="n">
        <f aca="false">AQ12*AQ$5</f>
        <v>695</v>
      </c>
      <c r="AR31" s="178" t="n">
        <f aca="false">AR12*AR$5</f>
        <v>777</v>
      </c>
      <c r="AS31" s="178" t="n">
        <f aca="false">AS12*AS$5</f>
        <v>610.5</v>
      </c>
      <c r="AT31" s="178" t="n">
        <f aca="false">AT12*AT$5</f>
        <v>535</v>
      </c>
      <c r="AU31" s="178" t="n">
        <f aca="false">AU12*AU$5</f>
        <v>509.25</v>
      </c>
      <c r="AV31" s="178" t="n">
        <f aca="false">AV12*AV$5</f>
        <v>495</v>
      </c>
      <c r="AW31" s="178" t="n">
        <f aca="false">AW12*AW$5</f>
        <v>493.5</v>
      </c>
      <c r="AX31" s="178" t="n">
        <f aca="false">AX12*AX$5</f>
        <v>577.5</v>
      </c>
      <c r="AY31" s="178" t="n">
        <f aca="false">AY12*AY$5</f>
        <v>830.5</v>
      </c>
      <c r="AZ31" s="178" t="n">
        <f aca="false">AZ12*AZ$5</f>
        <v>976.5</v>
      </c>
      <c r="BA31" s="178" t="n">
        <f aca="false">BA12*BA$5</f>
        <v>771.75</v>
      </c>
      <c r="BB31" s="178" t="n">
        <f aca="false">BB12*BB$5</f>
        <v>603.75</v>
      </c>
      <c r="BC31" s="178" t="n">
        <f aca="false">BC12*BC$5</f>
        <v>470.25</v>
      </c>
      <c r="BD31" s="178" t="n">
        <f aca="false">BD12*BD$5</f>
        <v>632.5</v>
      </c>
      <c r="BE31" s="178" t="n">
        <f aca="false">BE12*BE$5</f>
        <v>388.5</v>
      </c>
      <c r="BF31" s="178" t="n">
        <f aca="false">BF12*BF$5</f>
        <v>415</v>
      </c>
      <c r="BG31" s="178" t="n">
        <f aca="false">BG12*BG$5</f>
        <v>408.25</v>
      </c>
      <c r="BH31" s="178" t="n">
        <f aca="false">BH12*BH$5</f>
        <v>561</v>
      </c>
      <c r="BI31" s="178" t="n">
        <f aca="false">BI12*BI$5</f>
        <v>510</v>
      </c>
      <c r="BJ31" s="178" t="n">
        <f aca="false">BJ12*BJ$5</f>
        <v>693</v>
      </c>
      <c r="BK31" s="178" t="n">
        <f aca="false">BK12*BK$5</f>
        <v>745.5</v>
      </c>
      <c r="BL31" s="178" t="n">
        <f aca="false">BL12*BL$5</f>
        <v>979</v>
      </c>
      <c r="BM31" s="178" t="n">
        <f aca="false">BM12*BM$5</f>
        <v>598.5</v>
      </c>
      <c r="BN31" s="178" t="n">
        <f aca="false">BN12*BN$5</f>
        <v>603.75</v>
      </c>
      <c r="BO31" s="178" t="n">
        <f aca="false">BO12*BO$5</f>
        <v>530.25</v>
      </c>
      <c r="BP31" s="178" t="n">
        <f aca="false">BP12*BP$5</f>
        <v>655.5</v>
      </c>
      <c r="BQ31" s="178" t="n">
        <f aca="false">BQ12*BQ$5</f>
        <v>388.5</v>
      </c>
      <c r="BR31" s="178" t="n">
        <f aca="false">BR12*BR$5</f>
        <v>415</v>
      </c>
      <c r="BS31" s="178" t="n">
        <f aca="false">BS12*BS$5</f>
        <v>408.25</v>
      </c>
      <c r="BT31" s="178" t="n">
        <f aca="false">BT12*BT$5</f>
        <v>514.5</v>
      </c>
      <c r="BU31" s="178" t="n">
        <f aca="false">BU12*BU$5</f>
        <v>514.5</v>
      </c>
      <c r="BV31" s="178" t="n">
        <f aca="false">BV12*BV$5</f>
        <v>649</v>
      </c>
      <c r="BW31" s="178" t="n">
        <f aca="false">BW12*BW$5</f>
        <v>530</v>
      </c>
      <c r="BX31" s="178" t="n">
        <f aca="false">BX12*BX$5</f>
        <v>816.5</v>
      </c>
      <c r="BY31" s="178" t="n">
        <f aca="false">BY12*BY$5</f>
        <v>472.5</v>
      </c>
      <c r="BZ31" s="178" t="n">
        <f aca="false">BZ12*BZ$5</f>
        <v>540.75</v>
      </c>
      <c r="CA31" s="178" t="n">
        <f aca="false">CA12*CA$5</f>
        <v>477.75</v>
      </c>
      <c r="CB31" s="178" t="n">
        <f aca="false">CB12*CB$5</f>
        <v>546</v>
      </c>
      <c r="CC31" s="178" t="n">
        <f aca="false">CC12*CC$5</f>
        <v>393.75</v>
      </c>
      <c r="CD31" s="178" t="n">
        <f aca="false">CD12*CD$5</f>
        <v>420</v>
      </c>
      <c r="CE31" s="178" t="n">
        <f aca="false">CE12*CE$5</f>
        <v>414</v>
      </c>
      <c r="CF31" s="178" t="n">
        <f aca="false">CF12*CF$5</f>
        <v>495</v>
      </c>
      <c r="CG31" s="178" t="n">
        <f aca="false">CG12*CG$5</f>
        <v>544.5</v>
      </c>
      <c r="CH31" s="178" t="n">
        <f aca="false">CH12*CH$5</f>
        <v>654.5</v>
      </c>
      <c r="CI31" s="178" t="n">
        <f aca="false">CI12*CI$5</f>
        <v>535</v>
      </c>
      <c r="CJ31" s="178" t="n">
        <f aca="false">CJ12*CJ$5</f>
        <v>822.25</v>
      </c>
      <c r="CK31" s="178" t="n">
        <f aca="false">CK12*CK$5</f>
        <v>455</v>
      </c>
      <c r="CL31" s="178" t="n">
        <f aca="false">CL12*CL$5</f>
        <v>572</v>
      </c>
      <c r="CM31" s="178" t="n">
        <f aca="false">CM12*CM$5</f>
        <v>483</v>
      </c>
      <c r="CN31" s="178" t="n">
        <f aca="false">CN12*CN$5</f>
        <v>525</v>
      </c>
      <c r="CO31" s="178" t="n">
        <f aca="false">CO12*CO$5</f>
        <v>618.2</v>
      </c>
      <c r="CP31" s="178" t="n">
        <f aca="false">CP12*CP$5</f>
        <v>607</v>
      </c>
      <c r="CQ31" s="178" t="n">
        <f aca="false">CQ12*CQ$5</f>
        <v>601.7</v>
      </c>
      <c r="CR31" s="178" t="n">
        <f aca="false">CR12*CR$5</f>
        <v>716.1</v>
      </c>
      <c r="CS31" s="178" t="n">
        <f aca="false">CS12*CS$5</f>
        <v>750.2</v>
      </c>
      <c r="CT31" s="178" t="n">
        <f aca="false">CT12*CT$5</f>
        <v>842.1</v>
      </c>
      <c r="CU31" s="178" t="n">
        <f aca="false">CU12*CU$5</f>
        <v>989.1</v>
      </c>
      <c r="CV31" s="178" t="n">
        <f aca="false">CV12*CV$5</f>
        <v>1290.3</v>
      </c>
      <c r="CW31" s="178" t="n">
        <f aca="false">CW12*CW$5</f>
        <v>742.9</v>
      </c>
      <c r="CX31" s="178" t="n">
        <f aca="false">CX12*CX$5</f>
        <v>882.05</v>
      </c>
      <c r="CY31" s="178" t="n">
        <f aca="false">CY12*CY$5</f>
        <v>742.35</v>
      </c>
      <c r="CZ31" s="178" t="n">
        <f aca="false">CZ12*CZ$5</f>
        <v>772</v>
      </c>
      <c r="DA31" s="178" t="n">
        <f aca="false">DA12*DA$5</f>
        <v>625.9</v>
      </c>
      <c r="DB31" s="178" t="n">
        <f aca="false">DB12*DB$5</f>
        <v>644.7</v>
      </c>
      <c r="DC31" s="178" t="n">
        <f aca="false">DC12*DC$5</f>
        <v>581.7</v>
      </c>
      <c r="DD31" s="178" t="n">
        <f aca="false">DD12*DD$5</f>
        <v>757.9</v>
      </c>
      <c r="DE31" s="178" t="n">
        <f aca="false">DE12*DE$5</f>
        <v>723.45</v>
      </c>
      <c r="DF31" s="178" t="n">
        <f aca="false">DF12*DF$5</f>
        <v>849.45</v>
      </c>
      <c r="DG31" s="178" t="n">
        <f aca="false">DG12*DG$5</f>
        <v>1043.9</v>
      </c>
      <c r="DH31" s="178" t="n">
        <f aca="false">DH12*DH$5</f>
        <v>1185.45</v>
      </c>
      <c r="DI31" s="178" t="n">
        <f aca="false">DI12*DI$5</f>
        <v>828.45</v>
      </c>
      <c r="DJ31" s="178" t="n">
        <f aca="false">DJ12*DJ$5</f>
        <v>890.1</v>
      </c>
      <c r="DK31" s="178" t="n">
        <f aca="false">DK12*DK$5</f>
        <v>678.3</v>
      </c>
      <c r="DL31" s="178" t="n">
        <f aca="false">DL12*DL$5</f>
        <v>856.9</v>
      </c>
      <c r="DM31" s="178" t="n">
        <f aca="false">DM12*DM$5</f>
        <v>607.95</v>
      </c>
      <c r="DN31" s="178" t="n">
        <f aca="false">DN12*DN$5</f>
        <v>624</v>
      </c>
      <c r="DO31" s="178" t="n">
        <f aca="false">DO12*DO$5</f>
        <v>620.4</v>
      </c>
      <c r="DP31" s="178" t="n">
        <f aca="false">DP12*DP$5</f>
        <v>770</v>
      </c>
      <c r="DQ31" s="178" t="n">
        <f aca="false">DQ12*DQ$5</f>
        <v>700</v>
      </c>
      <c r="DR31" s="178" t="n">
        <f aca="false">DR12*DR$5</f>
        <v>902</v>
      </c>
      <c r="DS31" s="178" t="n">
        <f aca="false">DS12*DS$5</f>
        <v>1056</v>
      </c>
      <c r="DT31" s="178" t="n">
        <f aca="false">DT12*DT$5</f>
        <v>1197</v>
      </c>
      <c r="DU31" s="178" t="n">
        <f aca="false">DU12*DU$5</f>
        <v>838.95</v>
      </c>
      <c r="DV31" s="178" t="n">
        <f aca="false">DV12*DV$5</f>
        <v>863.5</v>
      </c>
      <c r="DW31" s="178" t="n">
        <f aca="false">DW12*DW$5</f>
        <v>725</v>
      </c>
      <c r="DX31" s="178" t="n">
        <f aca="false">DX12*DX$5</f>
        <v>867.9</v>
      </c>
      <c r="DY31" s="178" t="n">
        <f aca="false">DY12*DY$5</f>
        <v>589</v>
      </c>
      <c r="DZ31" s="178" t="n">
        <f aca="false">DZ12*DZ$5</f>
        <v>634</v>
      </c>
      <c r="EA31" s="178" t="n">
        <f aca="false">EA12*EA$5</f>
        <v>660.1</v>
      </c>
      <c r="EB31" s="178" t="n">
        <f aca="false">EB12*EB$5</f>
        <v>786.5</v>
      </c>
      <c r="EC31" s="178" t="n">
        <f aca="false">EC12*EC$5</f>
        <v>715</v>
      </c>
      <c r="ED31" s="178" t="n">
        <f aca="false">ED12*ED$5</f>
        <v>918.5</v>
      </c>
      <c r="EE31" s="178" t="n">
        <f aca="false">EE12*EE$5</f>
        <v>1023.75</v>
      </c>
      <c r="EF31" s="178" t="n">
        <f aca="false">EF12*EF$5</f>
        <v>1270.5</v>
      </c>
      <c r="EG31" s="178" t="n">
        <f aca="false">EG12*EG$5</f>
        <v>849.45</v>
      </c>
      <c r="EH31" s="178" t="n">
        <f aca="false">EH12*EH$5</f>
        <v>840</v>
      </c>
      <c r="EI31" s="178" t="n">
        <f aca="false">EI12*EI$5</f>
        <v>777</v>
      </c>
      <c r="EJ31" s="178" t="n">
        <f aca="false">EJ12*EJ$5</f>
        <v>918.85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0.186847826086954</v>
      </c>
      <c r="D32" s="147" t="n">
        <f aca="false">D13-D51</f>
        <v>0.897999999999996</v>
      </c>
      <c r="E32" s="147" t="n">
        <f aca="false">E13-E51</f>
        <v>1</v>
      </c>
      <c r="F32" s="154" t="n">
        <f aca="false">F13-F51</f>
        <v>0.742007959135183</v>
      </c>
      <c r="G32" s="147" t="n">
        <f aca="false">G13-G51</f>
        <v>0.5</v>
      </c>
      <c r="H32" s="147" t="n">
        <f aca="false">H13-H51</f>
        <v>0.5</v>
      </c>
      <c r="I32" s="147" t="n">
        <f aca="false">I13-I51</f>
        <v>0.5</v>
      </c>
      <c r="J32" s="147" t="n">
        <f aca="false">J13-J51</f>
        <v>0.375</v>
      </c>
      <c r="K32" s="147" t="n">
        <f aca="false">K13-K51</f>
        <v>0.5</v>
      </c>
      <c r="L32" s="147" t="n">
        <f aca="false">L13-L51</f>
        <v>0.25</v>
      </c>
      <c r="M32" s="147" t="n">
        <f aca="false">M13-M51</f>
        <v>0.25</v>
      </c>
      <c r="N32" s="147" t="n">
        <f aca="false">N13-N51</f>
        <v>0.25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0.25</v>
      </c>
      <c r="T32" s="147" t="n">
        <f aca="false">T13-T51</f>
        <v>0.25</v>
      </c>
      <c r="U32" s="147" t="n">
        <f aca="false">U13-U51</f>
        <v>0.25</v>
      </c>
      <c r="V32" s="147" t="n">
        <f aca="false">V13-V51</f>
        <v>0.25</v>
      </c>
      <c r="W32" s="154" t="n">
        <f aca="false">W13-W51</f>
        <v>0.249019607843138</v>
      </c>
      <c r="X32" s="147" t="n">
        <f aca="false">X13-X51</f>
        <v>0.25</v>
      </c>
      <c r="Y32" s="147" t="n">
        <f aca="false">Y13-Y51</f>
        <v>0.239093959731534</v>
      </c>
      <c r="Z32" s="147" t="n">
        <f aca="false">Z13-Z51</f>
        <v>0.237647058823519</v>
      </c>
      <c r="AA32" s="147" t="n">
        <f aca="false">AA13-AA51</f>
        <v>0.237500000000004</v>
      </c>
      <c r="AB32" s="147" t="n">
        <f aca="false">AB13-AB51</f>
        <v>0.2373046875</v>
      </c>
      <c r="AC32" s="156" t="n">
        <f aca="false">AC13-AC51</f>
        <v>0.258712912580485</v>
      </c>
      <c r="AD32" s="150"/>
      <c r="AE32" s="150"/>
      <c r="AF32" s="151"/>
      <c r="AG32" s="147" t="n">
        <f aca="false">AG13*AG$5</f>
        <v>698.5</v>
      </c>
      <c r="AH32" s="178" t="n">
        <f aca="false">AH13*AH$5</f>
        <v>635</v>
      </c>
      <c r="AI32" s="178" t="n">
        <f aca="false">AI13*AI$5</f>
        <v>651</v>
      </c>
      <c r="AJ32" s="178" t="n">
        <f aca="false">AJ13*AJ$5</f>
        <v>654.5</v>
      </c>
      <c r="AK32" s="178" t="n">
        <f aca="false">AK13*AK$5</f>
        <v>726</v>
      </c>
      <c r="AL32" s="178" t="n">
        <f aca="false">AL13*AL$5</f>
        <v>755</v>
      </c>
      <c r="AM32" s="178" t="n">
        <f aca="false">AM13*AM$5</f>
        <v>1028.5</v>
      </c>
      <c r="AN32" s="178" t="n">
        <f aca="false">AN13*AN$5</f>
        <v>1160.5</v>
      </c>
      <c r="AO32" s="178" t="n">
        <f aca="false">AO13*AO$5</f>
        <v>785</v>
      </c>
      <c r="AP32" s="178" t="n">
        <f aca="false">AP13*AP$5</f>
        <v>816.5</v>
      </c>
      <c r="AQ32" s="178" t="n">
        <f aca="false">AQ13*AQ$5</f>
        <v>695</v>
      </c>
      <c r="AR32" s="178" t="n">
        <f aca="false">AR13*AR$5</f>
        <v>777</v>
      </c>
      <c r="AS32" s="178" t="n">
        <f aca="false">AS13*AS$5</f>
        <v>830.5</v>
      </c>
      <c r="AT32" s="178" t="n">
        <f aca="false">AT13*AT$5</f>
        <v>735</v>
      </c>
      <c r="AU32" s="178" t="n">
        <f aca="false">AU13*AU$5</f>
        <v>719.25</v>
      </c>
      <c r="AV32" s="178" t="n">
        <f aca="false">AV13*AV$5</f>
        <v>742.5</v>
      </c>
      <c r="AW32" s="178" t="n">
        <f aca="false">AW13*AW$5</f>
        <v>724.5</v>
      </c>
      <c r="AX32" s="178" t="n">
        <f aca="false">AX13*AX$5</f>
        <v>913.5</v>
      </c>
      <c r="AY32" s="178" t="n">
        <f aca="false">AY13*AY$5</f>
        <v>1182.5</v>
      </c>
      <c r="AZ32" s="178" t="n">
        <f aca="false">AZ13*AZ$5</f>
        <v>1212.75</v>
      </c>
      <c r="BA32" s="178" t="n">
        <f aca="false">BA13*BA$5</f>
        <v>981.75</v>
      </c>
      <c r="BB32" s="178" t="n">
        <f aca="false">BB13*BB$5</f>
        <v>833.75</v>
      </c>
      <c r="BC32" s="178" t="n">
        <f aca="false">BC13*BC$5</f>
        <v>660.25</v>
      </c>
      <c r="BD32" s="178" t="n">
        <f aca="false">BD13*BD$5</f>
        <v>863.5</v>
      </c>
      <c r="BE32" s="178" t="n">
        <f aca="false">BE13*BE$5</f>
        <v>838.95</v>
      </c>
      <c r="BF32" s="178" t="n">
        <f aca="false">BF13*BF$5</f>
        <v>759</v>
      </c>
      <c r="BG32" s="178" t="n">
        <f aca="false">BG13*BG$5</f>
        <v>821.1</v>
      </c>
      <c r="BH32" s="178" t="n">
        <f aca="false">BH13*BH$5</f>
        <v>768.9</v>
      </c>
      <c r="BI32" s="178" t="n">
        <f aca="false">BI13*BI$5</f>
        <v>714</v>
      </c>
      <c r="BJ32" s="178" t="n">
        <f aca="false">BJ13*BJ$5</f>
        <v>972.4</v>
      </c>
      <c r="BK32" s="178" t="n">
        <f aca="false">BK13*BK$5</f>
        <v>1054.2</v>
      </c>
      <c r="BL32" s="178" t="n">
        <f aca="false">BL13*BL$5</f>
        <v>1159.4</v>
      </c>
      <c r="BM32" s="178" t="n">
        <f aca="false">BM13*BM$5</f>
        <v>917.7</v>
      </c>
      <c r="BN32" s="178" t="n">
        <f aca="false">BN13*BN$5</f>
        <v>795.9</v>
      </c>
      <c r="BO32" s="178" t="n">
        <f aca="false">BO13*BO$5</f>
        <v>790.65</v>
      </c>
      <c r="BP32" s="178" t="n">
        <f aca="false">BP13*BP$5</f>
        <v>957.95</v>
      </c>
      <c r="BQ32" s="178" t="n">
        <f aca="false">BQ13*BQ$5</f>
        <v>854.7</v>
      </c>
      <c r="BR32" s="178" t="n">
        <f aca="false">BR13*BR$5</f>
        <v>774</v>
      </c>
      <c r="BS32" s="178" t="n">
        <f aca="false">BS13*BS$5</f>
        <v>844.1</v>
      </c>
      <c r="BT32" s="178" t="n">
        <f aca="false">BT13*BT$5</f>
        <v>765.45</v>
      </c>
      <c r="BU32" s="178" t="n">
        <f aca="false">BU13*BU$5</f>
        <v>775.95</v>
      </c>
      <c r="BV32" s="178" t="n">
        <f aca="false">BV13*BV$5</f>
        <v>977.9</v>
      </c>
      <c r="BW32" s="178" t="n">
        <f aca="false">BW13*BW$5</f>
        <v>964</v>
      </c>
      <c r="BX32" s="178" t="n">
        <f aca="false">BX13*BX$5</f>
        <v>1143.1</v>
      </c>
      <c r="BY32" s="178" t="n">
        <f aca="false">BY13*BY$5</f>
        <v>886.2</v>
      </c>
      <c r="BZ32" s="178" t="n">
        <f aca="false">BZ13*BZ$5</f>
        <v>827.4</v>
      </c>
      <c r="CA32" s="178" t="n">
        <f aca="false">CA13*CA$5</f>
        <v>816.9</v>
      </c>
      <c r="CB32" s="178" t="n">
        <f aca="false">CB13*CB$5</f>
        <v>900.9</v>
      </c>
      <c r="CC32" s="178" t="n">
        <f aca="false">CC13*CC$5</f>
        <v>865.2</v>
      </c>
      <c r="CD32" s="178" t="n">
        <f aca="false">CD13*CD$5</f>
        <v>785.8</v>
      </c>
      <c r="CE32" s="178" t="n">
        <f aca="false">CE13*CE$5</f>
        <v>866.41</v>
      </c>
      <c r="CF32" s="178" t="n">
        <f aca="false">CF13*CF$5</f>
        <v>753</v>
      </c>
      <c r="CG32" s="178" t="n">
        <f aca="false">CG13*CG$5</f>
        <v>839.3</v>
      </c>
      <c r="CH32" s="178" t="n">
        <f aca="false">CH13*CH$5</f>
        <v>985.6</v>
      </c>
      <c r="CI32" s="178" t="n">
        <f aca="false">CI13*CI$5</f>
        <v>933</v>
      </c>
      <c r="CJ32" s="178" t="n">
        <f aca="false">CJ13*CJ$5</f>
        <v>1085.6</v>
      </c>
      <c r="CK32" s="178" t="n">
        <f aca="false">CK13*CK$5</f>
        <v>822.2</v>
      </c>
      <c r="CL32" s="178" t="n">
        <f aca="false">CL13*CL$5</f>
        <v>892.76</v>
      </c>
      <c r="CM32" s="178" t="n">
        <f aca="false">CM13*CM$5</f>
        <v>840.63</v>
      </c>
      <c r="CN32" s="178" t="n">
        <f aca="false">CN13*CN$5</f>
        <v>878.6</v>
      </c>
      <c r="CO32" s="178" t="n">
        <f aca="false">CO13*CO$5</f>
        <v>915.2</v>
      </c>
      <c r="CP32" s="178" t="n">
        <f aca="false">CP13*CP$5</f>
        <v>794.6</v>
      </c>
      <c r="CQ32" s="178" t="n">
        <f aca="false">CQ13*CQ$5</f>
        <v>843.04</v>
      </c>
      <c r="CR32" s="178" t="n">
        <f aca="false">CR13*CR$5</f>
        <v>806.82</v>
      </c>
      <c r="CS32" s="178" t="n">
        <f aca="false">CS13*CS$5</f>
        <v>856.24</v>
      </c>
      <c r="CT32" s="178" t="n">
        <f aca="false">CT13*CT$5</f>
        <v>947.1</v>
      </c>
      <c r="CU32" s="178" t="n">
        <f aca="false">CU13*CU$5</f>
        <v>964.11</v>
      </c>
      <c r="CV32" s="178" t="n">
        <f aca="false">CV13*CV$5</f>
        <v>1056.62</v>
      </c>
      <c r="CW32" s="178" t="n">
        <f aca="false">CW13*CW$5</f>
        <v>771.78</v>
      </c>
      <c r="CX32" s="178" t="n">
        <f aca="false">CX13*CX$5</f>
        <v>950.82</v>
      </c>
      <c r="CY32" s="178" t="n">
        <f aca="false">CY13*CY$5</f>
        <v>855.96</v>
      </c>
      <c r="CZ32" s="178" t="n">
        <f aca="false">CZ13*CZ$5</f>
        <v>892.2</v>
      </c>
      <c r="DA32" s="178" t="n">
        <f aca="false">DA13*DA$5</f>
        <v>920.26</v>
      </c>
      <c r="DB32" s="178" t="n">
        <f aca="false">DB13*DB$5</f>
        <v>839.16</v>
      </c>
      <c r="DC32" s="178" t="n">
        <f aca="false">DC13*DC$5</f>
        <v>809.13</v>
      </c>
      <c r="DD32" s="178" t="n">
        <f aca="false">DD13*DD$5</f>
        <v>849.64</v>
      </c>
      <c r="DE32" s="178" t="n">
        <f aca="false">DE13*DE$5</f>
        <v>821.52</v>
      </c>
      <c r="DF32" s="178" t="n">
        <f aca="false">DF13*DF$5</f>
        <v>952.77</v>
      </c>
      <c r="DG32" s="178" t="n">
        <f aca="false">DG13*DG$5</f>
        <v>1017.28</v>
      </c>
      <c r="DH32" s="178" t="n">
        <f aca="false">DH13*DH$5</f>
        <v>972.3</v>
      </c>
      <c r="DI32" s="178" t="n">
        <f aca="false">DI13*DI$5</f>
        <v>859.11</v>
      </c>
      <c r="DJ32" s="178" t="n">
        <f aca="false">DJ13*DJ$5</f>
        <v>955.88</v>
      </c>
      <c r="DK32" s="178" t="n">
        <f aca="false">DK13*DK$5</f>
        <v>778.62</v>
      </c>
      <c r="DL32" s="178" t="n">
        <f aca="false">DL13*DL$5</f>
        <v>986.7</v>
      </c>
      <c r="DM32" s="178" t="n">
        <f aca="false">DM13*DM$5</f>
        <v>883.47</v>
      </c>
      <c r="DN32" s="178" t="n">
        <f aca="false">DN13*DN$5</f>
        <v>803.6</v>
      </c>
      <c r="DO32" s="178" t="n">
        <f aca="false">DO13*DO$5</f>
        <v>852.5</v>
      </c>
      <c r="DP32" s="178" t="n">
        <f aca="false">DP13*DP$5</f>
        <v>854.04</v>
      </c>
      <c r="DQ32" s="178" t="n">
        <f aca="false">DQ13*DQ$5</f>
        <v>786.6</v>
      </c>
      <c r="DR32" s="178" t="n">
        <f aca="false">DR13*DR$5</f>
        <v>1004.08</v>
      </c>
      <c r="DS32" s="178" t="n">
        <f aca="false">DS13*DS$5</f>
        <v>1024.54</v>
      </c>
      <c r="DT32" s="178" t="n">
        <f aca="false">DT13*DT$5</f>
        <v>980.07</v>
      </c>
      <c r="DU32" s="178" t="n">
        <f aca="false">DU13*DU$5</f>
        <v>865.41</v>
      </c>
      <c r="DV32" s="178" t="n">
        <f aca="false">DV13*DV$5</f>
        <v>919.16</v>
      </c>
      <c r="DW32" s="178" t="n">
        <f aca="false">DW13*DW$5</f>
        <v>823.8</v>
      </c>
      <c r="DX32" s="178" t="n">
        <f aca="false">DX13*DX$5</f>
        <v>991.98</v>
      </c>
      <c r="DY32" s="178" t="n">
        <f aca="false">DY13*DY$5</f>
        <v>846</v>
      </c>
      <c r="DZ32" s="178" t="n">
        <f aca="false">DZ13*DZ$5</f>
        <v>808.2</v>
      </c>
      <c r="EA32" s="178" t="n">
        <f aca="false">EA13*EA$5</f>
        <v>896.08</v>
      </c>
      <c r="EB32" s="178" t="n">
        <f aca="false">EB13*EB$5</f>
        <v>858.22</v>
      </c>
      <c r="EC32" s="178" t="n">
        <f aca="false">EC13*EC$5</f>
        <v>790.6</v>
      </c>
      <c r="ED32" s="178" t="n">
        <f aca="false">ED13*ED$5</f>
        <v>1009.8</v>
      </c>
      <c r="EE32" s="178" t="n">
        <f aca="false">EE13*EE$5</f>
        <v>984.9</v>
      </c>
      <c r="EF32" s="178" t="n">
        <f aca="false">EF13*EF$5</f>
        <v>1034.66</v>
      </c>
      <c r="EG32" s="178" t="n">
        <f aca="false">EG13*EG$5</f>
        <v>871.71</v>
      </c>
      <c r="EH32" s="178" t="n">
        <f aca="false">EH13*EH$5</f>
        <v>881.79</v>
      </c>
      <c r="EI32" s="178" t="n">
        <f aca="false">EI13*EI$5</f>
        <v>869.4</v>
      </c>
      <c r="EJ32" s="178" t="n">
        <f aca="false">EJ13*EJ$5</f>
        <v>1042.59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-0.115942028985508</v>
      </c>
      <c r="D33" s="147" t="n">
        <f aca="false">D14-D52</f>
        <v>0.75</v>
      </c>
      <c r="E33" s="147" t="n">
        <f aca="false">E14-E52</f>
        <v>0.5</v>
      </c>
      <c r="F33" s="154" t="n">
        <f aca="false">F14-F52</f>
        <v>0.422583749109048</v>
      </c>
      <c r="G33" s="147" t="n">
        <f aca="false">G14-G52</f>
        <v>0.625</v>
      </c>
      <c r="H33" s="147" t="n">
        <f aca="false">H14-H52</f>
        <v>0.75</v>
      </c>
      <c r="I33" s="147" t="n">
        <f aca="false">I14-I52</f>
        <v>0.5</v>
      </c>
      <c r="J33" s="147" t="n">
        <f aca="false">J14-J52</f>
        <v>0.25</v>
      </c>
      <c r="K33" s="147" t="n">
        <f aca="false">K14-K52</f>
        <v>0.5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</v>
      </c>
      <c r="P33" s="147" t="n">
        <f aca="false">P14-P52</f>
        <v>0</v>
      </c>
      <c r="Q33" s="147" t="n">
        <f aca="false">Q14-Q52</f>
        <v>0</v>
      </c>
      <c r="R33" s="147" t="n">
        <f aca="false">R14-R52</f>
        <v>0</v>
      </c>
      <c r="S33" s="147" t="n">
        <f aca="false">S14-S52</f>
        <v>0.166666666666664</v>
      </c>
      <c r="T33" s="147" t="n">
        <f aca="false">T14-T52</f>
        <v>0</v>
      </c>
      <c r="U33" s="147" t="n">
        <f aca="false">U14-U52</f>
        <v>0.5</v>
      </c>
      <c r="V33" s="147" t="n">
        <f aca="false">V14-V52</f>
        <v>0</v>
      </c>
      <c r="W33" s="154" t="n">
        <f aca="false">W14-W52</f>
        <v>0.184313725490192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0.0357280304962586</v>
      </c>
      <c r="AD33" s="150"/>
      <c r="AE33" s="150"/>
      <c r="AF33" s="151"/>
      <c r="AG33" s="147" t="n">
        <f aca="false">AG14*AG$5</f>
        <v>665.5</v>
      </c>
      <c r="AH33" s="178" t="n">
        <f aca="false">AH14*AH$5</f>
        <v>585</v>
      </c>
      <c r="AI33" s="178" t="n">
        <f aca="false">AI14*AI$5</f>
        <v>614.25</v>
      </c>
      <c r="AJ33" s="178" t="n">
        <f aca="false">AJ14*AJ$5</f>
        <v>649</v>
      </c>
      <c r="AK33" s="178" t="n">
        <f aca="false">AK14*AK$5</f>
        <v>715</v>
      </c>
      <c r="AL33" s="178" t="n">
        <f aca="false">AL14*AL$5</f>
        <v>830</v>
      </c>
      <c r="AM33" s="178" t="n">
        <f aca="false">AM14*AM$5</f>
        <v>1078</v>
      </c>
      <c r="AN33" s="178" t="n">
        <f aca="false">AN14*AN$5</f>
        <v>1232</v>
      </c>
      <c r="AO33" s="178" t="n">
        <f aca="false">AO14*AO$5</f>
        <v>930</v>
      </c>
      <c r="AP33" s="178" t="n">
        <f aca="false">AP14*AP$5</f>
        <v>770.5</v>
      </c>
      <c r="AQ33" s="178" t="n">
        <f aca="false">AQ14*AQ$5</f>
        <v>640</v>
      </c>
      <c r="AR33" s="178" t="n">
        <f aca="false">AR14*AR$5</f>
        <v>682.5</v>
      </c>
      <c r="AS33" s="178" t="n">
        <f aca="false">AS14*AS$5</f>
        <v>742.5</v>
      </c>
      <c r="AT33" s="178" t="n">
        <f aca="false">AT14*AT$5</f>
        <v>665</v>
      </c>
      <c r="AU33" s="178" t="n">
        <f aca="false">AU14*AU$5</f>
        <v>698.25</v>
      </c>
      <c r="AV33" s="178" t="n">
        <f aca="false">AV14*AV$5</f>
        <v>720.5</v>
      </c>
      <c r="AW33" s="178" t="n">
        <f aca="false">AW14*AW$5</f>
        <v>687.75</v>
      </c>
      <c r="AX33" s="178" t="n">
        <f aca="false">AX14*AX$5</f>
        <v>782.25</v>
      </c>
      <c r="AY33" s="178" t="n">
        <f aca="false">AY14*AY$5</f>
        <v>1133</v>
      </c>
      <c r="AZ33" s="178" t="n">
        <f aca="false">AZ14*AZ$5</f>
        <v>1197</v>
      </c>
      <c r="BA33" s="178" t="n">
        <f aca="false">BA14*BA$5</f>
        <v>955.5</v>
      </c>
      <c r="BB33" s="178" t="n">
        <f aca="false">BB14*BB$5</f>
        <v>782</v>
      </c>
      <c r="BC33" s="178" t="n">
        <f aca="false">BC14*BC$5</f>
        <v>617.5</v>
      </c>
      <c r="BD33" s="178" t="n">
        <f aca="false">BD14*BD$5</f>
        <v>715</v>
      </c>
      <c r="BE33" s="178" t="n">
        <f aca="false">BE14*BE$5</f>
        <v>726.81</v>
      </c>
      <c r="BF33" s="178" t="n">
        <f aca="false">BF14*BF$5</f>
        <v>683.8</v>
      </c>
      <c r="BG33" s="178" t="n">
        <f aca="false">BG14*BG$5</f>
        <v>786.37</v>
      </c>
      <c r="BH33" s="178" t="n">
        <f aca="false">BH14*BH$5</f>
        <v>742.72</v>
      </c>
      <c r="BI33" s="178" t="n">
        <f aca="false">BI14*BI$5</f>
        <v>675.2</v>
      </c>
      <c r="BJ33" s="178" t="n">
        <f aca="false">BJ14*BJ$5</f>
        <v>827.42</v>
      </c>
      <c r="BK33" s="178" t="n">
        <f aca="false">BK14*BK$5</f>
        <v>1045.8</v>
      </c>
      <c r="BL33" s="178" t="n">
        <f aca="false">BL14*BL$5</f>
        <v>1199.22</v>
      </c>
      <c r="BM33" s="178" t="n">
        <f aca="false">BM14*BM$5</f>
        <v>938.07</v>
      </c>
      <c r="BN33" s="178" t="n">
        <f aca="false">BN14*BN$5</f>
        <v>731.43</v>
      </c>
      <c r="BO33" s="178" t="n">
        <f aca="false">BO14*BO$5</f>
        <v>704.55</v>
      </c>
      <c r="BP33" s="178" t="n">
        <f aca="false">BP14*BP$5</f>
        <v>771.65</v>
      </c>
      <c r="BQ33" s="178" t="n">
        <f aca="false">BQ14*BQ$5</f>
        <v>743.19</v>
      </c>
      <c r="BR33" s="178" t="n">
        <f aca="false">BR14*BR$5</f>
        <v>700.4</v>
      </c>
      <c r="BS33" s="178" t="n">
        <f aca="false">BS14*BS$5</f>
        <v>805.46</v>
      </c>
      <c r="BT33" s="178" t="n">
        <f aca="false">BT14*BT$5</f>
        <v>727.86</v>
      </c>
      <c r="BU33" s="178" t="n">
        <f aca="false">BU14*BU$5</f>
        <v>727.86</v>
      </c>
      <c r="BV33" s="178" t="n">
        <f aca="false">BV14*BV$5</f>
        <v>834.9</v>
      </c>
      <c r="BW33" s="178" t="n">
        <f aca="false">BW14*BW$5</f>
        <v>967.8</v>
      </c>
      <c r="BX33" s="178" t="n">
        <f aca="false">BX14*BX$5</f>
        <v>1205.43</v>
      </c>
      <c r="BY33" s="178" t="n">
        <f aca="false">BY14*BY$5</f>
        <v>923.79</v>
      </c>
      <c r="BZ33" s="178" t="n">
        <f aca="false">BZ14*BZ$5</f>
        <v>747.18</v>
      </c>
      <c r="CA33" s="178" t="n">
        <f aca="false">CA14*CA$5</f>
        <v>724.08</v>
      </c>
      <c r="CB33" s="178" t="n">
        <f aca="false">CB14*CB$5</f>
        <v>724.08</v>
      </c>
      <c r="CC33" s="178" t="n">
        <f aca="false">CC14*CC$5</f>
        <v>757.68</v>
      </c>
      <c r="CD33" s="178" t="n">
        <f aca="false">CD14*CD$5</f>
        <v>715.4</v>
      </c>
      <c r="CE33" s="178" t="n">
        <f aca="false">CE14*CE$5</f>
        <v>822.71</v>
      </c>
      <c r="CF33" s="178" t="n">
        <f aca="false">CF14*CF$5</f>
        <v>709.2</v>
      </c>
      <c r="CG33" s="178" t="n">
        <f aca="false">CG14*CG$5</f>
        <v>780.12</v>
      </c>
      <c r="CH33" s="178" t="n">
        <f aca="false">CH14*CH$5</f>
        <v>842.16</v>
      </c>
      <c r="CI33" s="178" t="n">
        <f aca="false">CI14*CI$5</f>
        <v>944.2</v>
      </c>
      <c r="CJ33" s="178" t="n">
        <f aca="false">CJ14*CJ$5</f>
        <v>1164.95</v>
      </c>
      <c r="CK33" s="178" t="n">
        <f aca="false">CK14*CK$5</f>
        <v>869</v>
      </c>
      <c r="CL33" s="178" t="n">
        <f aca="false">CL14*CL$5</f>
        <v>797.5</v>
      </c>
      <c r="CM33" s="178" t="n">
        <f aca="false">CM14*CM$5</f>
        <v>741.51</v>
      </c>
      <c r="CN33" s="178" t="n">
        <f aca="false">CN14*CN$5</f>
        <v>706.2</v>
      </c>
      <c r="CO33" s="178" t="n">
        <f aca="false">CO14*CO$5</f>
        <v>804.76</v>
      </c>
      <c r="CP33" s="178" t="n">
        <f aca="false">CP14*CP$5</f>
        <v>726</v>
      </c>
      <c r="CQ33" s="178" t="n">
        <f aca="false">CQ14*CQ$5</f>
        <v>798.6</v>
      </c>
      <c r="CR33" s="178" t="n">
        <f aca="false">CR14*CR$5</f>
        <v>756.42</v>
      </c>
      <c r="CS33" s="178" t="n">
        <f aca="false">CS14*CS$5</f>
        <v>792.44</v>
      </c>
      <c r="CT33" s="178" t="n">
        <f aca="false">CT14*CT$5</f>
        <v>810.18</v>
      </c>
      <c r="CU33" s="178" t="n">
        <f aca="false">CU14*CU$5</f>
        <v>979.86</v>
      </c>
      <c r="CV33" s="178" t="n">
        <f aca="false">CV14*CV$5</f>
        <v>1144.94</v>
      </c>
      <c r="CW33" s="178" t="n">
        <f aca="false">CW14*CW$5</f>
        <v>821.94</v>
      </c>
      <c r="CX33" s="178" t="n">
        <f aca="false">CX14*CX$5</f>
        <v>845.02</v>
      </c>
      <c r="CY33" s="178" t="n">
        <f aca="false">CY14*CY$5</f>
        <v>753.69</v>
      </c>
      <c r="CZ33" s="178" t="n">
        <f aca="false">CZ14*CZ$5</f>
        <v>717.8</v>
      </c>
      <c r="DA33" s="178" t="n">
        <f aca="false">DA14*DA$5</f>
        <v>814.22</v>
      </c>
      <c r="DB33" s="178" t="n">
        <f aca="false">DB14*DB$5</f>
        <v>771.75</v>
      </c>
      <c r="DC33" s="178" t="n">
        <f aca="false">DC14*DC$5</f>
        <v>771.75</v>
      </c>
      <c r="DD33" s="178" t="n">
        <f aca="false">DD14*DD$5</f>
        <v>802.78</v>
      </c>
      <c r="DE33" s="178" t="n">
        <f aca="false">DE14*DE$5</f>
        <v>766.29</v>
      </c>
      <c r="DF33" s="178" t="n">
        <f aca="false">DF14*DF$5</f>
        <v>816.06</v>
      </c>
      <c r="DG33" s="178" t="n">
        <f aca="false">DG14*DG$5</f>
        <v>1019.48</v>
      </c>
      <c r="DH33" s="178" t="n">
        <f aca="false">DH14*DH$5</f>
        <v>1033.83</v>
      </c>
      <c r="DI33" s="178" t="n">
        <f aca="false">DI14*DI$5</f>
        <v>907.2</v>
      </c>
      <c r="DJ33" s="178" t="n">
        <f aca="false">DJ14*DJ$5</f>
        <v>854.68</v>
      </c>
      <c r="DK33" s="178" t="n">
        <f aca="false">DK14*DK$5</f>
        <v>691.03</v>
      </c>
      <c r="DL33" s="178" t="n">
        <f aca="false">DL14*DL$5</f>
        <v>800.14</v>
      </c>
      <c r="DM33" s="178" t="n">
        <f aca="false">DM14*DM$5</f>
        <v>786.03</v>
      </c>
      <c r="DN33" s="178" t="n">
        <f aca="false">DN14*DN$5</f>
        <v>743.6</v>
      </c>
      <c r="DO33" s="178" t="n">
        <f aca="false">DO14*DO$5</f>
        <v>818.18</v>
      </c>
      <c r="DP33" s="178" t="n">
        <f aca="false">DP14*DP$5</f>
        <v>812.68</v>
      </c>
      <c r="DQ33" s="178" t="n">
        <f aca="false">DQ14*DQ$5</f>
        <v>739</v>
      </c>
      <c r="DR33" s="178" t="n">
        <f aca="false">DR14*DR$5</f>
        <v>861.08</v>
      </c>
      <c r="DS33" s="178" t="n">
        <f aca="false">DS14*DS$5</f>
        <v>1013.54</v>
      </c>
      <c r="DT33" s="178" t="n">
        <f aca="false">DT14*DT$5</f>
        <v>1023.54</v>
      </c>
      <c r="DU33" s="178" t="n">
        <f aca="false">DU14*DU$5</f>
        <v>906.15</v>
      </c>
      <c r="DV33" s="178" t="n">
        <f aca="false">DV14*DV$5</f>
        <v>826.32</v>
      </c>
      <c r="DW33" s="178" t="n">
        <f aca="false">DW14*DW$5</f>
        <v>736.8</v>
      </c>
      <c r="DX33" s="178" t="n">
        <f aca="false">DX14*DX$5</f>
        <v>810.48</v>
      </c>
      <c r="DY33" s="178" t="n">
        <f aca="false">DY14*DY$5</f>
        <v>756.6</v>
      </c>
      <c r="DZ33" s="178" t="n">
        <f aca="false">DZ14*DZ$5</f>
        <v>752</v>
      </c>
      <c r="EA33" s="178" t="n">
        <f aca="false">EA14*EA$5</f>
        <v>865.03</v>
      </c>
      <c r="EB33" s="178" t="n">
        <f aca="false">EB14*EB$5</f>
        <v>822.36</v>
      </c>
      <c r="EC33" s="178" t="n">
        <f aca="false">EC14*EC$5</f>
        <v>747.8</v>
      </c>
      <c r="ED33" s="178" t="n">
        <f aca="false">ED14*ED$5</f>
        <v>867.02</v>
      </c>
      <c r="EE33" s="178" t="n">
        <f aca="false">EE14*EE$5</f>
        <v>962.43</v>
      </c>
      <c r="EF33" s="178" t="n">
        <f aca="false">EF14*EF$5</f>
        <v>1062.82</v>
      </c>
      <c r="EG33" s="178" t="n">
        <f aca="false">EG14*EG$5</f>
        <v>905.73</v>
      </c>
      <c r="EH33" s="178" t="n">
        <f aca="false">EH14*EH$5</f>
        <v>797.16</v>
      </c>
      <c r="EI33" s="178" t="n">
        <f aca="false">EI14*EI$5</f>
        <v>782.88</v>
      </c>
      <c r="EJ33" s="178" t="n">
        <f aca="false">EJ14*EJ$5</f>
        <v>857.67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-0.115942028985508</v>
      </c>
      <c r="D34" s="160" t="n">
        <f aca="false">D15-D53</f>
        <v>0.75</v>
      </c>
      <c r="E34" s="160" t="n">
        <f aca="false">E15-E53</f>
        <v>0.5</v>
      </c>
      <c r="F34" s="161" t="n">
        <f aca="false">F15-F53</f>
        <v>0.428048229983364</v>
      </c>
      <c r="G34" s="160" t="n">
        <f aca="false">G15-G53</f>
        <v>0.625</v>
      </c>
      <c r="H34" s="160" t="n">
        <f aca="false">H15-H53</f>
        <v>0.75</v>
      </c>
      <c r="I34" s="160" t="n">
        <f aca="false">I15-I53</f>
        <v>0.5</v>
      </c>
      <c r="J34" s="160" t="n">
        <f aca="false">J15-J53</f>
        <v>0.25</v>
      </c>
      <c r="K34" s="160" t="n">
        <f aca="false">K15-K53</f>
        <v>0.5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</v>
      </c>
      <c r="P34" s="160" t="n">
        <f aca="false">P15-P53</f>
        <v>0</v>
      </c>
      <c r="Q34" s="160" t="n">
        <f aca="false">Q15-Q53</f>
        <v>0</v>
      </c>
      <c r="R34" s="160" t="n">
        <f aca="false">R15-R53</f>
        <v>0</v>
      </c>
      <c r="S34" s="160" t="n">
        <f aca="false">S15-S53</f>
        <v>0.166666666666671</v>
      </c>
      <c r="T34" s="160" t="n">
        <f aca="false">T15-T53</f>
        <v>0</v>
      </c>
      <c r="U34" s="160" t="n">
        <f aca="false">U15-U53</f>
        <v>0.5</v>
      </c>
      <c r="V34" s="160" t="n">
        <f aca="false">V15-V53</f>
        <v>0</v>
      </c>
      <c r="W34" s="161" t="n">
        <f aca="false">W15-W53</f>
        <v>0.184313725490199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0.036664183198198</v>
      </c>
      <c r="AD34" s="150"/>
      <c r="AE34" s="150"/>
      <c r="AF34" s="151"/>
      <c r="AG34" s="147" t="n">
        <f aca="false">AG15*AG$5</f>
        <v>698.5</v>
      </c>
      <c r="AH34" s="178" t="n">
        <f aca="false">AH15*AH$5</f>
        <v>610</v>
      </c>
      <c r="AI34" s="178" t="n">
        <f aca="false">AI15*AI$5</f>
        <v>640.5</v>
      </c>
      <c r="AJ34" s="178" t="n">
        <f aca="false">AJ15*AJ$5</f>
        <v>693</v>
      </c>
      <c r="AK34" s="178" t="n">
        <f aca="false">AK15*AK$5</f>
        <v>781</v>
      </c>
      <c r="AL34" s="178" t="n">
        <f aca="false">AL15*AL$5</f>
        <v>930</v>
      </c>
      <c r="AM34" s="178" t="n">
        <f aca="false">AM15*AM$5</f>
        <v>1232</v>
      </c>
      <c r="AN34" s="178" t="n">
        <f aca="false">AN15*AN$5</f>
        <v>1452</v>
      </c>
      <c r="AO34" s="178" t="n">
        <f aca="false">AO15*AO$5</f>
        <v>1070</v>
      </c>
      <c r="AP34" s="178" t="n">
        <f aca="false">AP15*AP$5</f>
        <v>828</v>
      </c>
      <c r="AQ34" s="178" t="n">
        <f aca="false">AQ15*AQ$5</f>
        <v>680</v>
      </c>
      <c r="AR34" s="178" t="n">
        <f aca="false">AR15*AR$5</f>
        <v>724.5</v>
      </c>
      <c r="AS34" s="178" t="n">
        <f aca="false">AS15*AS$5</f>
        <v>786.5</v>
      </c>
      <c r="AT34" s="178" t="n">
        <f aca="false">AT15*AT$5</f>
        <v>705</v>
      </c>
      <c r="AU34" s="178" t="n">
        <f aca="false">AU15*AU$5</f>
        <v>740.25</v>
      </c>
      <c r="AV34" s="178" t="n">
        <f aca="false">AV15*AV$5</f>
        <v>764.5</v>
      </c>
      <c r="AW34" s="178" t="n">
        <f aca="false">AW15*AW$5</f>
        <v>729.75</v>
      </c>
      <c r="AX34" s="178" t="n">
        <f aca="false">AX15*AX$5</f>
        <v>876.75</v>
      </c>
      <c r="AY34" s="178" t="n">
        <f aca="false">AY15*AY$5</f>
        <v>1265</v>
      </c>
      <c r="AZ34" s="178" t="n">
        <f aca="false">AZ15*AZ$5</f>
        <v>1365</v>
      </c>
      <c r="BA34" s="178" t="n">
        <f aca="false">BA15*BA$5</f>
        <v>1081.5</v>
      </c>
      <c r="BB34" s="178" t="n">
        <f aca="false">BB15*BB$5</f>
        <v>833.75</v>
      </c>
      <c r="BC34" s="178" t="n">
        <f aca="false">BC15*BC$5</f>
        <v>650.75</v>
      </c>
      <c r="BD34" s="178" t="n">
        <f aca="false">BD15*BD$5</f>
        <v>748</v>
      </c>
      <c r="BE34" s="178" t="n">
        <f aca="false">BE15*BE$5</f>
        <v>773.01</v>
      </c>
      <c r="BF34" s="178" t="n">
        <f aca="false">BF15*BF$5</f>
        <v>727.8</v>
      </c>
      <c r="BG34" s="178" t="n">
        <f aca="false">BG15*BG$5</f>
        <v>836.97</v>
      </c>
      <c r="BH34" s="178" t="n">
        <f aca="false">BH15*BH$5</f>
        <v>791.12</v>
      </c>
      <c r="BI34" s="178" t="n">
        <f aca="false">BI15*BI$5</f>
        <v>719.2</v>
      </c>
      <c r="BJ34" s="178" t="n">
        <f aca="false">BJ15*BJ$5</f>
        <v>922.68</v>
      </c>
      <c r="BK34" s="178" t="n">
        <f aca="false">BK15*BK$5</f>
        <v>1163.4</v>
      </c>
      <c r="BL34" s="178" t="n">
        <f aca="false">BL15*BL$5</f>
        <v>1359.82</v>
      </c>
      <c r="BM34" s="178" t="n">
        <f aca="false">BM15*BM$5</f>
        <v>1055.67</v>
      </c>
      <c r="BN34" s="178" t="n">
        <f aca="false">BN15*BN$5</f>
        <v>782.04</v>
      </c>
      <c r="BO34" s="178" t="n">
        <f aca="false">BO15*BO$5</f>
        <v>746.13</v>
      </c>
      <c r="BP34" s="178" t="n">
        <f aca="false">BP15*BP$5</f>
        <v>812.36</v>
      </c>
      <c r="BQ34" s="178" t="n">
        <f aca="false">BQ15*BQ$5</f>
        <v>791.91</v>
      </c>
      <c r="BR34" s="178" t="n">
        <f aca="false">BR15*BR$5</f>
        <v>746.8</v>
      </c>
      <c r="BS34" s="178" t="n">
        <f aca="false">BS15*BS$5</f>
        <v>858.82</v>
      </c>
      <c r="BT34" s="178" t="n">
        <f aca="false">BT15*BT$5</f>
        <v>776.58</v>
      </c>
      <c r="BU34" s="178" t="n">
        <f aca="false">BU15*BU$5</f>
        <v>776.58</v>
      </c>
      <c r="BV34" s="178" t="n">
        <f aca="false">BV15*BV$5</f>
        <v>925.76</v>
      </c>
      <c r="BW34" s="178" t="n">
        <f aca="false">BW15*BW$5</f>
        <v>1071.8</v>
      </c>
      <c r="BX34" s="178" t="n">
        <f aca="false">BX15*BX$5</f>
        <v>1358.15</v>
      </c>
      <c r="BY34" s="178" t="n">
        <f aca="false">BY15*BY$5</f>
        <v>1032.99</v>
      </c>
      <c r="BZ34" s="178" t="n">
        <f aca="false">BZ15*BZ$5</f>
        <v>799.68</v>
      </c>
      <c r="CA34" s="178" t="n">
        <f aca="false">CA15*CA$5</f>
        <v>769.02</v>
      </c>
      <c r="CB34" s="178" t="n">
        <f aca="false">CB15*CB$5</f>
        <v>765.24</v>
      </c>
      <c r="CC34" s="178" t="n">
        <f aca="false">CC15*CC$5</f>
        <v>808.5</v>
      </c>
      <c r="CD34" s="178" t="n">
        <f aca="false">CD15*CD$5</f>
        <v>763.8</v>
      </c>
      <c r="CE34" s="178" t="n">
        <f aca="false">CE15*CE$5</f>
        <v>878.37</v>
      </c>
      <c r="CF34" s="178" t="n">
        <f aca="false">CF15*CF$5</f>
        <v>757.6</v>
      </c>
      <c r="CG34" s="178" t="n">
        <f aca="false">CG15*CG$5</f>
        <v>833.36</v>
      </c>
      <c r="CH34" s="178" t="n">
        <f aca="false">CH15*CH$5</f>
        <v>929.28</v>
      </c>
      <c r="CI34" s="178" t="n">
        <f aca="false">CI15*CI$5</f>
        <v>1041.4</v>
      </c>
      <c r="CJ34" s="178" t="n">
        <f aca="false">CJ15*CJ$5</f>
        <v>1304.79</v>
      </c>
      <c r="CK34" s="178" t="n">
        <f aca="false">CK15*CK$5</f>
        <v>966.2</v>
      </c>
      <c r="CL34" s="178" t="n">
        <f aca="false">CL15*CL$5</f>
        <v>854.04</v>
      </c>
      <c r="CM34" s="178" t="n">
        <f aca="false">CM15*CM$5</f>
        <v>788.97</v>
      </c>
      <c r="CN34" s="178" t="n">
        <f aca="false">CN15*CN$5</f>
        <v>748.4</v>
      </c>
      <c r="CO34" s="178" t="n">
        <f aca="false">CO15*CO$5</f>
        <v>858.66</v>
      </c>
      <c r="CP34" s="178" t="n">
        <f aca="false">CP15*CP$5</f>
        <v>775</v>
      </c>
      <c r="CQ34" s="178" t="n">
        <f aca="false">CQ15*CQ$5</f>
        <v>852.5</v>
      </c>
      <c r="CR34" s="178" t="n">
        <f aca="false">CR15*CR$5</f>
        <v>808.08</v>
      </c>
      <c r="CS34" s="178" t="n">
        <f aca="false">CS15*CS$5</f>
        <v>846.34</v>
      </c>
      <c r="CT34" s="178" t="n">
        <f aca="false">CT15*CT$5</f>
        <v>890.82</v>
      </c>
      <c r="CU34" s="178" t="n">
        <f aca="false">CU15*CU$5</f>
        <v>1077.3</v>
      </c>
      <c r="CV34" s="178" t="n">
        <f aca="false">CV15*CV$5</f>
        <v>1276.96</v>
      </c>
      <c r="CW34" s="178" t="n">
        <f aca="false">CW15*CW$5</f>
        <v>910.1</v>
      </c>
      <c r="CX34" s="178" t="n">
        <f aca="false">CX15*CX$5</f>
        <v>904.36</v>
      </c>
      <c r="CY34" s="178" t="n">
        <f aca="false">CY15*CY$5</f>
        <v>802.2</v>
      </c>
      <c r="CZ34" s="178" t="n">
        <f aca="false">CZ15*CZ$5</f>
        <v>761.2</v>
      </c>
      <c r="DA34" s="178" t="n">
        <f aca="false">DA15*DA$5</f>
        <v>868.34</v>
      </c>
      <c r="DB34" s="178" t="n">
        <f aca="false">DB15*DB$5</f>
        <v>823.41</v>
      </c>
      <c r="DC34" s="178" t="n">
        <f aca="false">DC15*DC$5</f>
        <v>823.41</v>
      </c>
      <c r="DD34" s="178" t="n">
        <f aca="false">DD15*DD$5</f>
        <v>857.12</v>
      </c>
      <c r="DE34" s="178" t="n">
        <f aca="false">DE15*DE$5</f>
        <v>818.16</v>
      </c>
      <c r="DF34" s="178" t="n">
        <f aca="false">DF15*DF$5</f>
        <v>894.6</v>
      </c>
      <c r="DG34" s="178" t="n">
        <f aca="false">DG15*DG$5</f>
        <v>1117.82</v>
      </c>
      <c r="DH34" s="178" t="n">
        <f aca="false">DH15*DH$5</f>
        <v>1148.91</v>
      </c>
      <c r="DI34" s="178" t="n">
        <f aca="false">DI15*DI$5</f>
        <v>1001.07</v>
      </c>
      <c r="DJ34" s="178" t="n">
        <f aca="false">DJ15*DJ$5</f>
        <v>914.02</v>
      </c>
      <c r="DK34" s="178" t="n">
        <f aca="false">DK15*DK$5</f>
        <v>735.3</v>
      </c>
      <c r="DL34" s="178" t="n">
        <f aca="false">DL15*DL$5</f>
        <v>848.54</v>
      </c>
      <c r="DM34" s="178" t="n">
        <f aca="false">DM15*DM$5</f>
        <v>837.9</v>
      </c>
      <c r="DN34" s="178" t="n">
        <f aca="false">DN15*DN$5</f>
        <v>793</v>
      </c>
      <c r="DO34" s="178" t="n">
        <f aca="false">DO15*DO$5</f>
        <v>872.52</v>
      </c>
      <c r="DP34" s="178" t="n">
        <f aca="false">DP15*DP$5</f>
        <v>867.02</v>
      </c>
      <c r="DQ34" s="178" t="n">
        <f aca="false">DQ15*DQ$5</f>
        <v>788.4</v>
      </c>
      <c r="DR34" s="178" t="n">
        <f aca="false">DR15*DR$5</f>
        <v>941.38</v>
      </c>
      <c r="DS34" s="178" t="n">
        <f aca="false">DS15*DS$5</f>
        <v>1108.14</v>
      </c>
      <c r="DT34" s="178" t="n">
        <f aca="false">DT15*DT$5</f>
        <v>1133.37</v>
      </c>
      <c r="DU34" s="178" t="n">
        <f aca="false">DU15*DU$5</f>
        <v>996.66</v>
      </c>
      <c r="DV34" s="178" t="n">
        <f aca="false">DV15*DV$5</f>
        <v>882.86</v>
      </c>
      <c r="DW34" s="178" t="n">
        <f aca="false">DW15*DW$5</f>
        <v>783.6</v>
      </c>
      <c r="DX34" s="178" t="n">
        <f aca="false">DX15*DX$5</f>
        <v>859.32</v>
      </c>
      <c r="DY34" s="178" t="n">
        <f aca="false">DY15*DY$5</f>
        <v>805</v>
      </c>
      <c r="DZ34" s="178" t="n">
        <f aca="false">DZ15*DZ$5</f>
        <v>800.4</v>
      </c>
      <c r="EA34" s="178" t="n">
        <f aca="false">EA15*EA$5</f>
        <v>920.92</v>
      </c>
      <c r="EB34" s="178" t="n">
        <f aca="false">EB15*EB$5</f>
        <v>875.82</v>
      </c>
      <c r="EC34" s="178" t="n">
        <f aca="false">EC15*EC$5</f>
        <v>796.4</v>
      </c>
      <c r="ED34" s="178" t="n">
        <f aca="false">ED15*ED$5</f>
        <v>944.02</v>
      </c>
      <c r="EE34" s="178" t="n">
        <f aca="false">EE15*EE$5</f>
        <v>1048.32</v>
      </c>
      <c r="EF34" s="178" t="n">
        <f aca="false">EF15*EF$5</f>
        <v>1171.5</v>
      </c>
      <c r="EG34" s="178" t="n">
        <f aca="false">EG15*EG$5</f>
        <v>991.83</v>
      </c>
      <c r="EH34" s="178" t="n">
        <f aca="false">EH15*EH$5</f>
        <v>850.08</v>
      </c>
      <c r="EI34" s="178" t="n">
        <f aca="false">EI15*EI$5</f>
        <v>831.39</v>
      </c>
      <c r="EJ34" s="178" t="n">
        <f aca="false">EJ15*EJ$5</f>
        <v>908.27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3.46920289855072</v>
      </c>
      <c r="D37" s="169" t="n">
        <f aca="false">D18-D56</f>
        <v>0.5</v>
      </c>
      <c r="E37" s="169" t="n">
        <f aca="false">E18-E56</f>
        <v>0.5</v>
      </c>
      <c r="F37" s="170" t="n">
        <f aca="false">F18-F56</f>
        <v>1.5634010236998</v>
      </c>
      <c r="G37" s="169" t="n">
        <f aca="false">G18-G56</f>
        <v>1.45999984741211</v>
      </c>
      <c r="H37" s="169" t="n">
        <f aca="false">H18-H56</f>
        <v>1.38999862670899</v>
      </c>
      <c r="I37" s="169" t="n">
        <f aca="false">I18-I56</f>
        <v>1.53000106811523</v>
      </c>
      <c r="J37" s="169" t="n">
        <f aca="false">J18-J56</f>
        <v>1.09999954223633</v>
      </c>
      <c r="K37" s="169" t="n">
        <f aca="false">K18-K56</f>
        <v>1.17999877929687</v>
      </c>
      <c r="L37" s="169" t="n">
        <f aca="false">L18-L56</f>
        <v>1.02000030517578</v>
      </c>
      <c r="M37" s="169" t="n">
        <f aca="false">M18-M56</f>
        <v>1.03000061035156</v>
      </c>
      <c r="N37" s="169" t="n">
        <f aca="false">N18-N56</f>
        <v>1.03142763216767</v>
      </c>
      <c r="O37" s="169" t="n">
        <f aca="false">O18-O56</f>
        <v>1.03066713850829</v>
      </c>
      <c r="P37" s="169" t="n">
        <f aca="false">P18-P56</f>
        <v>1.02512941465837</v>
      </c>
      <c r="Q37" s="169" t="n">
        <f aca="false">Q18-Q56</f>
        <v>1.03620486235821</v>
      </c>
      <c r="R37" s="169" t="n">
        <f aca="false">R18-R56</f>
        <v>1.04944120295218</v>
      </c>
      <c r="S37" s="169" t="n">
        <f aca="false">S18-S56</f>
        <v>1.08560115260803</v>
      </c>
      <c r="T37" s="169" t="n">
        <f aca="false">T18-T56</f>
        <v>1.01737869001763</v>
      </c>
      <c r="U37" s="169" t="n">
        <f aca="false">U18-U56</f>
        <v>1.11698780951595</v>
      </c>
      <c r="V37" s="169" t="n">
        <f aca="false">V18-V56</f>
        <v>1.12243695829048</v>
      </c>
      <c r="W37" s="170" t="n">
        <f aca="false">W18-W56</f>
        <v>1.12681317113068</v>
      </c>
      <c r="X37" s="169" t="n">
        <f aca="false">X18-X56</f>
        <v>1.00292607919871</v>
      </c>
      <c r="Y37" s="169" t="n">
        <f aca="false">Y18-Y56</f>
        <v>0.802363724068563</v>
      </c>
      <c r="Z37" s="169" t="n">
        <f aca="false">Z18-Z56</f>
        <v>0.665538203379867</v>
      </c>
      <c r="AA37" s="169" t="n">
        <f aca="false">AA18-AA56</f>
        <v>0.626951387891545</v>
      </c>
      <c r="AB37" s="169" t="n">
        <f aca="false">AB18-AB56</f>
        <v>0.415022303425211</v>
      </c>
      <c r="AC37" s="172" t="n">
        <f aca="false">AC18-AC56</f>
        <v>0.749428896397816</v>
      </c>
      <c r="AD37" s="150"/>
      <c r="AE37" s="150"/>
      <c r="AF37" s="151"/>
      <c r="AG37" s="147" t="n">
        <f aca="false">AG18*AG$5</f>
        <v>1058.82730682373</v>
      </c>
      <c r="AH37" s="178" t="n">
        <f aca="false">AH18*AH$5</f>
        <v>951.494775390625</v>
      </c>
      <c r="AI37" s="178" t="n">
        <f aca="false">AI18*AI$5</f>
        <v>969.550248413086</v>
      </c>
      <c r="AJ37" s="178" t="n">
        <f aca="false">AJ18*AJ$5</f>
        <v>948.514081420899</v>
      </c>
      <c r="AK37" s="178" t="n">
        <f aca="false">AK18*AK$5</f>
        <v>958.964336547852</v>
      </c>
      <c r="AL37" s="178" t="n">
        <f aca="false">AL18*AL$5</f>
        <v>888.942249767234</v>
      </c>
      <c r="AM37" s="178" t="n">
        <f aca="false">AM18*AM$5</f>
        <v>1035.29771106558</v>
      </c>
      <c r="AN37" s="178" t="n">
        <f aca="false">AN18*AN$5</f>
        <v>1050.6466966819</v>
      </c>
      <c r="AO37" s="178" t="n">
        <f aca="false">AO18*AO$5</f>
        <v>954.749826314421</v>
      </c>
      <c r="AP37" s="178" t="n">
        <f aca="false">AP18*AP$5</f>
        <v>1066.7636149271</v>
      </c>
      <c r="AQ37" s="178" t="n">
        <f aca="false">AQ18*AQ$5</f>
        <v>1024.7855998199</v>
      </c>
      <c r="AR37" s="178" t="n">
        <f aca="false">AR18*AR$5</f>
        <v>1158.42282284341</v>
      </c>
      <c r="AS37" s="178" t="n">
        <f aca="false">AS18*AS$5</f>
        <v>1060.90155758108</v>
      </c>
      <c r="AT37" s="178" t="n">
        <f aca="false">AT18*AT$5</f>
        <v>936.310045684498</v>
      </c>
      <c r="AU37" s="178" t="n">
        <f aca="false">AU18*AU$5</f>
        <v>946.95004251253</v>
      </c>
      <c r="AV37" s="178" t="n">
        <f aca="false">AV18*AV$5</f>
        <v>933.412079846669</v>
      </c>
      <c r="AW37" s="178" t="n">
        <f aca="false">AW18*AW$5</f>
        <v>895.274199517917</v>
      </c>
      <c r="AX37" s="178" t="n">
        <f aca="false">AX18*AX$5</f>
        <v>905.799308726697</v>
      </c>
      <c r="AY37" s="178" t="n">
        <f aca="false">AY18*AY$5</f>
        <v>957.516223491099</v>
      </c>
      <c r="AZ37" s="178" t="n">
        <f aca="false">AZ18*AZ$5</f>
        <v>921.166980077264</v>
      </c>
      <c r="BA37" s="178" t="n">
        <f aca="false">BA18*BA$5</f>
        <v>923.045892949689</v>
      </c>
      <c r="BB37" s="178" t="n">
        <f aca="false">BB18*BB$5</f>
        <v>1016.25625464109</v>
      </c>
      <c r="BC37" s="178" t="n">
        <f aca="false">BC18*BC$5</f>
        <v>907.671916362817</v>
      </c>
      <c r="BD37" s="178" t="n">
        <f aca="false">BD18*BD$5</f>
        <v>1109.87907561007</v>
      </c>
      <c r="BE37" s="178" t="n">
        <f aca="false">BE18*BE$5</f>
        <v>1027.39699133892</v>
      </c>
      <c r="BF37" s="178" t="n">
        <f aca="false">BF18*BF$5</f>
        <v>943.171898419589</v>
      </c>
      <c r="BG37" s="178" t="n">
        <f aca="false">BG18*BG$5</f>
        <v>1035.80693687817</v>
      </c>
      <c r="BH37" s="178" t="n">
        <f aca="false">BH18*BH$5</f>
        <v>918.510009327417</v>
      </c>
      <c r="BI37" s="178" t="n">
        <f aca="false">BI18*BI$5</f>
        <v>833.572899110081</v>
      </c>
      <c r="BJ37" s="178" t="n">
        <f aca="false">BJ18*BJ$5</f>
        <v>927.500949783744</v>
      </c>
      <c r="BK37" s="178" t="n">
        <f aca="false">BK18*BK$5</f>
        <v>899.86313352797</v>
      </c>
      <c r="BL37" s="178" t="n">
        <f aca="false">BL18*BL$5</f>
        <v>953.716866996313</v>
      </c>
      <c r="BM37" s="178" t="n">
        <f aca="false">BM18*BM$5</f>
        <v>910.524856558257</v>
      </c>
      <c r="BN37" s="178" t="n">
        <f aca="false">BN18*BN$5</f>
        <v>912.299622345994</v>
      </c>
      <c r="BO37" s="178" t="n">
        <f aca="false">BO18*BO$5</f>
        <v>982.525781927997</v>
      </c>
      <c r="BP37" s="178" t="n">
        <f aca="false">BP18*BP$5</f>
        <v>1133.02982399059</v>
      </c>
      <c r="BQ37" s="178" t="n">
        <f aca="false">BQ18*BQ$5</f>
        <v>1002.52257761967</v>
      </c>
      <c r="BR37" s="178" t="n">
        <f aca="false">BR18*BR$5</f>
        <v>921.245383319645</v>
      </c>
      <c r="BS37" s="178" t="n">
        <f aca="false">BS18*BS$5</f>
        <v>1013.03433522479</v>
      </c>
      <c r="BT37" s="178" t="n">
        <f aca="false">BT18*BT$5</f>
        <v>859.412056890035</v>
      </c>
      <c r="BU37" s="178" t="n">
        <f aca="false">BU18*BU$5</f>
        <v>857.999874595257</v>
      </c>
      <c r="BV37" s="178" t="n">
        <f aca="false">BV18*BV$5</f>
        <v>908.930502020994</v>
      </c>
      <c r="BW37" s="178" t="n">
        <f aca="false">BW18*BW$5</f>
        <v>839.469669850976</v>
      </c>
      <c r="BX37" s="178" t="n">
        <f aca="false">BX18*BX$5</f>
        <v>976.345502355489</v>
      </c>
      <c r="BY37" s="178" t="n">
        <f aca="false">BY18*BY$5</f>
        <v>891.616778477845</v>
      </c>
      <c r="BZ37" s="178" t="n">
        <f aca="false">BZ18*BZ$5</f>
        <v>893.304751369797</v>
      </c>
      <c r="CA37" s="178" t="n">
        <f aca="false">CA18*CA$5</f>
        <v>958.905038098807</v>
      </c>
      <c r="CB37" s="178" t="n">
        <f aca="false">CB18*CB$5</f>
        <v>1008.72787374394</v>
      </c>
      <c r="CC37" s="178" t="n">
        <f aca="false">CC18*CC$5</f>
        <v>905.739545957169</v>
      </c>
      <c r="CD37" s="178" t="n">
        <f aca="false">CD18*CD$5</f>
        <v>833.605710777393</v>
      </c>
      <c r="CE37" s="178" t="n">
        <f aca="false">CE18*CE$5</f>
        <v>918.311267409625</v>
      </c>
      <c r="CF37" s="178" t="n">
        <f aca="false">CF18*CF$5</f>
        <v>743.951329460327</v>
      </c>
      <c r="CG37" s="178" t="n">
        <f aca="false">CG18*CG$5</f>
        <v>817.468873839182</v>
      </c>
      <c r="CH37" s="178" t="n">
        <f aca="false">CH18*CH$5</f>
        <v>826.821663440716</v>
      </c>
      <c r="CI37" s="178" t="n">
        <f aca="false">CI18*CI$5</f>
        <v>763.677412259423</v>
      </c>
      <c r="CJ37" s="178" t="n">
        <f aca="false">CJ18*CJ$5</f>
        <v>888.353805627302</v>
      </c>
      <c r="CK37" s="178" t="n">
        <f aca="false">CK18*CK$5</f>
        <v>773.023487196902</v>
      </c>
      <c r="CL37" s="178" t="n">
        <f aca="false">CL18*CL$5</f>
        <v>852.299728869374</v>
      </c>
      <c r="CM37" s="178" t="n">
        <f aca="false">CM18*CM$5</f>
        <v>872.869022682593</v>
      </c>
      <c r="CN37" s="178" t="n">
        <f aca="false">CN18*CN$5</f>
        <v>873.231045205159</v>
      </c>
      <c r="CO37" s="178" t="n">
        <f aca="false">CO18*CO$5</f>
        <v>981.252559177755</v>
      </c>
      <c r="CP37" s="178" t="n">
        <f aca="false">CP18*CP$5</f>
        <v>862.576099484934</v>
      </c>
      <c r="CQ37" s="178" t="n">
        <f aca="false">CQ18*CQ$5</f>
        <v>909.736793027725</v>
      </c>
      <c r="CR37" s="178" t="n">
        <f aca="false">CR18*CR$5</f>
        <v>810.4576582364</v>
      </c>
      <c r="CS37" s="178" t="n">
        <f aca="false">CS18*CS$5</f>
        <v>847.8638135208</v>
      </c>
      <c r="CT37" s="178" t="n">
        <f aca="false">CT18*CT$5</f>
        <v>817.979896284759</v>
      </c>
      <c r="CU37" s="178" t="n">
        <f aca="false">CU18*CU$5</f>
        <v>830.335909837918</v>
      </c>
      <c r="CV37" s="178" t="n">
        <f aca="false">CV18*CV$5</f>
        <v>919.196762646986</v>
      </c>
      <c r="CW37" s="178" t="n">
        <f aca="false">CW18*CW$5</f>
        <v>759.522095232368</v>
      </c>
      <c r="CX37" s="178" t="n">
        <f aca="false">CX18*CX$5</f>
        <v>921.089101902263</v>
      </c>
      <c r="CY37" s="178" t="n">
        <f aca="false">CY18*CY$5</f>
        <v>895.199603317223</v>
      </c>
      <c r="CZ37" s="178" t="n">
        <f aca="false">CZ18*CZ$5</f>
        <v>894.63244168743</v>
      </c>
      <c r="DA37" s="178" t="n">
        <f aca="false">DA18*DA$5</f>
        <v>1005.56418141397</v>
      </c>
      <c r="DB37" s="178" t="n">
        <f aca="false">DB18*DB$5</f>
        <v>928.839301124463</v>
      </c>
      <c r="DC37" s="178" t="n">
        <f aca="false">DC18*DC$5</f>
        <v>891.433863843986</v>
      </c>
      <c r="DD37" s="178" t="n">
        <f aca="false">DD18*DD$5</f>
        <v>868.872922050358</v>
      </c>
      <c r="DE37" s="178" t="n">
        <f aca="false">DE18*DE$5</f>
        <v>828.256183308502</v>
      </c>
      <c r="DF37" s="178" t="n">
        <f aca="false">DF18*DF$5</f>
        <v>836.951287953453</v>
      </c>
      <c r="DG37" s="178" t="n">
        <f aca="false">DG18*DG$5</f>
        <v>889.803327334484</v>
      </c>
      <c r="DH37" s="178" t="n">
        <f aca="false">DH18*DH$5</f>
        <v>858.329502424133</v>
      </c>
      <c r="DI37" s="178" t="n">
        <f aca="false">DI18*DI$5</f>
        <v>858.550084137628</v>
      </c>
      <c r="DJ37" s="178" t="n">
        <f aca="false">DJ18*DJ$5</f>
        <v>942.005048802358</v>
      </c>
      <c r="DK37" s="178" t="n">
        <f aca="false">DK18*DK$5</f>
        <v>827.669368072496</v>
      </c>
      <c r="DL37" s="178" t="n">
        <f aca="false">DL18*DL$5</f>
        <v>1005.25837536351</v>
      </c>
      <c r="DM37" s="178" t="n">
        <f aca="false">DM18*DM$5</f>
        <v>981.297387374676</v>
      </c>
      <c r="DN37" s="178" t="n">
        <f aca="false">DN18*DN$5</f>
        <v>905.369716966098</v>
      </c>
      <c r="DO37" s="178" t="n">
        <f aca="false">DO18*DO$5</f>
        <v>956.979806005114</v>
      </c>
      <c r="DP37" s="178" t="n">
        <f aca="false">DP18*DP$5</f>
        <v>879.539153271828</v>
      </c>
      <c r="DQ37" s="178" t="n">
        <f aca="false">DQ18*DQ$5</f>
        <v>798.928873892677</v>
      </c>
      <c r="DR37" s="178" t="n">
        <f aca="false">DR18*DR$5</f>
        <v>888.485034985229</v>
      </c>
      <c r="DS37" s="178" t="n">
        <f aca="false">DS18*DS$5</f>
        <v>902.069375631309</v>
      </c>
      <c r="DT37" s="178" t="n">
        <f aca="false">DT18*DT$5</f>
        <v>870.610364214031</v>
      </c>
      <c r="DU37" s="178" t="n">
        <f aca="false">DU18*DU$5</f>
        <v>871.348020720017</v>
      </c>
      <c r="DV37" s="178" t="n">
        <f aca="false">DV18*DV$5</f>
        <v>915.003058533769</v>
      </c>
      <c r="DW37" s="178" t="n">
        <f aca="false">DW18*DW$5</f>
        <v>899.956322571966</v>
      </c>
      <c r="DX37" s="178" t="n">
        <f aca="false">DX18*DX$5</f>
        <v>1037.46373436817</v>
      </c>
      <c r="DY37" s="178" t="n">
        <f aca="false">DY18*DY$5</f>
        <v>964.840258069556</v>
      </c>
      <c r="DZ37" s="178" t="n">
        <f aca="false">DZ18*DZ$5</f>
        <v>935.505364110887</v>
      </c>
      <c r="EA37" s="178" t="n">
        <f aca="false">EA18*EA$5</f>
        <v>1034.8812589729</v>
      </c>
      <c r="EB37" s="178" t="n">
        <f aca="false">EB18*EB$5</f>
        <v>907.58230546948</v>
      </c>
      <c r="EC37" s="178" t="n">
        <f aca="false">EC18*EC$5</f>
        <v>824.544163992766</v>
      </c>
      <c r="ED37" s="178" t="n">
        <f aca="false">ED18*ED$5</f>
        <v>916.90944438292</v>
      </c>
      <c r="EE37" s="178" t="n">
        <f aca="false">EE18*EE$5</f>
        <v>888.473166234561</v>
      </c>
      <c r="EF37" s="178" t="n">
        <f aca="false">EF18*EF$5</f>
        <v>941.037870172277</v>
      </c>
      <c r="EG37" s="178" t="n">
        <f aca="false">EG18*EG$5</f>
        <v>899.15376638744</v>
      </c>
      <c r="EH37" s="178" t="n">
        <f aca="false">EH18*EH$5</f>
        <v>901.38091833862</v>
      </c>
      <c r="EI37" s="178" t="n">
        <f aca="false">EI18*EI$5</f>
        <v>960.316236536757</v>
      </c>
      <c r="EJ37" s="178" t="n">
        <f aca="false">EJ18*EJ$5</f>
        <v>1102.16211563798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23.1104166666667</v>
      </c>
      <c r="D47" s="181" t="n">
        <v>27.75</v>
      </c>
      <c r="E47" s="181" t="n">
        <v>34.85</v>
      </c>
      <c r="F47" s="145" t="n">
        <v>28.556693989071</v>
      </c>
      <c r="G47" s="145" t="n">
        <v>32.875</v>
      </c>
      <c r="H47" s="145" t="n">
        <v>33.75</v>
      </c>
      <c r="I47" s="145" t="n">
        <v>32</v>
      </c>
      <c r="J47" s="145" t="n">
        <v>28</v>
      </c>
      <c r="K47" s="145" t="n">
        <v>28</v>
      </c>
      <c r="L47" s="145" t="n">
        <v>28</v>
      </c>
      <c r="M47" s="145" t="n">
        <v>26.75</v>
      </c>
      <c r="N47" s="145" t="n">
        <v>28</v>
      </c>
      <c r="O47" s="145" t="n">
        <v>45.25</v>
      </c>
      <c r="P47" s="145" t="n">
        <v>41</v>
      </c>
      <c r="Q47" s="145" t="n">
        <v>49.5</v>
      </c>
      <c r="R47" s="145" t="n">
        <v>41</v>
      </c>
      <c r="S47" s="145" t="n">
        <v>34.5</v>
      </c>
      <c r="T47" s="145" t="n">
        <v>35.5</v>
      </c>
      <c r="U47" s="145" t="n">
        <v>33</v>
      </c>
      <c r="V47" s="145" t="n">
        <v>35</v>
      </c>
      <c r="W47" s="181" t="n">
        <v>34.343137254902</v>
      </c>
      <c r="X47" s="181" t="n">
        <v>36.2901960784314</v>
      </c>
      <c r="Y47" s="181" t="n">
        <v>35.8429530201342</v>
      </c>
      <c r="Z47" s="181" t="n">
        <v>36.019568627451</v>
      </c>
      <c r="AA47" s="181" t="n">
        <v>36.8227058823529</v>
      </c>
      <c r="AB47" s="182" t="n">
        <v>38.009296875</v>
      </c>
      <c r="AC47" s="148" t="n">
        <v>36.2099102727144</v>
      </c>
      <c r="AF47" s="124"/>
      <c r="AG47" s="124" t="n">
        <v>33.75</v>
      </c>
      <c r="AH47" s="124" t="n">
        <v>32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24.8229166666667</v>
      </c>
      <c r="D48" s="182" t="n">
        <v>28.5</v>
      </c>
      <c r="E48" s="182" t="n">
        <v>35.1</v>
      </c>
      <c r="F48" s="147" t="n">
        <v>29.4583333333333</v>
      </c>
      <c r="G48" s="147" t="n">
        <v>32.7</v>
      </c>
      <c r="H48" s="147" t="n">
        <v>33.5</v>
      </c>
      <c r="I48" s="147" t="n">
        <v>31.9</v>
      </c>
      <c r="J48" s="147" t="n">
        <v>29</v>
      </c>
      <c r="K48" s="147" t="n">
        <v>28</v>
      </c>
      <c r="L48" s="147" t="n">
        <v>30</v>
      </c>
      <c r="M48" s="147" t="n">
        <v>29.25</v>
      </c>
      <c r="N48" s="147" t="n">
        <v>30.5</v>
      </c>
      <c r="O48" s="147" t="n">
        <v>48</v>
      </c>
      <c r="P48" s="147" t="n">
        <v>44</v>
      </c>
      <c r="Q48" s="147" t="n">
        <v>52</v>
      </c>
      <c r="R48" s="147" t="n">
        <v>44.5</v>
      </c>
      <c r="S48" s="147" t="n">
        <v>33.4166666666667</v>
      </c>
      <c r="T48" s="147" t="n">
        <v>34.25</v>
      </c>
      <c r="U48" s="147" t="n">
        <v>32</v>
      </c>
      <c r="V48" s="147" t="n">
        <v>34</v>
      </c>
      <c r="W48" s="182" t="n">
        <v>35.3735294117647</v>
      </c>
      <c r="X48" s="182" t="n">
        <v>37.7588235294118</v>
      </c>
      <c r="Y48" s="182" t="n">
        <v>37.3037583892617</v>
      </c>
      <c r="Z48" s="182" t="n">
        <v>37.7381176470588</v>
      </c>
      <c r="AA48" s="182" t="n">
        <v>39.9266274509804</v>
      </c>
      <c r="AB48" s="182" t="n">
        <v>42.4740625</v>
      </c>
      <c r="AC48" s="155" t="n">
        <v>38.7017542744101</v>
      </c>
      <c r="AF48" s="124"/>
      <c r="AG48" s="124" t="n">
        <v>33.5</v>
      </c>
      <c r="AH48" s="124" t="n">
        <v>31.9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25.2120833333333</v>
      </c>
      <c r="D49" s="182" t="n">
        <v>27.9</v>
      </c>
      <c r="E49" s="182" t="n">
        <v>33.8</v>
      </c>
      <c r="F49" s="147" t="n">
        <v>28.9531420765027</v>
      </c>
      <c r="G49" s="147" t="n">
        <v>34</v>
      </c>
      <c r="H49" s="147" t="n">
        <v>34.25</v>
      </c>
      <c r="I49" s="147" t="n">
        <v>33.75</v>
      </c>
      <c r="J49" s="147" t="n">
        <v>30.625</v>
      </c>
      <c r="K49" s="147" t="n">
        <v>31.75</v>
      </c>
      <c r="L49" s="147" t="n">
        <v>29.5</v>
      </c>
      <c r="M49" s="147" t="n">
        <v>29.5</v>
      </c>
      <c r="N49" s="147" t="n">
        <v>36.25</v>
      </c>
      <c r="O49" s="147" t="n">
        <v>47.5</v>
      </c>
      <c r="P49" s="147" t="n">
        <v>44</v>
      </c>
      <c r="Q49" s="147" t="n">
        <v>51</v>
      </c>
      <c r="R49" s="147" t="n">
        <v>43</v>
      </c>
      <c r="S49" s="147" t="n">
        <v>36</v>
      </c>
      <c r="T49" s="147" t="n">
        <v>36.75</v>
      </c>
      <c r="U49" s="147" t="n">
        <v>34.5</v>
      </c>
      <c r="V49" s="147" t="n">
        <v>36.75</v>
      </c>
      <c r="W49" s="182" t="n">
        <v>36.7656862745098</v>
      </c>
      <c r="X49" s="182" t="n">
        <v>40.0049019607843</v>
      </c>
      <c r="Y49" s="182" t="n">
        <v>40.3526510067114</v>
      </c>
      <c r="Z49" s="182" t="n">
        <v>40.7970588235294</v>
      </c>
      <c r="AA49" s="182" t="n">
        <v>41.3976470588235</v>
      </c>
      <c r="AB49" s="182" t="n">
        <v>42.2648046875</v>
      </c>
      <c r="AC49" s="155" t="n">
        <v>40.3568765013424</v>
      </c>
      <c r="AF49" s="124"/>
      <c r="AG49" s="124" t="n">
        <v>34.25</v>
      </c>
      <c r="AH49" s="124" t="n">
        <v>33.75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27.7468750476837</v>
      </c>
      <c r="D50" s="182" t="n">
        <v>25.9559999847412</v>
      </c>
      <c r="E50" s="182" t="n">
        <v>29.8</v>
      </c>
      <c r="F50" s="147" t="n">
        <v>27.803500010381</v>
      </c>
      <c r="G50" s="147" t="n">
        <v>31.25</v>
      </c>
      <c r="H50" s="147" t="n">
        <v>31.25</v>
      </c>
      <c r="I50" s="147" t="n">
        <v>31.25</v>
      </c>
      <c r="J50" s="147" t="n">
        <v>30</v>
      </c>
      <c r="K50" s="147" t="n">
        <v>30.5</v>
      </c>
      <c r="L50" s="147" t="n">
        <v>29.5</v>
      </c>
      <c r="M50" s="147" t="n">
        <v>29.5</v>
      </c>
      <c r="N50" s="147" t="n">
        <v>36.25</v>
      </c>
      <c r="O50" s="147" t="n">
        <v>47.5</v>
      </c>
      <c r="P50" s="147" t="n">
        <v>44</v>
      </c>
      <c r="Q50" s="147" t="n">
        <v>51</v>
      </c>
      <c r="R50" s="147" t="n">
        <v>39.25</v>
      </c>
      <c r="S50" s="147" t="n">
        <v>35.5</v>
      </c>
      <c r="T50" s="147" t="n">
        <v>35.25</v>
      </c>
      <c r="U50" s="147" t="n">
        <v>34.5</v>
      </c>
      <c r="V50" s="147" t="n">
        <v>36.75</v>
      </c>
      <c r="W50" s="182" t="n">
        <v>35.778431372549</v>
      </c>
      <c r="X50" s="182" t="n">
        <v>29.1852941176471</v>
      </c>
      <c r="Y50" s="182" t="n">
        <v>26.2323825503356</v>
      </c>
      <c r="Z50" s="182" t="n">
        <v>24.3509803921569</v>
      </c>
      <c r="AA50" s="182" t="n">
        <v>34.3646078431373</v>
      </c>
      <c r="AB50" s="182" t="n">
        <v>38.7447265625</v>
      </c>
      <c r="AC50" s="155" t="n">
        <v>32.4145033915359</v>
      </c>
      <c r="AF50" s="124"/>
      <c r="AG50" s="124" t="n">
        <v>31.25</v>
      </c>
      <c r="AH50" s="124" t="n">
        <v>31.25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24.7375</v>
      </c>
      <c r="D51" s="182" t="n">
        <v>26.052</v>
      </c>
      <c r="E51" s="182" t="n">
        <v>29.8</v>
      </c>
      <c r="F51" s="147" t="n">
        <v>26.849868852459</v>
      </c>
      <c r="G51" s="147" t="n">
        <v>31.25</v>
      </c>
      <c r="H51" s="147" t="n">
        <v>31.25</v>
      </c>
      <c r="I51" s="147" t="n">
        <v>31.25</v>
      </c>
      <c r="J51" s="147" t="n">
        <v>30</v>
      </c>
      <c r="K51" s="147" t="n">
        <v>30.5</v>
      </c>
      <c r="L51" s="147" t="n">
        <v>29.5</v>
      </c>
      <c r="M51" s="147" t="n">
        <v>32.75</v>
      </c>
      <c r="N51" s="147" t="n">
        <v>37.5</v>
      </c>
      <c r="O51" s="147" t="n">
        <v>49.75</v>
      </c>
      <c r="P51" s="147" t="n">
        <v>46.75</v>
      </c>
      <c r="Q51" s="147" t="n">
        <v>52.75</v>
      </c>
      <c r="R51" s="147" t="n">
        <v>39.25</v>
      </c>
      <c r="S51" s="147" t="n">
        <v>35.5</v>
      </c>
      <c r="T51" s="147" t="n">
        <v>35.25</v>
      </c>
      <c r="U51" s="147" t="n">
        <v>34.5</v>
      </c>
      <c r="V51" s="147" t="n">
        <v>36.75</v>
      </c>
      <c r="W51" s="182" t="n">
        <v>36.5450980392157</v>
      </c>
      <c r="X51" s="182" t="n">
        <v>40.5333333333333</v>
      </c>
      <c r="Y51" s="182" t="n">
        <v>40.6295302013423</v>
      </c>
      <c r="Z51" s="182" t="n">
        <v>41.0588235294118</v>
      </c>
      <c r="AA51" s="182" t="n">
        <v>41.6783921568628</v>
      </c>
      <c r="AB51" s="182" t="n">
        <v>42.3171875</v>
      </c>
      <c r="AC51" s="155" t="n">
        <v>40.5244391691395</v>
      </c>
      <c r="AF51" s="124"/>
      <c r="AG51" s="124" t="n">
        <v>31.25</v>
      </c>
      <c r="AH51" s="124" t="n">
        <v>31.25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24.6333333333333</v>
      </c>
      <c r="D52" s="182" t="n">
        <v>25.25</v>
      </c>
      <c r="E52" s="182" t="n">
        <v>29.5</v>
      </c>
      <c r="F52" s="157" t="n">
        <v>26.4412568306011</v>
      </c>
      <c r="G52" s="157" t="n">
        <v>29.125</v>
      </c>
      <c r="H52" s="147" t="n">
        <v>29.5</v>
      </c>
      <c r="I52" s="147" t="n">
        <v>28.75</v>
      </c>
      <c r="J52" s="157" t="n">
        <v>29.125</v>
      </c>
      <c r="K52" s="147" t="n">
        <v>28.75</v>
      </c>
      <c r="L52" s="147" t="n">
        <v>29.5</v>
      </c>
      <c r="M52" s="147" t="n">
        <v>32.5</v>
      </c>
      <c r="N52" s="147" t="n">
        <v>41.5</v>
      </c>
      <c r="O52" s="157" t="n">
        <v>52.5</v>
      </c>
      <c r="P52" s="147" t="n">
        <v>49</v>
      </c>
      <c r="Q52" s="147" t="n">
        <v>56</v>
      </c>
      <c r="R52" s="147" t="n">
        <v>46.5</v>
      </c>
      <c r="S52" s="157" t="n">
        <v>32.5</v>
      </c>
      <c r="T52" s="147" t="n">
        <v>33.5</v>
      </c>
      <c r="U52" s="147" t="n">
        <v>31.5</v>
      </c>
      <c r="V52" s="147" t="n">
        <v>32.5</v>
      </c>
      <c r="W52" s="182" t="n">
        <v>36.6460784313726</v>
      </c>
      <c r="X52" s="182" t="n">
        <v>38.0245098039216</v>
      </c>
      <c r="Y52" s="182" t="n">
        <v>37.8410402684564</v>
      </c>
      <c r="Z52" s="182" t="n">
        <v>38.5569803921569</v>
      </c>
      <c r="AA52" s="182" t="n">
        <v>39.1459705882353</v>
      </c>
      <c r="AB52" s="182" t="n">
        <v>39.763671875</v>
      </c>
      <c r="AC52" s="155" t="n">
        <v>38.3329277942631</v>
      </c>
      <c r="AF52" s="124"/>
      <c r="AG52" s="124" t="n">
        <v>29.5</v>
      </c>
      <c r="AH52" s="124" t="n">
        <v>28.75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25.6333333333333</v>
      </c>
      <c r="D53" s="182" t="n">
        <v>26.25</v>
      </c>
      <c r="E53" s="182" t="n">
        <v>31.5</v>
      </c>
      <c r="F53" s="182" t="n">
        <v>27.7691256830601</v>
      </c>
      <c r="G53" s="147" t="n">
        <v>30.5</v>
      </c>
      <c r="H53" s="182" t="n">
        <v>31</v>
      </c>
      <c r="I53" s="182" t="n">
        <v>30</v>
      </c>
      <c r="J53" s="147" t="n">
        <v>30.75</v>
      </c>
      <c r="K53" s="182" t="n">
        <v>30</v>
      </c>
      <c r="L53" s="182" t="n">
        <v>31.5</v>
      </c>
      <c r="M53" s="182" t="n">
        <v>35.5</v>
      </c>
      <c r="N53" s="182" t="n">
        <v>46.5</v>
      </c>
      <c r="O53" s="147" t="n">
        <v>61</v>
      </c>
      <c r="P53" s="182" t="n">
        <v>56</v>
      </c>
      <c r="Q53" s="182" t="n">
        <v>66</v>
      </c>
      <c r="R53" s="182" t="n">
        <v>53.5</v>
      </c>
      <c r="S53" s="147" t="n">
        <v>34.6666666666667</v>
      </c>
      <c r="T53" s="182" t="n">
        <v>36</v>
      </c>
      <c r="U53" s="182" t="n">
        <v>33.5</v>
      </c>
      <c r="V53" s="182" t="n">
        <v>34.5</v>
      </c>
      <c r="W53" s="182" t="n">
        <v>40.3627450980392</v>
      </c>
      <c r="X53" s="182" t="n">
        <v>41.3598039215686</v>
      </c>
      <c r="Y53" s="182" t="n">
        <v>41.036610738255</v>
      </c>
      <c r="Z53" s="182" t="n">
        <v>41.8561960784314</v>
      </c>
      <c r="AA53" s="182" t="n">
        <v>42.3069607843137</v>
      </c>
      <c r="AB53" s="182" t="n">
        <v>42.7498046875</v>
      </c>
      <c r="AC53" s="155" t="n">
        <v>41.5403758654798</v>
      </c>
      <c r="AF53" s="124"/>
      <c r="AG53" s="124" t="n">
        <v>31</v>
      </c>
      <c r="AH53" s="124" t="n">
        <v>30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31.7916666666667</v>
      </c>
      <c r="D56" s="182" t="n">
        <v>39.1999969482422</v>
      </c>
      <c r="E56" s="182" t="n">
        <v>46.5499992370606</v>
      </c>
      <c r="F56" s="182" t="n">
        <v>39.1808730161907</v>
      </c>
      <c r="G56" s="147" t="n">
        <v>46.3916265106201</v>
      </c>
      <c r="H56" s="182" t="n">
        <v>46.7385153198242</v>
      </c>
      <c r="I56" s="182" t="n">
        <v>46.044737701416</v>
      </c>
      <c r="J56" s="147" t="n">
        <v>43.5416683959961</v>
      </c>
      <c r="K56" s="182" t="n">
        <v>44.9890606689453</v>
      </c>
      <c r="L56" s="182" t="n">
        <v>42.0942761230469</v>
      </c>
      <c r="M56" s="182" t="n">
        <v>42.5592874145508</v>
      </c>
      <c r="N56" s="182" t="n">
        <v>43.415684856194</v>
      </c>
      <c r="O56" s="147" t="n">
        <v>46.377160310298</v>
      </c>
      <c r="P56" s="182" t="n">
        <v>46.0338574519589</v>
      </c>
      <c r="Q56" s="182" t="n">
        <v>46.7204631686371</v>
      </c>
      <c r="R56" s="182" t="n">
        <v>46.6880501127688</v>
      </c>
      <c r="S56" s="147" t="n">
        <v>49.8421649443679</v>
      </c>
      <c r="T56" s="182" t="n">
        <v>45.3636480459433</v>
      </c>
      <c r="U56" s="182" t="n">
        <v>50.1222921814789</v>
      </c>
      <c r="V56" s="182" t="n">
        <v>54.0405546056815</v>
      </c>
      <c r="W56" s="182" t="n">
        <v>46.1945957308918</v>
      </c>
      <c r="X56" s="182" t="n">
        <v>44.1507350070814</v>
      </c>
      <c r="Y56" s="182" t="n">
        <v>44.1697427562816</v>
      </c>
      <c r="Z56" s="182" t="n">
        <v>42.987459222374</v>
      </c>
      <c r="AA56" s="182" t="n">
        <v>40.7140093194084</v>
      </c>
      <c r="AB56" s="182" t="n">
        <v>43.6349264008956</v>
      </c>
      <c r="AC56" s="155" t="n">
        <v>42.5414108800801</v>
      </c>
      <c r="AF56" s="124"/>
      <c r="AG56" s="124" t="n">
        <v>46.7385153198242</v>
      </c>
      <c r="AH56" s="124" t="n">
        <v>46.044737701416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4334.09780993604</v>
      </c>
      <c r="D67" s="190" t="n">
        <f aca="false">D9/('[5]Gas Curve Summary'!$B$11)*1000</f>
        <v>5673.68636270701</v>
      </c>
      <c r="E67" s="190" t="n">
        <f aca="false">E9/('[5]Gas Curve Summary'!$B$12)*1000</f>
        <v>9323.16746923489</v>
      </c>
      <c r="F67" s="190" t="n">
        <f aca="false">AVERAGE(C67:E67)</f>
        <v>6443.65054729265</v>
      </c>
      <c r="G67" s="190" t="n">
        <f aca="false">AVERAGE(H67,I67)</f>
        <v>10473.4046321896</v>
      </c>
      <c r="H67" s="190" t="n">
        <f aca="false">$H9/'[5]Gas Curve Summary'!$B$13*1000</f>
        <v>10763.6706473916</v>
      </c>
      <c r="I67" s="190" t="n">
        <f aca="false">$I9/'[5]Gas Curve Summary'!$B$14*1000</f>
        <v>10183.1386169877</v>
      </c>
      <c r="J67" s="190" t="n">
        <f aca="false">AVERAGE(K67:L67)</f>
        <v>13804.9573199043</v>
      </c>
      <c r="K67" s="190" t="n">
        <f aca="false">$K9/'[5]Gas Curve Summary'!$B$15*1000</f>
        <v>12309.3681917211</v>
      </c>
      <c r="L67" s="190" t="n">
        <f aca="false">$L9/'[5]Gas Curve Summary'!$B$16*1000</f>
        <v>15300.5464480874</v>
      </c>
      <c r="M67" s="190" t="n">
        <f aca="false">$M9/'[5]Gas Curve Summary'!$B$17*1000</f>
        <v>11081.1930405965</v>
      </c>
      <c r="N67" s="190" t="n">
        <f aca="false">$N9/'[5]Gas Curve Summary'!$B$18*1000</f>
        <v>10108.3032490975</v>
      </c>
      <c r="O67" s="190" t="n">
        <f aca="false">AVERAGE(P67:Q67)</f>
        <v>15279.3055934066</v>
      </c>
      <c r="P67" s="190" t="n">
        <f aca="false">$P9/'[5]Gas Curve Summary'!$B$19*1000</f>
        <v>13818.6720593192</v>
      </c>
      <c r="Q67" s="190" t="n">
        <f aca="false">$Q9/'[5]Gas Curve Summary'!$B$20*1000</f>
        <v>16739.9391274941</v>
      </c>
      <c r="R67" s="190" t="n">
        <f aca="false">$R9/'[5]Gas Curve Summary'!$B$21*1000</f>
        <v>14128.1874569263</v>
      </c>
      <c r="S67" s="190" t="n">
        <f aca="false">AVERAGE(T67:V67)</f>
        <v>12163.5539693794</v>
      </c>
      <c r="T67" s="190" t="n">
        <f aca="false">$T9/'[5]Gas Curve Summary'!$B$22*1000</f>
        <v>12655.9714795009</v>
      </c>
      <c r="U67" s="190" t="n">
        <f aca="false">$U9/'[5]Gas Curve Summary'!$B$23*1000</f>
        <v>11660.777385159</v>
      </c>
      <c r="V67" s="190" t="n">
        <f aca="false">$V9/'[5]Gas Curve Summary'!$B$24*1000</f>
        <v>12173.9130434783</v>
      </c>
      <c r="W67" s="190" t="n">
        <f aca="false">W9/AVERAGE('[5]Gas Curve Summary'!$B$13:$B$24)*1000</f>
        <v>12520.9931217441</v>
      </c>
      <c r="X67" s="190" t="n">
        <f aca="false">X9/AVERAGE('[5]Gas Curve Summary'!$B$25:$B$36)*1000</f>
        <v>11444.4011600225</v>
      </c>
      <c r="Y67" s="190" t="n">
        <f aca="false">Y9/AVERAGE('[5]Gas Curve Summary'!$B$37:$B$48)*1000</f>
        <v>10626.9564718489</v>
      </c>
      <c r="Z67" s="190" t="n">
        <f aca="false">Z9/AVERAGE('[5]Gas Curve Summary'!$B$49:$B$60)*1000</f>
        <v>10401.5118163738</v>
      </c>
      <c r="AA67" s="190" t="n">
        <f aca="false">AA9/AVERAGE('[5]Gas Curve Summary'!$B$61:$B$108)*1000</f>
        <v>9962.74100869704</v>
      </c>
      <c r="AB67" s="190" t="n">
        <f aca="false">AB9/AVERAGE('[5]Gas Curve Summary'!$B$109:$B$120)*1000</f>
        <v>9639.89353270633</v>
      </c>
      <c r="AC67" s="191" t="n">
        <f aca="false">AC9/AVERAGE('[5]Gas Curve Summary'!$B$9:$B$120)*1000</f>
        <v>10224.8777374558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4615.12371600233</v>
      </c>
      <c r="D68" s="190" t="n">
        <f aca="false">D10/('[5]Gas Curve Summary'!$B$11)*1000</f>
        <v>5827.02923737477</v>
      </c>
      <c r="E68" s="190" t="n">
        <f aca="false">E10/('[5]Gas Curve Summary'!$B$12)*1000</f>
        <v>9390.0481540931</v>
      </c>
      <c r="F68" s="192" t="n">
        <f aca="false">AVERAGE(C68:E68)</f>
        <v>6610.73370249007</v>
      </c>
      <c r="G68" s="190" t="n">
        <f aca="false">AVERAGE(H68,I68)</f>
        <v>10418.3333508643</v>
      </c>
      <c r="H68" s="190" t="n">
        <f aca="false">$H10/'[5]Gas Curve Summary'!$B$13*1000</f>
        <v>10685.1037083595</v>
      </c>
      <c r="I68" s="190" t="n">
        <f aca="false">$I10/'[5]Gas Curve Summary'!$B$14*1000</f>
        <v>10151.5629933691</v>
      </c>
      <c r="J68" s="190" t="n">
        <f aca="false">AVERAGE(K68:L68)</f>
        <v>14351.405407336</v>
      </c>
      <c r="K68" s="190" t="n">
        <f aca="false">$K10/'[5]Gas Curve Summary'!$B$15*1000</f>
        <v>12309.3681917211</v>
      </c>
      <c r="L68" s="190" t="n">
        <f aca="false">$L10/'[5]Gas Curve Summary'!$B$16*1000</f>
        <v>16393.4426229508</v>
      </c>
      <c r="M68" s="190" t="n">
        <f aca="false">$M10/'[5]Gas Curve Summary'!$B$17*1000</f>
        <v>12116.8185584093</v>
      </c>
      <c r="N68" s="190" t="n">
        <f aca="false">$N10/'[5]Gas Curve Summary'!$B$18*1000</f>
        <v>11010.8303249097</v>
      </c>
      <c r="O68" s="190" t="n">
        <f aca="false">AVERAGE(P68:Q68)</f>
        <v>16207.5925018513</v>
      </c>
      <c r="P68" s="190" t="n">
        <f aca="false">$P10/'[5]Gas Curve Summary'!$B$19*1000</f>
        <v>14829.794405123</v>
      </c>
      <c r="Q68" s="190" t="n">
        <f aca="false">$Q10/'[5]Gas Curve Summary'!$B$20*1000</f>
        <v>17585.3905985796</v>
      </c>
      <c r="R68" s="190" t="n">
        <f aca="false">$R10/'[5]Gas Curve Summary'!$B$21*1000</f>
        <v>15334.2522398346</v>
      </c>
      <c r="S68" s="190" t="n">
        <f aca="false">AVERAGE(T68:V68)</f>
        <v>11781.2820440494</v>
      </c>
      <c r="T68" s="190" t="n">
        <f aca="false">$T10/'[5]Gas Curve Summary'!$B$22*1000</f>
        <v>12210.3386809269</v>
      </c>
      <c r="U68" s="190" t="n">
        <f aca="false">$U10/'[5]Gas Curve Summary'!$B$23*1000</f>
        <v>11307.4204946996</v>
      </c>
      <c r="V68" s="190" t="n">
        <f aca="false">$V10/'[5]Gas Curve Summary'!$B$24*1000</f>
        <v>11826.0869565217</v>
      </c>
      <c r="W68" s="192" t="n">
        <f aca="false">W10/AVERAGE('[5]Gas Curve Summary'!$B$13:$B$24)*1000</f>
        <v>12895.749316275</v>
      </c>
      <c r="X68" s="190" t="n">
        <f aca="false">X10/AVERAGE('[5]Gas Curve Summary'!$B$25:$B$36)*1000</f>
        <v>11907.5444747435</v>
      </c>
      <c r="Y68" s="190" t="n">
        <f aca="false">Y10/AVERAGE('[5]Gas Curve Summary'!$B$37:$B$48)*1000</f>
        <v>11060.0657377858</v>
      </c>
      <c r="Z68" s="190" t="n">
        <f aca="false">Z10/AVERAGE('[5]Gas Curve Summary'!$B$49:$B$60)*1000</f>
        <v>10897.783943321</v>
      </c>
      <c r="AA68" s="190" t="n">
        <f aca="false">AA10/AVERAGE('[5]Gas Curve Summary'!$B$61:$B$108)*1000</f>
        <v>10802.5371605155</v>
      </c>
      <c r="AB68" s="190" t="n">
        <f aca="false">AB10/AVERAGE('[5]Gas Curve Summary'!$B$109:$B$120)*1000</f>
        <v>10772.2445313326</v>
      </c>
      <c r="AC68" s="191" t="n">
        <f aca="false">AC10/AVERAGE('[5]Gas Curve Summary'!$B$9:$B$120)*1000</f>
        <v>10927.8409715958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4663.09193100329</v>
      </c>
      <c r="D69" s="190" t="n">
        <f aca="false">D11/('[5]Gas Curve Summary'!$B$11)*1000</f>
        <v>5806.5835207524</v>
      </c>
      <c r="E69" s="190" t="n">
        <f aca="false">E11/('[5]Gas Curve Summary'!$B$12)*1000</f>
        <v>9202.7822364901</v>
      </c>
      <c r="F69" s="192" t="n">
        <f aca="false">AVERAGE(C69:E69)</f>
        <v>6557.48589608193</v>
      </c>
      <c r="G69" s="190" t="n">
        <f aca="false">AVERAGE(H69,I69)</f>
        <v>10946.4808064466</v>
      </c>
      <c r="H69" s="190" t="n">
        <f aca="false">$H11/'[5]Gas Curve Summary'!$B$13*1000</f>
        <v>10999.3714644877</v>
      </c>
      <c r="I69" s="190" t="n">
        <f aca="false">$I11/'[5]Gas Curve Summary'!$B$14*1000</f>
        <v>10893.5901484054</v>
      </c>
      <c r="J69" s="190" t="n">
        <f aca="false">AVERAGE(K69:L69)</f>
        <v>15209.0253223329</v>
      </c>
      <c r="K69" s="190" t="n">
        <f aca="false">$K11/'[5]Gas Curve Summary'!$B$15*1000</f>
        <v>14161.220043573</v>
      </c>
      <c r="L69" s="190" t="n">
        <f aca="false">$L11/'[5]Gas Curve Summary'!$B$16*1000</f>
        <v>16256.8306010929</v>
      </c>
      <c r="M69" s="190" t="n">
        <f aca="false">$M11/'[5]Gas Curve Summary'!$B$17*1000</f>
        <v>12323.9436619718</v>
      </c>
      <c r="N69" s="190" t="n">
        <f aca="false">$N11/'[5]Gas Curve Summary'!$B$18*1000</f>
        <v>13176.8953068592</v>
      </c>
      <c r="O69" s="190" t="n">
        <f aca="false">AVERAGE(P69:Q69)</f>
        <v>16122.9048789303</v>
      </c>
      <c r="P69" s="190" t="n">
        <f aca="false">$P11/'[5]Gas Curve Summary'!$B$19*1000</f>
        <v>14914.0546006067</v>
      </c>
      <c r="Q69" s="190" t="n">
        <f aca="false">$Q11/'[5]Gas Curve Summary'!$B$20*1000</f>
        <v>17331.755157254</v>
      </c>
      <c r="R69" s="190" t="n">
        <f aca="false">$R11/'[5]Gas Curve Summary'!$B$21*1000</f>
        <v>14903.5148173673</v>
      </c>
      <c r="S69" s="190" t="n">
        <f aca="false">AVERAGE(T69:V69)</f>
        <v>12779.815999548</v>
      </c>
      <c r="T69" s="190" t="n">
        <f aca="false">$T11/'[5]Gas Curve Summary'!$B$22*1000</f>
        <v>13190.7308377897</v>
      </c>
      <c r="U69" s="190" t="n">
        <f aca="false">$U11/'[5]Gas Curve Summary'!$B$23*1000</f>
        <v>12279.1519434629</v>
      </c>
      <c r="V69" s="190" t="n">
        <f aca="false">$V11/'[5]Gas Curve Summary'!$B$24*1000</f>
        <v>12869.5652173913</v>
      </c>
      <c r="W69" s="192" t="n">
        <f aca="false">W11/AVERAGE('[5]Gas Curve Summary'!$B$13:$B$24)*1000</f>
        <v>13507.6252723312</v>
      </c>
      <c r="X69" s="190" t="n">
        <f aca="false">X11/AVERAGE('[5]Gas Curve Summary'!$B$25:$B$36)*1000</f>
        <v>12694.7026051038</v>
      </c>
      <c r="Y69" s="190" t="n">
        <f aca="false">Y11/AVERAGE('[5]Gas Curve Summary'!$B$37:$B$48)*1000</f>
        <v>12038.1433038627</v>
      </c>
      <c r="Z69" s="190" t="n">
        <f aca="false">Z11/AVERAGE('[5]Gas Curve Summary'!$B$49:$B$60)*1000</f>
        <v>11853.3198383432</v>
      </c>
      <c r="AA69" s="190" t="n">
        <f aca="false">AA11/AVERAGE('[5]Gas Curve Summary'!$B$61:$B$108)*1000</f>
        <v>11268.1757444537</v>
      </c>
      <c r="AB69" s="190" t="n">
        <f aca="false">AB11/AVERAGE('[5]Gas Curve Summary'!$B$109:$B$120)*1000</f>
        <v>10782.5775388355</v>
      </c>
      <c r="AC69" s="191" t="n">
        <f aca="false">AC11/AVERAGE('[5]Gas Curve Summary'!$B$9:$B$120)*1000</f>
        <v>11467.5406517343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5045.82822503827</v>
      </c>
      <c r="D70" s="190" t="n">
        <f aca="false">D12/('[5]Gas Curve Summary'!$B$11)*1000</f>
        <v>5459.82416371728</v>
      </c>
      <c r="E70" s="190" t="n">
        <f aca="false">E12/('[5]Gas Curve Summary'!$B$12)*1000</f>
        <v>8239.70037453184</v>
      </c>
      <c r="F70" s="192" t="n">
        <f aca="false">AVERAGE(C70:E70)</f>
        <v>6248.4509210958</v>
      </c>
      <c r="G70" s="190" t="n">
        <f aca="false">AVERAGE(H70,I70)</f>
        <v>10001.6308779829</v>
      </c>
      <c r="H70" s="190" t="n">
        <f aca="false">$H12/'[5]Gas Curve Summary'!$B$13*1000</f>
        <v>9978.00125707102</v>
      </c>
      <c r="I70" s="190" t="n">
        <f aca="false">$I12/'[5]Gas Curve Summary'!$B$14*1000</f>
        <v>10025.2604988949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12323.9436619718</v>
      </c>
      <c r="N70" s="190" t="n">
        <f aca="false">$N12/'[5]Gas Curve Summary'!$B$18*1000</f>
        <v>13176.8953068592</v>
      </c>
      <c r="O70" s="190" t="n">
        <f aca="false">AVERAGE(P70:Q70)</f>
        <v>16122.9048789303</v>
      </c>
      <c r="P70" s="190" t="n">
        <f aca="false">$P12/'[5]Gas Curve Summary'!$B$19*1000</f>
        <v>14914.0546006067</v>
      </c>
      <c r="Q70" s="190" t="n">
        <f aca="false">$Q12/'[5]Gas Curve Summary'!$B$20*1000</f>
        <v>17331.755157254</v>
      </c>
      <c r="R70" s="190" t="n">
        <f aca="false">$R12/'[5]Gas Curve Summary'!$B$21*1000</f>
        <v>13525.1550654721</v>
      </c>
      <c r="S70" s="190" t="n">
        <f aca="false">AVERAGE(T70:V70)</f>
        <v>12601.5628801184</v>
      </c>
      <c r="T70" s="190" t="n">
        <f aca="false">$T12/'[5]Gas Curve Summary'!$B$22*1000</f>
        <v>12655.9714795009</v>
      </c>
      <c r="U70" s="190" t="n">
        <f aca="false">$U12/'[5]Gas Curve Summary'!$B$23*1000</f>
        <v>12279.1519434629</v>
      </c>
      <c r="V70" s="190" t="n">
        <f aca="false">$V12/'[5]Gas Curve Summary'!$B$24*1000</f>
        <v>12869.5652173913</v>
      </c>
      <c r="W70" s="192" t="n">
        <f aca="false">W12/AVERAGE('[5]Gas Curve Summary'!$B$13:$B$24)*1000</f>
        <v>13118.9628060717</v>
      </c>
      <c r="X70" s="190" t="n">
        <f aca="false">X12/AVERAGE('[5]Gas Curve Summary'!$B$25:$B$36)*1000</f>
        <v>9282.65345873449</v>
      </c>
      <c r="Y70" s="190" t="n">
        <f aca="false">Y12/AVERAGE('[5]Gas Curve Summary'!$B$37:$B$48)*1000</f>
        <v>7851.67244660836</v>
      </c>
      <c r="Z70" s="190" t="n">
        <f aca="false">Z12/AVERAGE('[5]Gas Curve Summary'!$B$49:$B$60)*1000</f>
        <v>7104.12139828859</v>
      </c>
      <c r="AA70" s="190" t="n">
        <f aca="false">AA12/AVERAGE('[5]Gas Curve Summary'!$B$61:$B$108)*1000</f>
        <v>9365.31862054331</v>
      </c>
      <c r="AB70" s="190" t="n">
        <f aca="false">AB12/AVERAGE('[5]Gas Curve Summary'!$B$109:$B$120)*1000</f>
        <v>9889.81757899186</v>
      </c>
      <c r="AC70" s="191" t="n">
        <f aca="false">AC12/AVERAGE('[5]Gas Curve Summary'!$B$9:$B$120)*1000</f>
        <v>9222.5687325539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4629.33652044706</v>
      </c>
      <c r="D71" s="190" t="n">
        <f aca="false">D13/('[5]Gas Curve Summary'!$B$11)*1000</f>
        <v>5510.12062972807</v>
      </c>
      <c r="E71" s="190" t="n">
        <f aca="false">E13/('[5]Gas Curve Summary'!$B$12)*1000</f>
        <v>8239.70037453184</v>
      </c>
      <c r="F71" s="192" t="n">
        <f aca="false">AVERAGE(C71:E71)</f>
        <v>6126.38584156899</v>
      </c>
      <c r="G71" s="190" t="n">
        <f aca="false">AVERAGE(H71,I71)</f>
        <v>10001.6308779829</v>
      </c>
      <c r="H71" s="190" t="n">
        <f aca="false">$H13/'[5]Gas Curve Summary'!$B$13*1000</f>
        <v>9978.00125707102</v>
      </c>
      <c r="I71" s="190" t="n">
        <f aca="false">$I13/'[5]Gas Curve Summary'!$B$14*1000</f>
        <v>10025.2604988949</v>
      </c>
      <c r="J71" s="190" t="n">
        <f aca="false">AVERAGE(K71:L71)</f>
        <v>14882.227936712</v>
      </c>
      <c r="K71" s="190" t="n">
        <f aca="false">$K13/'[5]Gas Curve Summary'!$B$15*1000</f>
        <v>13507.6252723312</v>
      </c>
      <c r="L71" s="190" t="n">
        <f aca="false">$L13/'[5]Gas Curve Summary'!$B$16*1000</f>
        <v>16256.8306010929</v>
      </c>
      <c r="M71" s="190" t="n">
        <f aca="false">$M13/'[5]Gas Curve Summary'!$B$17*1000</f>
        <v>13670.2568351284</v>
      </c>
      <c r="N71" s="190" t="n">
        <f aca="false">$N13/'[5]Gas Curve Summary'!$B$18*1000</f>
        <v>13628.1588447653</v>
      </c>
      <c r="O71" s="190" t="n">
        <f aca="false">AVERAGE(P71:Q71)</f>
        <v>16797.8412976743</v>
      </c>
      <c r="P71" s="190" t="n">
        <f aca="false">$P13/'[5]Gas Curve Summary'!$B$19*1000</f>
        <v>15756.6565554432</v>
      </c>
      <c r="Q71" s="190" t="n">
        <f aca="false">$Q13/'[5]Gas Curve Summary'!$B$20*1000</f>
        <v>17839.0260399053</v>
      </c>
      <c r="R71" s="190" t="n">
        <f aca="false">$R13/'[5]Gas Curve Summary'!$B$21*1000</f>
        <v>13525.1550654721</v>
      </c>
      <c r="S71" s="190" t="n">
        <f aca="false">AVERAGE(T71:V71)</f>
        <v>12601.5628801184</v>
      </c>
      <c r="T71" s="190" t="n">
        <f aca="false">$T13/'[5]Gas Curve Summary'!$B$22*1000</f>
        <v>12655.9714795009</v>
      </c>
      <c r="U71" s="190" t="n">
        <f aca="false">$U13/'[5]Gas Curve Summary'!$B$23*1000</f>
        <v>12279.1519434629</v>
      </c>
      <c r="V71" s="190" t="n">
        <f aca="false">$V13/'[5]Gas Curve Summary'!$B$24*1000</f>
        <v>12869.5652173913</v>
      </c>
      <c r="W71" s="192" t="n">
        <f aca="false">W13/AVERAGE('[5]Gas Curve Summary'!$B$13:$B$24)*1000</f>
        <v>13382.1122557042</v>
      </c>
      <c r="X71" s="190" t="n">
        <f aca="false">X13/AVERAGE('[5]Gas Curve Summary'!$B$25:$B$36)*1000</f>
        <v>12861.3476295595</v>
      </c>
      <c r="Y71" s="190" t="n">
        <f aca="false">Y13/AVERAGE('[5]Gas Curve Summary'!$B$37:$B$48)*1000</f>
        <v>12117.0007889728</v>
      </c>
      <c r="Z71" s="190" t="n">
        <f aca="false">Z13/AVERAGE('[5]Gas Curve Summary'!$B$49:$B$60)*1000</f>
        <v>11925.3434498574</v>
      </c>
      <c r="AA71" s="190" t="n">
        <f aca="false">AA13/AVERAGE('[5]Gas Curve Summary'!$B$61:$B$108)*1000</f>
        <v>11340.7520631837</v>
      </c>
      <c r="AB71" s="190" t="n">
        <f aca="false">AB13/AVERAGE('[5]Gas Curve Summary'!$B$109:$B$120)*1000</f>
        <v>10792.64305717</v>
      </c>
      <c r="AC71" s="191" t="n">
        <f aca="false">AC13/AVERAGE('[5]Gas Curve Summary'!$B$9:$B$120)*1000</f>
        <v>11511.0544646006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4553.75024226371</v>
      </c>
      <c r="D72" s="190" t="n">
        <f aca="false">D14/('[5]Gas Curve Summary'!$B$11)*1000</f>
        <v>5315.88632181558</v>
      </c>
      <c r="E72" s="190" t="n">
        <f aca="false">E14/('[5]Gas Curve Summary'!$B$12)*1000</f>
        <v>8025.68218298555</v>
      </c>
      <c r="F72" s="192" t="n">
        <f aca="false">AVERAGE(C72:E72)</f>
        <v>5965.10624902162</v>
      </c>
      <c r="G72" s="190" t="n">
        <f aca="false">AVERAGE(H72,I72)</f>
        <v>9371.23476565469</v>
      </c>
      <c r="H72" s="190" t="n">
        <f aca="false">$H14/'[5]Gas Curve Summary'!$B$13*1000</f>
        <v>9506.59962287869</v>
      </c>
      <c r="I72" s="190" t="n">
        <f aca="false">$I14/'[5]Gas Curve Summary'!$B$14*1000</f>
        <v>9235.86990843069</v>
      </c>
      <c r="J72" s="190" t="n">
        <f aca="false">AVERAGE(K72:L72)</f>
        <v>14432.6583092253</v>
      </c>
      <c r="K72" s="190" t="n">
        <f aca="false">$K14/'[5]Gas Curve Summary'!$B$15*1000</f>
        <v>12745.0980392157</v>
      </c>
      <c r="L72" s="190" t="n">
        <f aca="false">$L14/'[5]Gas Curve Summary'!$B$16*1000</f>
        <v>16120.218579235</v>
      </c>
      <c r="M72" s="190" t="n">
        <f aca="false">$M14/'[5]Gas Curve Summary'!$B$17*1000</f>
        <v>13463.1317315659</v>
      </c>
      <c r="N72" s="190" t="n">
        <f aca="false">$N14/'[5]Gas Curve Summary'!$B$18*1000</f>
        <v>14981.9494584838</v>
      </c>
      <c r="O72" s="190" t="n">
        <f aca="false">AVERAGE(P72:Q72)</f>
        <v>17726.5556335563</v>
      </c>
      <c r="P72" s="190" t="n">
        <f aca="false">$P14/'[5]Gas Curve Summary'!$B$19*1000</f>
        <v>16514.9983147961</v>
      </c>
      <c r="Q72" s="190" t="n">
        <f aca="false">$Q14/'[5]Gas Curve Summary'!$B$20*1000</f>
        <v>18938.1129523165</v>
      </c>
      <c r="R72" s="190" t="n">
        <f aca="false">$R14/'[5]Gas Curve Summary'!$B$21*1000</f>
        <v>16023.4321157822</v>
      </c>
      <c r="S72" s="190" t="n">
        <f aca="false">AVERAGE(T72:V72)</f>
        <v>11518.2424408564</v>
      </c>
      <c r="T72" s="190" t="n">
        <f aca="false">$T14/'[5]Gas Curve Summary'!$B$22*1000</f>
        <v>11942.9590017825</v>
      </c>
      <c r="U72" s="190" t="n">
        <f aca="false">$U14/'[5]Gas Curve Summary'!$B$23*1000</f>
        <v>11307.4204946996</v>
      </c>
      <c r="V72" s="190" t="n">
        <f aca="false">$V14/'[5]Gas Curve Summary'!$B$24*1000</f>
        <v>11304.347826087</v>
      </c>
      <c r="W72" s="192" t="n">
        <f aca="false">W14/AVERAGE('[5]Gas Curve Summary'!$B$13:$B$24)*1000</f>
        <v>13395.3053852929</v>
      </c>
      <c r="X72" s="190" t="n">
        <f aca="false">X14/AVERAGE('[5]Gas Curve Summary'!$B$25:$B$36)*1000</f>
        <v>11991.330748635</v>
      </c>
      <c r="Y72" s="190" t="n">
        <f aca="false">Y14/AVERAGE('[5]Gas Curve Summary'!$B$37:$B$48)*1000</f>
        <v>11219.3626333319</v>
      </c>
      <c r="Z72" s="190" t="n">
        <f aca="false">Z14/AVERAGE('[5]Gas Curve Summary'!$B$49:$B$60)*1000</f>
        <v>11134.2501433253</v>
      </c>
      <c r="AA72" s="190" t="n">
        <f aca="false">AA14/AVERAGE('[5]Gas Curve Summary'!$B$61:$B$108)*1000</f>
        <v>10591.322857986</v>
      </c>
      <c r="AB72" s="190" t="n">
        <f aca="false">AB14/AVERAGE('[5]Gas Curve Summary'!$B$109:$B$120)*1000</f>
        <v>10084.8369967241</v>
      </c>
      <c r="AC72" s="191" t="n">
        <f aca="false">AC14/AVERAGE('[5]Gas Curve Summary'!$B$9:$B$120)*1000</f>
        <v>10829.5623165009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4739.48575489373</v>
      </c>
      <c r="D73" s="193" t="n">
        <f aca="false">D15/('[5]Gas Curve Summary'!$B$11)*1000</f>
        <v>5520.34348803926</v>
      </c>
      <c r="E73" s="193" t="n">
        <f aca="false">E15/('[5]Gas Curve Summary'!$B$12)*1000</f>
        <v>8560.72766185126</v>
      </c>
      <c r="F73" s="194" t="n">
        <f aca="false">AVERAGE(C73:E73)</f>
        <v>6273.51896826142</v>
      </c>
      <c r="G73" s="193" t="n">
        <f aca="false">AVERAGE(H73,I73)</f>
        <v>9804.2832303669</v>
      </c>
      <c r="H73" s="193" t="n">
        <f aca="false">$H15/'[5]Gas Curve Summary'!$B$13*1000</f>
        <v>9978.00125707102</v>
      </c>
      <c r="I73" s="193" t="n">
        <f aca="false">$I15/'[5]Gas Curve Summary'!$B$14*1000</f>
        <v>9630.56520366277</v>
      </c>
      <c r="J73" s="193" t="n">
        <f aca="false">AVERAGE(K73:L73)</f>
        <v>15251.4375513411</v>
      </c>
      <c r="K73" s="193" t="n">
        <f aca="false">$K15/'[5]Gas Curve Summary'!$B$15*1000</f>
        <v>13289.7603485839</v>
      </c>
      <c r="L73" s="193" t="n">
        <f aca="false">$L15/'[5]Gas Curve Summary'!$B$16*1000</f>
        <v>17213.1147540984</v>
      </c>
      <c r="M73" s="193" t="n">
        <f aca="false">$M15/'[5]Gas Curve Summary'!$B$17*1000</f>
        <v>14705.8823529412</v>
      </c>
      <c r="N73" s="193" t="n">
        <f aca="false">$N15/'[5]Gas Curve Summary'!$B$18*1000</f>
        <v>16787.0036101083</v>
      </c>
      <c r="O73" s="193" t="n">
        <f aca="false">AVERAGE(P73:Q73)</f>
        <v>20597.1013124986</v>
      </c>
      <c r="P73" s="193" t="n">
        <f aca="false">$P15/'[5]Gas Curve Summary'!$B$19*1000</f>
        <v>18874.2837883384</v>
      </c>
      <c r="Q73" s="193" t="n">
        <f aca="false">$Q15/'[5]Gas Curve Summary'!$B$20*1000</f>
        <v>22319.9188366588</v>
      </c>
      <c r="R73" s="193" t="n">
        <f aca="false">$R15/'[5]Gas Curve Summary'!$B$21*1000</f>
        <v>18435.5616815989</v>
      </c>
      <c r="S73" s="193" t="n">
        <f aca="false">AVERAGE(T73:V73)</f>
        <v>12282.7862915163</v>
      </c>
      <c r="T73" s="193" t="n">
        <f aca="false">$T15/'[5]Gas Curve Summary'!$B$22*1000</f>
        <v>12834.2245989305</v>
      </c>
      <c r="U73" s="193" t="n">
        <f aca="false">$U15/'[5]Gas Curve Summary'!$B$23*1000</f>
        <v>12014.1342756184</v>
      </c>
      <c r="V73" s="193" t="n">
        <f aca="false">$V15/'[5]Gas Curve Summary'!$B$24*1000</f>
        <v>12000</v>
      </c>
      <c r="W73" s="194" t="n">
        <f aca="false">W15/AVERAGE('[5]Gas Curve Summary'!$B$13:$B$24)*1000</f>
        <v>14747.0663115219</v>
      </c>
      <c r="X73" s="193" t="n">
        <f aca="false">X15/AVERAGE('[5]Gas Curve Summary'!$B$25:$B$36)*1000</f>
        <v>13043.142201693</v>
      </c>
      <c r="Y73" s="193" t="n">
        <f aca="false">Y15/AVERAGE('[5]Gas Curve Summary'!$B$37:$B$48)*1000</f>
        <v>12166.8065636967</v>
      </c>
      <c r="Z73" s="193" t="n">
        <f aca="false">Z15/AVERAGE('[5]Gas Curve Summary'!$B$49:$B$60)*1000</f>
        <v>12086.9775704771</v>
      </c>
      <c r="AA73" s="193" t="n">
        <f aca="false">AA15/AVERAGE('[5]Gas Curve Summary'!$B$61:$B$108)*1000</f>
        <v>11446.5594816925</v>
      </c>
      <c r="AB73" s="193" t="n">
        <f aca="false">AB15/AVERAGE('[5]Gas Curve Summary'!$B$109:$B$120)*1000</f>
        <v>10842.1780883441</v>
      </c>
      <c r="AC73" s="195" t="n">
        <f aca="false">AC15/AVERAGE('[5]Gas Curve Summary'!$B$9:$B$120)*1000</f>
        <v>11735.1295338384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39.5697396472633</v>
      </c>
      <c r="D87" s="190" t="n">
        <f aca="false">D67-D107</f>
        <v>0</v>
      </c>
      <c r="E87" s="190" t="n">
        <f aca="false">E67-E107</f>
        <v>0</v>
      </c>
      <c r="F87" s="192" t="n">
        <f aca="false">F67-F107</f>
        <v>13.189913215755</v>
      </c>
      <c r="G87" s="190" t="n">
        <f aca="false">G67-G107</f>
        <v>118.036468555263</v>
      </c>
      <c r="H87" s="190" t="n">
        <f aca="false">H67-H107</f>
        <v>157.133878064111</v>
      </c>
      <c r="I87" s="190" t="n">
        <f aca="false">I67-I107</f>
        <v>78.9390590464191</v>
      </c>
      <c r="J87" s="190" t="n">
        <f aca="false">J67-J107</f>
        <v>54.4662309368196</v>
      </c>
      <c r="K87" s="190" t="n">
        <f aca="false">K67-K107</f>
        <v>108.932461873637</v>
      </c>
      <c r="L87" s="190" t="n">
        <f aca="false">L67-L107</f>
        <v>0</v>
      </c>
      <c r="M87" s="190" t="n">
        <f aca="false">M67-M107</f>
        <v>-448.979373196586</v>
      </c>
      <c r="N87" s="190" t="n">
        <f aca="false">N67-N107</f>
        <v>-308.363417569193</v>
      </c>
      <c r="O87" s="190" t="n">
        <f aca="false">O67-O107</f>
        <v>-376.70882864373</v>
      </c>
      <c r="P87" s="190" t="n">
        <f aca="false">P67-P107</f>
        <v>-353.467588105641</v>
      </c>
      <c r="Q87" s="190" t="n">
        <f aca="false">Q67-Q107</f>
        <v>-399.950069181821</v>
      </c>
      <c r="R87" s="190" t="n">
        <f aca="false">R67-R107</f>
        <v>-313.517368716573</v>
      </c>
      <c r="S87" s="190" t="n">
        <f aca="false">S67-S107</f>
        <v>-240.556136858377</v>
      </c>
      <c r="T87" s="190" t="n">
        <f aca="false">T67-T107</f>
        <v>-253.119429590019</v>
      </c>
      <c r="U87" s="190" t="n">
        <f aca="false">U67-U107</f>
        <v>-231.114506732883</v>
      </c>
      <c r="V87" s="190" t="n">
        <f aca="false">V67-V107</f>
        <v>-237.434474252235</v>
      </c>
      <c r="W87" s="192" t="n">
        <f aca="false">W67-W107</f>
        <v>-180.26268183789</v>
      </c>
      <c r="X87" s="190" t="n">
        <f aca="false">X67-X107</f>
        <v>-190.801173556005</v>
      </c>
      <c r="Y87" s="190" t="n">
        <f aca="false">Y67-Y107</f>
        <v>-160.990261073404</v>
      </c>
      <c r="Z87" s="196" t="n">
        <f aca="false">Z67-Z107</f>
        <v>-140.543829327846</v>
      </c>
      <c r="AA87" s="196" t="n">
        <f aca="false">AA67-AA107</f>
        <v>-105.328544562592</v>
      </c>
      <c r="AB87" s="190" t="n">
        <f aca="false">AB67-AB107</f>
        <v>-79.9113196143444</v>
      </c>
      <c r="AC87" s="201" t="n">
        <f aca="false">AC67-AC107</f>
        <v>-114.587182592359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4.03772853543524</v>
      </c>
      <c r="D88" s="190" t="n">
        <f aca="false">D68-D108</f>
        <v>0</v>
      </c>
      <c r="E88" s="190" t="n">
        <f aca="false">E68-E108</f>
        <v>0</v>
      </c>
      <c r="F88" s="192" t="n">
        <f aca="false">F68-F108</f>
        <v>1.34590951181235</v>
      </c>
      <c r="G88" s="190" t="n">
        <f aca="false">G68-G108</f>
        <v>118.036468555263</v>
      </c>
      <c r="H88" s="190" t="n">
        <f aca="false">H68-H108</f>
        <v>157.133878064111</v>
      </c>
      <c r="I88" s="190" t="n">
        <f aca="false">I68-I108</f>
        <v>78.9390590464154</v>
      </c>
      <c r="J88" s="190" t="n">
        <f aca="false">J68-J108</f>
        <v>54.4662309368196</v>
      </c>
      <c r="K88" s="190" t="n">
        <f aca="false">K68-K108</f>
        <v>108.932461873637</v>
      </c>
      <c r="L88" s="190" t="n">
        <f aca="false">L68-L108</f>
        <v>0</v>
      </c>
      <c r="M88" s="190" t="n">
        <f aca="false">M68-M108</f>
        <v>-490.940062280377</v>
      </c>
      <c r="N88" s="190" t="n">
        <f aca="false">N68-N108</f>
        <v>-335.895865566441</v>
      </c>
      <c r="O88" s="190" t="n">
        <f aca="false">O68-O108</f>
        <v>-399.740318893746</v>
      </c>
      <c r="P88" s="190" t="n">
        <f aca="false">P68-P108</f>
        <v>-379.33107016215</v>
      </c>
      <c r="Q88" s="190" t="n">
        <f aca="false">Q68-Q108</f>
        <v>-420.149567625344</v>
      </c>
      <c r="R88" s="190" t="n">
        <f aca="false">R68-R108</f>
        <v>-340.281046533844</v>
      </c>
      <c r="S88" s="190" t="n">
        <f aca="false">S68-S108</f>
        <v>-232.989480860391</v>
      </c>
      <c r="T88" s="190" t="n">
        <f aca="false">T68-T108</f>
        <v>-244.206773618542</v>
      </c>
      <c r="U88" s="190" t="n">
        <f aca="false">U68-U108</f>
        <v>-224.111036831886</v>
      </c>
      <c r="V88" s="190" t="n">
        <f aca="false">V68-V108</f>
        <v>-230.650632130744</v>
      </c>
      <c r="W88" s="192" t="n">
        <f aca="false">W68-W108</f>
        <v>-186.580419638256</v>
      </c>
      <c r="X88" s="190" t="n">
        <f aca="false">X68-X108</f>
        <v>-198.522703650744</v>
      </c>
      <c r="Y88" s="190" t="n">
        <f aca="false">Y68-Y108</f>
        <v>-167.551535129736</v>
      </c>
      <c r="Z88" s="190" t="n">
        <f aca="false">Z68-Z108</f>
        <v>-147.249391590445</v>
      </c>
      <c r="AA88" s="190" t="n">
        <f aca="false">AA68-AA108</f>
        <v>-114.207075714123</v>
      </c>
      <c r="AB88" s="190" t="n">
        <f aca="false">AB68-AB108</f>
        <v>-89.2981102733756</v>
      </c>
      <c r="AC88" s="191" t="n">
        <f aca="false">AC68-AC108</f>
        <v>-123.129459796872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-17.4429872730798</v>
      </c>
      <c r="D89" s="190" t="n">
        <f aca="false">D69-D109</f>
        <v>102.228583111839</v>
      </c>
      <c r="E89" s="190" t="n">
        <f aca="false">E69-E109</f>
        <v>160.513643659713</v>
      </c>
      <c r="F89" s="192" t="n">
        <f aca="false">F69-F109</f>
        <v>81.7664131661586</v>
      </c>
      <c r="G89" s="190" t="n">
        <f aca="false">G69-G109</f>
        <v>236.258997117708</v>
      </c>
      <c r="H89" s="190" t="n">
        <f aca="false">H69-H109</f>
        <v>235.700817096165</v>
      </c>
      <c r="I89" s="190" t="n">
        <f aca="false">I69-I109</f>
        <v>236.817177139248</v>
      </c>
      <c r="J89" s="190" t="n">
        <f aca="false">J69-J109</f>
        <v>231.704703739422</v>
      </c>
      <c r="K89" s="190" t="n">
        <f aca="false">K69-K109</f>
        <v>326.797385620916</v>
      </c>
      <c r="L89" s="190" t="n">
        <f aca="false">L69-L109</f>
        <v>136.612021857925</v>
      </c>
      <c r="M89" s="190" t="n">
        <f aca="false">M69-M109</f>
        <v>-391.573579407481</v>
      </c>
      <c r="N89" s="190" t="n">
        <f aca="false">N69-N109</f>
        <v>-308.967788378888</v>
      </c>
      <c r="O89" s="190" t="n">
        <f aca="false">O69-O109</f>
        <v>-311.297747908939</v>
      </c>
      <c r="P89" s="190" t="n">
        <f aca="false">P69-P109</f>
        <v>-295.070874678495</v>
      </c>
      <c r="Q89" s="190" t="n">
        <f aca="false">Q69-Q109</f>
        <v>-327.524621139379</v>
      </c>
      <c r="R89" s="190" t="n">
        <f aca="false">R69-R109</f>
        <v>-242.663414404418</v>
      </c>
      <c r="S89" s="190" t="n">
        <f aca="false">S69-S109</f>
        <v>-162.84523034732</v>
      </c>
      <c r="T89" s="190" t="n">
        <f aca="false">T69-T109</f>
        <v>-172.905525846703</v>
      </c>
      <c r="U89" s="190" t="n">
        <f aca="false">U69-U109</f>
        <v>-153.280488969536</v>
      </c>
      <c r="V89" s="190" t="n">
        <f aca="false">V69-V109</f>
        <v>-162.349676225718</v>
      </c>
      <c r="W89" s="192" t="n">
        <f aca="false">W69-W109</f>
        <v>-89.571241803209</v>
      </c>
      <c r="X89" s="190" t="n">
        <f aca="false">X69-X109</f>
        <v>-131.492316596798</v>
      </c>
      <c r="Y89" s="190" t="n">
        <f aca="false">Y69-Y109</f>
        <v>-107.124117269454</v>
      </c>
      <c r="Z89" s="190" t="n">
        <f aca="false">Z69-Z109</f>
        <v>-86.991517046954</v>
      </c>
      <c r="AA89" s="190" t="n">
        <f aca="false">AA69-AA109</f>
        <v>-50.774885116296</v>
      </c>
      <c r="AB89" s="190" t="n">
        <f aca="false">AB69-AB109</f>
        <v>-25.45332358622</v>
      </c>
      <c r="AC89" s="191" t="n">
        <f aca="false">AC69-AC109</f>
        <v>-55.9991835235269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-125.088833108323</v>
      </c>
      <c r="D90" s="190" t="n">
        <f aca="false">D70-D110</f>
        <v>152.933960335308</v>
      </c>
      <c r="E90" s="190" t="n">
        <f aca="false">E70-E110</f>
        <v>267.522739432853</v>
      </c>
      <c r="F90" s="192" t="n">
        <f aca="false">F70-F110</f>
        <v>98.4559555532796</v>
      </c>
      <c r="G90" s="190" t="n">
        <f aca="false">G70-G110</f>
        <v>157.50599807847</v>
      </c>
      <c r="H90" s="190" t="n">
        <f aca="false">H70-H110</f>
        <v>157.133878064109</v>
      </c>
      <c r="I90" s="190" t="n">
        <f aca="false">I70-I110</f>
        <v>157.878118092831</v>
      </c>
      <c r="J90" s="190" t="n">
        <f aca="false">J70-J110</f>
        <v>177.238472802603</v>
      </c>
      <c r="K90" s="190" t="n">
        <f aca="false">K70-K110</f>
        <v>217.864923747278</v>
      </c>
      <c r="L90" s="190" t="n">
        <f aca="false">L70-L110</f>
        <v>136.612021857925</v>
      </c>
      <c r="M90" s="190" t="n">
        <f aca="false">M70-M110</f>
        <v>-391.573579407481</v>
      </c>
      <c r="N90" s="190" t="n">
        <f aca="false">N70-N110</f>
        <v>-308.967788378888</v>
      </c>
      <c r="O90" s="190" t="n">
        <f aca="false">O70-O110</f>
        <v>-311.297747908939</v>
      </c>
      <c r="P90" s="190" t="n">
        <f aca="false">P70-P110</f>
        <v>-295.070874678495</v>
      </c>
      <c r="Q90" s="190" t="n">
        <f aca="false">Q70-Q110</f>
        <v>-327.524621139379</v>
      </c>
      <c r="R90" s="190" t="n">
        <f aca="false">R70-R110</f>
        <v>-300.13552980794</v>
      </c>
      <c r="S90" s="190" t="n">
        <f aca="false">S70-S110</f>
        <v>-159.280167958728</v>
      </c>
      <c r="T90" s="190" t="n">
        <f aca="false">T70-T110</f>
        <v>-162.210338680929</v>
      </c>
      <c r="U90" s="190" t="n">
        <f aca="false">U70-U110</f>
        <v>-153.280488969536</v>
      </c>
      <c r="V90" s="190" t="n">
        <f aca="false">V70-V110</f>
        <v>-162.349676225718</v>
      </c>
      <c r="W90" s="192" t="n">
        <f aca="false">W70-W110</f>
        <v>-113.113394211487</v>
      </c>
      <c r="X90" s="190" t="n">
        <f aca="false">X70-X110</f>
        <v>-74.6065982219297</v>
      </c>
      <c r="Y90" s="190" t="n">
        <f aca="false">Y70-Y110</f>
        <v>-43.7022863745033</v>
      </c>
      <c r="Z90" s="190" t="n">
        <f aca="false">Z70-Z110</f>
        <v>-22.8209861869682</v>
      </c>
      <c r="AA90" s="190" t="n">
        <f aca="false">AA70-AA110</f>
        <v>-30.6574123046394</v>
      </c>
      <c r="AB90" s="190" t="n">
        <f aca="false">AB70-AB110</f>
        <v>-18.0526581900813</v>
      </c>
      <c r="AC90" s="191" t="n">
        <f aca="false">AC70-AC110</f>
        <v>-33.3480054862994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41.6693584856903</v>
      </c>
      <c r="D91" s="190" t="n">
        <f aca="false">D71-D111</f>
        <v>183.602535268861</v>
      </c>
      <c r="E91" s="190" t="n">
        <f aca="false">E71-E111</f>
        <v>267.522739432853</v>
      </c>
      <c r="F91" s="192" t="n">
        <f aca="false">F71-F111</f>
        <v>164.264877729134</v>
      </c>
      <c r="G91" s="190" t="n">
        <f aca="false">G71-G111</f>
        <v>157.50599807847</v>
      </c>
      <c r="H91" s="190" t="n">
        <f aca="false">H71-H111</f>
        <v>157.133878064109</v>
      </c>
      <c r="I91" s="190" t="n">
        <f aca="false">I71-I111</f>
        <v>157.878118092831</v>
      </c>
      <c r="J91" s="190" t="n">
        <f aca="false">J71-J111</f>
        <v>177.238472802603</v>
      </c>
      <c r="K91" s="190" t="n">
        <f aca="false">K71-K111</f>
        <v>217.864923747278</v>
      </c>
      <c r="L91" s="190" t="n">
        <f aca="false">L71-L111</f>
        <v>136.612021857925</v>
      </c>
      <c r="M91" s="190" t="n">
        <f aca="false">M71-M111</f>
        <v>-446.122475216413</v>
      </c>
      <c r="N91" s="190" t="n">
        <f aca="false">N71-N111</f>
        <v>-322.734012377512</v>
      </c>
      <c r="O91" s="190" t="n">
        <f aca="false">O71-O111</f>
        <v>-414.624339602844</v>
      </c>
      <c r="P91" s="190" t="n">
        <f aca="false">P71-P111</f>
        <v>-403.039262047287</v>
      </c>
      <c r="Q91" s="190" t="n">
        <f aca="false">Q71-Q111</f>
        <v>-426.209417158403</v>
      </c>
      <c r="R91" s="190" t="n">
        <f aca="false">R71-R111</f>
        <v>-300.13552980794</v>
      </c>
      <c r="S91" s="190" t="n">
        <f aca="false">S71-S111</f>
        <v>-159.280167958728</v>
      </c>
      <c r="T91" s="190" t="n">
        <f aca="false">T71-T111</f>
        <v>-162.210338680929</v>
      </c>
      <c r="U91" s="190" t="n">
        <f aca="false">U71-U111</f>
        <v>-153.280488969536</v>
      </c>
      <c r="V91" s="190" t="n">
        <f aca="false">V71-V111</f>
        <v>-162.349676225718</v>
      </c>
      <c r="W91" s="192" t="n">
        <f aca="false">W71-W111</f>
        <v>-133.503254838739</v>
      </c>
      <c r="X91" s="190" t="n">
        <f aca="false">X71-X111</f>
        <v>-134.270624154249</v>
      </c>
      <c r="Y91" s="190" t="n">
        <f aca="false">Y71-Y111</f>
        <v>-111.60122798498</v>
      </c>
      <c r="Z91" s="190" t="n">
        <f aca="false">Z71-Z111</f>
        <v>-91.5800972010147</v>
      </c>
      <c r="AA91" s="190" t="n">
        <f aca="false">AA71-AA111</f>
        <v>-54.959931583835</v>
      </c>
      <c r="AB91" s="190" t="n">
        <f aca="false">AB71-AB111</f>
        <v>-28.7832310284048</v>
      </c>
      <c r="AC91" s="191" t="n">
        <f aca="false">AC71-AC111</f>
        <v>-60.2699607723553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-15.3433684346537</v>
      </c>
      <c r="D92" s="190" t="n">
        <f aca="false">D72-D112</f>
        <v>153.342874667757</v>
      </c>
      <c r="E92" s="190" t="n">
        <f aca="false">E72-E112</f>
        <v>133.761369716425</v>
      </c>
      <c r="F92" s="192" t="n">
        <f aca="false">F72-F112</f>
        <v>90.5869586498438</v>
      </c>
      <c r="G92" s="190" t="n">
        <f aca="false">G72-G112</f>
        <v>196.789467594499</v>
      </c>
      <c r="H92" s="190" t="n">
        <f aca="false">H72-H112</f>
        <v>235.700817096164</v>
      </c>
      <c r="I92" s="190" t="n">
        <f aca="false">I72-I112</f>
        <v>157.878118092833</v>
      </c>
      <c r="J92" s="190" t="n">
        <f aca="false">J72-J112</f>
        <v>108.932461873637</v>
      </c>
      <c r="K92" s="190" t="n">
        <f aca="false">K72-K112</f>
        <v>217.864923747276</v>
      </c>
      <c r="L92" s="190" t="n">
        <f aca="false">L72-L112</f>
        <v>0</v>
      </c>
      <c r="M92" s="190" t="n">
        <f aca="false">M72-M112</f>
        <v>-545.488958089307</v>
      </c>
      <c r="N92" s="190" t="n">
        <f aca="false">N72-N112</f>
        <v>-457.038636754342</v>
      </c>
      <c r="O92" s="190" t="n">
        <f aca="false">O72-O112</f>
        <v>-437.45281936233</v>
      </c>
      <c r="P92" s="190" t="n">
        <f aca="false">P72-P112</f>
        <v>-422.436873589668</v>
      </c>
      <c r="Q92" s="190" t="n">
        <f aca="false">Q72-Q112</f>
        <v>-452.468765134989</v>
      </c>
      <c r="R92" s="190" t="n">
        <f aca="false">R72-R112</f>
        <v>-355.574576715142</v>
      </c>
      <c r="S92" s="190" t="n">
        <f aca="false">S72-S112</f>
        <v>-167.754968545289</v>
      </c>
      <c r="T92" s="190" t="n">
        <f aca="false">T72-T112</f>
        <v>-238.859180035652</v>
      </c>
      <c r="U92" s="190" t="n">
        <f aca="false">U72-U112</f>
        <v>-43.9308566517047</v>
      </c>
      <c r="V92" s="190" t="n">
        <f aca="false">V72-V112</f>
        <v>-220.474868948504</v>
      </c>
      <c r="W92" s="192" t="n">
        <f aca="false">W72-W112</f>
        <v>-157.656095783059</v>
      </c>
      <c r="X92" s="190" t="n">
        <f aca="false">X72-X112</f>
        <v>-199.919589268686</v>
      </c>
      <c r="Y92" s="190" t="n">
        <f aca="false">Y72-Y112</f>
        <v>-169.96476123733</v>
      </c>
      <c r="Z92" s="190" t="n">
        <f aca="false">Z72-Z112</f>
        <v>-150.44449109539</v>
      </c>
      <c r="AA92" s="190" t="n">
        <f aca="false">AA72-AA112</f>
        <v>-111.974066238436</v>
      </c>
      <c r="AB92" s="190" t="n">
        <f aca="false">AB72-AB112</f>
        <v>-83.5997441018953</v>
      </c>
      <c r="AC92" s="191" t="n">
        <f aca="false">AC72-AC112</f>
        <v>-116.004422811269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-15.3433684346537</v>
      </c>
      <c r="D93" s="193" t="n">
        <f aca="false">D73-D113</f>
        <v>153.342874667757</v>
      </c>
      <c r="E93" s="193" t="n">
        <f aca="false">E73-E113</f>
        <v>133.761369716427</v>
      </c>
      <c r="F93" s="194" t="n">
        <f aca="false">F73-F113</f>
        <v>90.5869586498438</v>
      </c>
      <c r="G93" s="193" t="n">
        <f aca="false">G73-G113</f>
        <v>196.789467594499</v>
      </c>
      <c r="H93" s="193" t="n">
        <f aca="false">H73-H113</f>
        <v>235.700817096165</v>
      </c>
      <c r="I93" s="193" t="n">
        <f aca="false">I73-I113</f>
        <v>157.878118092831</v>
      </c>
      <c r="J93" s="193" t="n">
        <f aca="false">J73-J113</f>
        <v>108.932461873639</v>
      </c>
      <c r="K93" s="193" t="n">
        <f aca="false">K73-K113</f>
        <v>217.864923747276</v>
      </c>
      <c r="L93" s="193" t="n">
        <f aca="false">L73-L113</f>
        <v>0</v>
      </c>
      <c r="M93" s="193" t="n">
        <f aca="false">M73-M113</f>
        <v>-595.84178498986</v>
      </c>
      <c r="N93" s="193" t="n">
        <f aca="false">N73-N113</f>
        <v>-512.103532748839</v>
      </c>
      <c r="O93" s="193" t="n">
        <f aca="false">O73-O113</f>
        <v>-508.025878648641</v>
      </c>
      <c r="P93" s="193" t="n">
        <f aca="false">P73-P113</f>
        <v>-482.784998388193</v>
      </c>
      <c r="Q93" s="193" t="n">
        <f aca="false">Q73-Q113</f>
        <v>-533.266758909093</v>
      </c>
      <c r="R93" s="193" t="n">
        <f aca="false">R73-R113</f>
        <v>-409.101932349673</v>
      </c>
      <c r="S93" s="193" t="n">
        <f aca="false">S73-S113</f>
        <v>-182.888280541267</v>
      </c>
      <c r="T93" s="193" t="n">
        <f aca="false">T73-T113</f>
        <v>-256.684491978611</v>
      </c>
      <c r="U93" s="193" t="n">
        <f aca="false">U73-U113</f>
        <v>-57.937796453698</v>
      </c>
      <c r="V93" s="193" t="n">
        <f aca="false">V73-V113</f>
        <v>-234.04255319149</v>
      </c>
      <c r="W93" s="194" t="n">
        <f aca="false">W73-W113</f>
        <v>-180.444434509203</v>
      </c>
      <c r="X93" s="193" t="n">
        <f aca="false">X73-X113</f>
        <v>-217.455400605335</v>
      </c>
      <c r="Y93" s="193" t="n">
        <f aca="false">Y73-Y113</f>
        <v>-184.317812000825</v>
      </c>
      <c r="Z93" s="193" t="n">
        <f aca="false">Z73-Z113</f>
        <v>-163.317616010449</v>
      </c>
      <c r="AA93" s="193" t="n">
        <f aca="false">AA73-AA113</f>
        <v>-121.015837850582</v>
      </c>
      <c r="AB93" s="193" t="n">
        <f aca="false">AB73-AB113</f>
        <v>-89.8778348115284</v>
      </c>
      <c r="AC93" s="195" t="n">
        <f aca="false">AC73-AC113</f>
        <v>-126.297218619631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4294.52807028878</v>
      </c>
      <c r="D107" s="190" t="n">
        <v>5673.68636270701</v>
      </c>
      <c r="E107" s="190" t="n">
        <v>9323.16746923489</v>
      </c>
      <c r="F107" s="190" t="n">
        <v>6430.46063407689</v>
      </c>
      <c r="G107" s="196" t="n">
        <v>10355.3681636344</v>
      </c>
      <c r="H107" s="196" t="n">
        <v>10606.5367693275</v>
      </c>
      <c r="I107" s="196" t="n">
        <v>10104.1995579413</v>
      </c>
      <c r="J107" s="196" t="n">
        <v>13750.4910889675</v>
      </c>
      <c r="K107" s="196" t="n">
        <v>12200.4357298475</v>
      </c>
      <c r="L107" s="196" t="n">
        <v>15300.5464480874</v>
      </c>
      <c r="M107" s="196" t="n">
        <v>11530.1724137931</v>
      </c>
      <c r="N107" s="196" t="n">
        <v>10416.6666666667</v>
      </c>
      <c r="O107" s="196" t="n">
        <v>15656.0144220504</v>
      </c>
      <c r="P107" s="196" t="n">
        <v>14172.1396474248</v>
      </c>
      <c r="Q107" s="196" t="n">
        <v>17139.8891966759</v>
      </c>
      <c r="R107" s="196" t="n">
        <v>14441.7048256428</v>
      </c>
      <c r="S107" s="196" t="n">
        <v>12404.1101062378</v>
      </c>
      <c r="T107" s="196" t="n">
        <v>12909.0909090909</v>
      </c>
      <c r="U107" s="196" t="n">
        <v>11891.8918918919</v>
      </c>
      <c r="V107" s="196" t="n">
        <v>12411.3475177305</v>
      </c>
      <c r="W107" s="196" t="n">
        <v>12701.255803582</v>
      </c>
      <c r="X107" s="196" t="n">
        <v>11635.2023335785</v>
      </c>
      <c r="Y107" s="196" t="n">
        <v>10787.9467329223</v>
      </c>
      <c r="Z107" s="196" t="n">
        <v>10542.0556457016</v>
      </c>
      <c r="AA107" s="196" t="n">
        <v>10068.0695532596</v>
      </c>
      <c r="AB107" s="196" t="n">
        <v>9719.80485232067</v>
      </c>
      <c r="AC107" s="201" t="n">
        <v>10339.4649200481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4611.08598746689</v>
      </c>
      <c r="D108" s="190" t="n">
        <v>5827.02923737477</v>
      </c>
      <c r="E108" s="190" t="n">
        <v>9390.0481540931</v>
      </c>
      <c r="F108" s="192" t="n">
        <v>6609.38779297825</v>
      </c>
      <c r="G108" s="190" t="n">
        <v>10300.2968823091</v>
      </c>
      <c r="H108" s="190" t="n">
        <v>10527.9698302954</v>
      </c>
      <c r="I108" s="190" t="n">
        <v>10072.6239343227</v>
      </c>
      <c r="J108" s="190" t="n">
        <v>14296.9391763992</v>
      </c>
      <c r="K108" s="190" t="n">
        <v>12200.4357298475</v>
      </c>
      <c r="L108" s="190" t="n">
        <v>16393.4426229508</v>
      </c>
      <c r="M108" s="190" t="n">
        <v>12607.7586206897</v>
      </c>
      <c r="N108" s="190" t="n">
        <v>11346.7261904762</v>
      </c>
      <c r="O108" s="190" t="n">
        <v>16607.3328207451</v>
      </c>
      <c r="P108" s="190" t="n">
        <v>15209.1254752852</v>
      </c>
      <c r="Q108" s="190" t="n">
        <v>18005.540166205</v>
      </c>
      <c r="R108" s="190" t="n">
        <v>15674.5332863684</v>
      </c>
      <c r="S108" s="190" t="n">
        <v>12014.2715249098</v>
      </c>
      <c r="T108" s="190" t="n">
        <v>12454.5454545455</v>
      </c>
      <c r="U108" s="190" t="n">
        <v>11531.5315315315</v>
      </c>
      <c r="V108" s="190" t="n">
        <v>12056.7375886525</v>
      </c>
      <c r="W108" s="190" t="n">
        <v>13082.3297359132</v>
      </c>
      <c r="X108" s="190" t="n">
        <v>12106.0671783943</v>
      </c>
      <c r="Y108" s="190" t="n">
        <v>11227.6172729155</v>
      </c>
      <c r="Z108" s="190" t="n">
        <v>11045.0333349115</v>
      </c>
      <c r="AA108" s="190" t="n">
        <v>10916.7442362296</v>
      </c>
      <c r="AB108" s="190" t="n">
        <v>10861.5426416059</v>
      </c>
      <c r="AC108" s="191" t="n">
        <v>11050.9704313927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4680.53491827637</v>
      </c>
      <c r="D109" s="190" t="n">
        <v>5704.35493764056</v>
      </c>
      <c r="E109" s="190" t="n">
        <v>9042.26859283039</v>
      </c>
      <c r="F109" s="192" t="n">
        <v>6475.71948291577</v>
      </c>
      <c r="G109" s="190" t="n">
        <v>10710.2218093289</v>
      </c>
      <c r="H109" s="190" t="n">
        <v>10763.6706473916</v>
      </c>
      <c r="I109" s="190" t="n">
        <v>10656.7729712662</v>
      </c>
      <c r="J109" s="190" t="n">
        <v>14977.3206185935</v>
      </c>
      <c r="K109" s="190" t="n">
        <v>13834.4226579521</v>
      </c>
      <c r="L109" s="190" t="n">
        <v>16120.218579235</v>
      </c>
      <c r="M109" s="190" t="n">
        <v>12715.5172413793</v>
      </c>
      <c r="N109" s="190" t="n">
        <v>13485.8630952381</v>
      </c>
      <c r="O109" s="190" t="n">
        <v>16434.2026268393</v>
      </c>
      <c r="P109" s="190" t="n">
        <v>15209.1254752852</v>
      </c>
      <c r="Q109" s="190" t="n">
        <v>17659.2797783934</v>
      </c>
      <c r="R109" s="190" t="n">
        <v>15146.1782317718</v>
      </c>
      <c r="S109" s="190" t="n">
        <v>12942.6612298953</v>
      </c>
      <c r="T109" s="190" t="n">
        <v>13363.6363636364</v>
      </c>
      <c r="U109" s="190" t="n">
        <v>12432.4324324324</v>
      </c>
      <c r="V109" s="190" t="n">
        <v>13031.914893617</v>
      </c>
      <c r="W109" s="190" t="n">
        <v>13597.1965141344</v>
      </c>
      <c r="X109" s="190" t="n">
        <v>12826.1949217006</v>
      </c>
      <c r="Y109" s="190" t="n">
        <v>12145.2674211321</v>
      </c>
      <c r="Z109" s="190" t="n">
        <v>11940.3113553902</v>
      </c>
      <c r="AA109" s="190" t="n">
        <v>11318.95062957</v>
      </c>
      <c r="AB109" s="190" t="n">
        <v>10808.0308624217</v>
      </c>
      <c r="AC109" s="191" t="n">
        <v>11523.5398352578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5170.9170581466</v>
      </c>
      <c r="D110" s="190" t="n">
        <v>5306.89020338197</v>
      </c>
      <c r="E110" s="190" t="n">
        <v>7972.17763509898</v>
      </c>
      <c r="F110" s="192" t="n">
        <v>6149.99496554252</v>
      </c>
      <c r="G110" s="190" t="n">
        <v>9844.12487990447</v>
      </c>
      <c r="H110" s="190" t="n">
        <v>9820.86737900692</v>
      </c>
      <c r="I110" s="190" t="n">
        <v>9867.38238080202</v>
      </c>
      <c r="J110" s="190" t="n">
        <v>14704.9894639094</v>
      </c>
      <c r="K110" s="190" t="n">
        <v>13289.7603485839</v>
      </c>
      <c r="L110" s="190" t="n">
        <v>16120.218579235</v>
      </c>
      <c r="M110" s="190" t="n">
        <v>12715.5172413793</v>
      </c>
      <c r="N110" s="190" t="n">
        <v>13485.8630952381</v>
      </c>
      <c r="O110" s="190" t="n">
        <v>16434.2026268393</v>
      </c>
      <c r="P110" s="190" t="n">
        <v>15209.1254752852</v>
      </c>
      <c r="Q110" s="190" t="n">
        <v>17659.2797783934</v>
      </c>
      <c r="R110" s="190" t="n">
        <v>13825.29059528</v>
      </c>
      <c r="S110" s="190" t="n">
        <v>12760.8430480771</v>
      </c>
      <c r="T110" s="190" t="n">
        <v>12818.1818181818</v>
      </c>
      <c r="U110" s="190" t="n">
        <v>12432.4324324324</v>
      </c>
      <c r="V110" s="190" t="n">
        <v>13031.914893617</v>
      </c>
      <c r="W110" s="190" t="n">
        <v>13232.0762002832</v>
      </c>
      <c r="X110" s="190" t="n">
        <v>9357.26005695642</v>
      </c>
      <c r="Y110" s="190" t="n">
        <v>7895.37473298287</v>
      </c>
      <c r="Z110" s="190" t="n">
        <v>7126.94238447556</v>
      </c>
      <c r="AA110" s="190" t="n">
        <v>9395.97603284795</v>
      </c>
      <c r="AB110" s="190" t="n">
        <v>9907.87023718194</v>
      </c>
      <c r="AC110" s="191" t="n">
        <v>9255.9167380402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4587.66716196137</v>
      </c>
      <c r="D111" s="190" t="n">
        <v>5326.51809445921</v>
      </c>
      <c r="E111" s="190" t="n">
        <v>7972.17763509898</v>
      </c>
      <c r="F111" s="192" t="n">
        <v>5962.12096383985</v>
      </c>
      <c r="G111" s="190" t="n">
        <v>9844.12487990447</v>
      </c>
      <c r="H111" s="190" t="n">
        <v>9820.86737900692</v>
      </c>
      <c r="I111" s="190" t="n">
        <v>9867.38238080202</v>
      </c>
      <c r="J111" s="190" t="n">
        <v>14704.9894639094</v>
      </c>
      <c r="K111" s="190" t="n">
        <v>13289.7603485839</v>
      </c>
      <c r="L111" s="190" t="n">
        <v>16120.218579235</v>
      </c>
      <c r="M111" s="190" t="n">
        <v>14116.3793103448</v>
      </c>
      <c r="N111" s="190" t="n">
        <v>13950.8928571429</v>
      </c>
      <c r="O111" s="190" t="n">
        <v>17212.4656372771</v>
      </c>
      <c r="P111" s="190" t="n">
        <v>16159.6958174905</v>
      </c>
      <c r="Q111" s="190" t="n">
        <v>18265.2354570637</v>
      </c>
      <c r="R111" s="190" t="n">
        <v>13825.29059528</v>
      </c>
      <c r="S111" s="190" t="n">
        <v>12760.8430480771</v>
      </c>
      <c r="T111" s="190" t="n">
        <v>12818.1818181818</v>
      </c>
      <c r="U111" s="190" t="n">
        <v>12432.4324324324</v>
      </c>
      <c r="V111" s="190" t="n">
        <v>13031.914893617</v>
      </c>
      <c r="W111" s="190" t="n">
        <v>13515.615510543</v>
      </c>
      <c r="X111" s="190" t="n">
        <v>12995.6182537138</v>
      </c>
      <c r="Y111" s="190" t="n">
        <v>12228.6020169578</v>
      </c>
      <c r="Z111" s="190" t="n">
        <v>12016.9235470584</v>
      </c>
      <c r="AA111" s="190" t="n">
        <v>11395.7119947675</v>
      </c>
      <c r="AB111" s="190" t="n">
        <v>10821.4262881984</v>
      </c>
      <c r="AC111" s="191" t="n">
        <v>11571.324425373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4569.09361069837</v>
      </c>
      <c r="D112" s="190" t="n">
        <v>5162.54344714782</v>
      </c>
      <c r="E112" s="190" t="n">
        <v>7891.92081326913</v>
      </c>
      <c r="F112" s="192" t="n">
        <v>5874.51929037177</v>
      </c>
      <c r="G112" s="190" t="n">
        <v>9174.44529806019</v>
      </c>
      <c r="H112" s="190" t="n">
        <v>9270.89880578253</v>
      </c>
      <c r="I112" s="190" t="n">
        <v>9077.99179033786</v>
      </c>
      <c r="J112" s="190" t="n">
        <v>14323.7258473517</v>
      </c>
      <c r="K112" s="190" t="n">
        <v>12527.2331154684</v>
      </c>
      <c r="L112" s="190" t="n">
        <v>16120.218579235</v>
      </c>
      <c r="M112" s="190" t="n">
        <v>14008.6206896552</v>
      </c>
      <c r="N112" s="190" t="n">
        <v>15438.9880952381</v>
      </c>
      <c r="O112" s="190" t="n">
        <v>18164.0084529186</v>
      </c>
      <c r="P112" s="190" t="n">
        <v>16937.4351883858</v>
      </c>
      <c r="Q112" s="190" t="n">
        <v>19390.5817174515</v>
      </c>
      <c r="R112" s="190" t="n">
        <v>16379.0066924974</v>
      </c>
      <c r="S112" s="190" t="n">
        <v>11685.9974094017</v>
      </c>
      <c r="T112" s="190" t="n">
        <v>12181.8181818182</v>
      </c>
      <c r="U112" s="190" t="n">
        <v>11351.3513513514</v>
      </c>
      <c r="V112" s="190" t="n">
        <v>11524.8226950355</v>
      </c>
      <c r="W112" s="190" t="n">
        <v>13552.9614810759</v>
      </c>
      <c r="X112" s="190" t="n">
        <v>12191.2503379037</v>
      </c>
      <c r="Y112" s="190" t="n">
        <v>11389.3273945693</v>
      </c>
      <c r="Z112" s="190" t="n">
        <v>11284.6946344207</v>
      </c>
      <c r="AA112" s="190" t="n">
        <v>10703.2969242244</v>
      </c>
      <c r="AB112" s="190" t="n">
        <v>10168.436740826</v>
      </c>
      <c r="AC112" s="191" t="n">
        <v>10945.5667393122</v>
      </c>
    </row>
    <row r="113" customFormat="false" ht="12" hidden="false" customHeight="false" outlineLevel="0" collapsed="false">
      <c r="A113" s="152" t="s">
        <v>159</v>
      </c>
      <c r="C113" s="193" t="n">
        <v>4754.82912332838</v>
      </c>
      <c r="D113" s="193" t="n">
        <v>5367.0006133715</v>
      </c>
      <c r="E113" s="193" t="n">
        <v>8426.96629213483</v>
      </c>
      <c r="F113" s="194" t="n">
        <v>6182.93200961157</v>
      </c>
      <c r="G113" s="190" t="n">
        <v>9607.4937627724</v>
      </c>
      <c r="H113" s="190" t="n">
        <v>9742.30043997486</v>
      </c>
      <c r="I113" s="190" t="n">
        <v>9472.68708556994</v>
      </c>
      <c r="J113" s="190" t="n">
        <v>15142.5050894675</v>
      </c>
      <c r="K113" s="190" t="n">
        <v>13071.8954248366</v>
      </c>
      <c r="L113" s="190" t="n">
        <v>17213.1147540984</v>
      </c>
      <c r="M113" s="190" t="n">
        <v>15301.724137931</v>
      </c>
      <c r="N113" s="190" t="n">
        <v>17299.1071428571</v>
      </c>
      <c r="O113" s="190" t="n">
        <v>21105.1271911472</v>
      </c>
      <c r="P113" s="190" t="n">
        <v>19357.0687867266</v>
      </c>
      <c r="Q113" s="190" t="n">
        <v>22853.1855955679</v>
      </c>
      <c r="R113" s="190" t="n">
        <v>18844.6636139486</v>
      </c>
      <c r="S113" s="190" t="n">
        <v>12465.6745720576</v>
      </c>
      <c r="T113" s="190" t="n">
        <v>13090.9090909091</v>
      </c>
      <c r="U113" s="190" t="n">
        <v>12072.0720720721</v>
      </c>
      <c r="V113" s="190" t="n">
        <v>12234.0425531915</v>
      </c>
      <c r="W113" s="190" t="n">
        <v>14927.5107460311</v>
      </c>
      <c r="X113" s="190" t="n">
        <v>13260.5976022984</v>
      </c>
      <c r="Y113" s="190" t="n">
        <v>12351.1243756975</v>
      </c>
      <c r="Z113" s="190" t="n">
        <v>12250.2951864876</v>
      </c>
      <c r="AA113" s="190" t="n">
        <v>11567.575319543</v>
      </c>
      <c r="AB113" s="190" t="n">
        <v>10932.0559231556</v>
      </c>
      <c r="AC113" s="191" t="n">
        <v>11861.426752458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B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2001-10-05T19:41:23Z</dcterms:modified>
  <cp:revision>0</cp:revision>
  <dc:subject/>
  <dc:title/>
</cp:coreProperties>
</file>