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GW'!$A$1:$AE$21</definedName>
    <definedName function="false" hidden="false" localSheetId="2" name="_xlnm.Print_Area" vbProcedure="false">'WTI GW Change'!$A$1:$AE$21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<sst xmlns="http://schemas.openxmlformats.org/spreadsheetml/2006/main" count="168" uniqueCount="57">
  <si>
    <t xml:space="preserve">
31-May-2001
04:06:43 PM</t>
  </si>
  <si>
    <t xml:space="preserve">EOL Crude
e
A
1156456
010
NXC1
WTI NXC1</t>
  </si>
  <si>
    <t xml:space="preserve">EOL Crude
e
A
1156456
010
NXC1-OPT
WTI NXC1</t>
  </si>
  <si>
    <t xml:space="preserve">EOL Crude
e
A
1156456
020
NXC2
WTI NXC1</t>
  </si>
  <si>
    <t xml:space="preserve">EOL Crude
e
B
1156457
010
NXC2
WTI NXC2</t>
  </si>
  <si>
    <t xml:space="preserve">EOL Crude
e
B
1156457
020
NXC1
WTI NXC2</t>
  </si>
  <si>
    <t xml:space="preserve">EOL Crude
e
C
1156458
010
NXC1
WTI HEDGE</t>
  </si>
  <si>
    <t xml:space="preserve">EOL Crude
e
C
1156458
020
NXC2
WTI HEDGE</t>
  </si>
  <si>
    <t xml:space="preserve">EOL Crude
e
D
1157186
01
GDP-HEHUB
OIL-NG-GW</t>
  </si>
  <si>
    <t xml:space="preserve">EOL Crude
e
D
1157186
01
IF-HEHUB
OIL-NG-GW</t>
  </si>
  <si>
    <t xml:space="preserve">EOL Crude
e
D
1157186
01
NX1
OIL-NG-GW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</si>
  <si>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</si>
  <si>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</si>
  <si>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</si>
  <si>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</si>
  <si>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</si>
  <si>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</si>
  <si>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</si>
  <si>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</si>
  <si>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</si>
  <si>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</si>
  <si>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</si>
  <si>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</si>
  <si>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</si>
  <si>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</si>
  <si>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</si>
  <si>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</si>
  <si>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</si>
  <si>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</si>
  <si>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</si>
  <si>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Natural Gas</t>
  </si>
  <si>
    <t xml:space="preserve">(Inc. Options)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</si>
  <si>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</si>
  <si>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</si>
  <si>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</si>
  <si>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</si>
  <si>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</si>
  <si>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</si>
  <si>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</si>
  <si>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</si>
  <si>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</si>
  <si>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</si>
  <si>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</si>
  <si>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</si>
  <si>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OIL-NG-GW</t>
  </si>
  <si>
    <t xml:space="preserve">Book</t>
  </si>
  <si>
    <t xml:space="preserve">OPTIONS</t>
  </si>
  <si>
    <t xml:space="preserve">Position</t>
  </si>
  <si>
    <t xml:space="preserve">NX1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</si>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</sst>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  <numFmt numFmtId="174" formatCode="[$-409]d\-mmm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76320</xdr:rowOff>
        </xdr:from>
        <xdr:to>
          <xdr:col>6</xdr:col>
          <xdr:colOff>0</xdr:colOff>
          <xdr:row>33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31</xdr:row>
          <xdr:rowOff>66600</xdr:rowOff>
        </xdr:from>
        <xdr:to>
          <xdr:col>7</xdr:col>
          <xdr:colOff>587520</xdr:colOff>
          <xdr:row>33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 t="s">
        <v>8</v>
      </c>
      <c r="Q1" s="6"/>
      <c r="R1" s="6" t="s">
        <v>9</v>
      </c>
      <c r="S1" s="6"/>
      <c r="T1" s="6" t="s">
        <v>10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11</v>
      </c>
      <c r="FC1" s="6"/>
      <c r="FD1" s="6" t="s">
        <v>12</v>
      </c>
      <c r="FE1" s="6"/>
      <c r="FF1" s="6" t="s">
        <v>13</v>
      </c>
      <c r="FG1" s="6"/>
      <c r="FH1" s="6" t="s">
        <v>14</v>
      </c>
      <c r="FI1" s="6"/>
      <c r="FJ1" s="6" t="s">
        <v>15</v>
      </c>
      <c r="FK1" s="6"/>
      <c r="FL1" s="6" t="s">
        <v>16</v>
      </c>
      <c r="FM1" s="6"/>
      <c r="FN1" s="6" t="s">
        <v>17</v>
      </c>
      <c r="FO1" s="6"/>
      <c r="FP1" s="6" t="s">
        <v>18</v>
      </c>
      <c r="FQ1" s="6"/>
      <c r="FR1" s="6" t="s">
        <v>19</v>
      </c>
      <c r="FS1" s="6"/>
      <c r="FT1" s="6" t="s">
        <v>20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21</v>
      </c>
      <c r="C2" s="9" t="s">
        <v>22</v>
      </c>
      <c r="D2" s="9" t="s">
        <v>21</v>
      </c>
      <c r="E2" s="9" t="s">
        <v>22</v>
      </c>
      <c r="F2" s="9" t="s">
        <v>21</v>
      </c>
      <c r="G2" s="9" t="s">
        <v>22</v>
      </c>
      <c r="H2" s="9" t="s">
        <v>21</v>
      </c>
      <c r="I2" s="9" t="s">
        <v>22</v>
      </c>
      <c r="J2" s="9" t="s">
        <v>21</v>
      </c>
      <c r="K2" s="9" t="s">
        <v>22</v>
      </c>
      <c r="L2" s="9" t="s">
        <v>21</v>
      </c>
      <c r="M2" s="9" t="s">
        <v>22</v>
      </c>
      <c r="N2" s="9" t="s">
        <v>21</v>
      </c>
      <c r="O2" s="9" t="s">
        <v>22</v>
      </c>
      <c r="P2" s="9" t="s">
        <v>21</v>
      </c>
      <c r="Q2" s="9" t="s">
        <v>22</v>
      </c>
      <c r="R2" s="9" t="s">
        <v>21</v>
      </c>
      <c r="S2" s="9" t="s">
        <v>22</v>
      </c>
      <c r="T2" s="9" t="s">
        <v>21</v>
      </c>
      <c r="U2" s="9" t="s">
        <v>22</v>
      </c>
      <c r="V2" s="9" t="s">
        <v>23</v>
      </c>
      <c r="W2" s="9" t="s">
        <v>24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22</v>
      </c>
      <c r="FB2" s="9" t="s">
        <v>21</v>
      </c>
      <c r="FC2" s="9" t="s">
        <v>22</v>
      </c>
      <c r="FD2" s="9" t="s">
        <v>21</v>
      </c>
      <c r="FE2" s="9" t="s">
        <v>22</v>
      </c>
      <c r="FF2" s="9" t="s">
        <v>21</v>
      </c>
      <c r="FG2" s="9" t="s">
        <v>22</v>
      </c>
      <c r="FH2" s="9" t="s">
        <v>21</v>
      </c>
      <c r="FI2" s="9" t="s">
        <v>22</v>
      </c>
      <c r="FJ2" s="9" t="s">
        <v>21</v>
      </c>
      <c r="FK2" s="9" t="s">
        <v>22</v>
      </c>
      <c r="FL2" s="9" t="s">
        <v>21</v>
      </c>
      <c r="FM2" s="9" t="s">
        <v>22</v>
      </c>
      <c r="FN2" s="9" t="s">
        <v>21</v>
      </c>
      <c r="FO2" s="9" t="s">
        <v>22</v>
      </c>
      <c r="FP2" s="9" t="s">
        <v>21</v>
      </c>
      <c r="FQ2" s="10" t="s">
        <v>22</v>
      </c>
      <c r="FR2" s="10" t="s">
        <v>21</v>
      </c>
      <c r="FS2" s="10" t="s">
        <v>22</v>
      </c>
      <c r="FT2" s="10" t="s">
        <v>21</v>
      </c>
      <c r="FU2" s="10" t="s">
        <v>22</v>
      </c>
      <c r="FV2" s="10" t="s">
        <v>23</v>
      </c>
      <c r="FW2" s="10" t="s">
        <v>24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37043</v>
      </c>
      <c r="B3" s="9" t="n">
        <v>0</v>
      </c>
      <c r="C3" s="9" t="n">
        <v>0</v>
      </c>
      <c r="D3" s="9"/>
      <c r="E3" s="9"/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/>
      <c r="Q3" s="9"/>
      <c r="R3" s="9"/>
      <c r="S3" s="9"/>
      <c r="T3" s="9"/>
      <c r="U3" s="9"/>
      <c r="V3" s="9" t="n">
        <v>0</v>
      </c>
      <c r="W3" s="9" t="n">
        <v>0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37073</v>
      </c>
      <c r="B4" s="11" t="n">
        <v>214.3730935</v>
      </c>
      <c r="C4" s="11" t="n">
        <v>0</v>
      </c>
      <c r="D4" s="11"/>
      <c r="E4" s="11"/>
      <c r="F4" s="11"/>
      <c r="G4" s="11"/>
      <c r="H4" s="11" t="n">
        <v>1605.3054868</v>
      </c>
      <c r="I4" s="11" t="n">
        <v>0</v>
      </c>
      <c r="J4" s="11"/>
      <c r="K4" s="11"/>
      <c r="L4" s="11" t="n">
        <v>0</v>
      </c>
      <c r="M4" s="11" t="n">
        <v>-1517.9118816</v>
      </c>
      <c r="N4" s="11" t="n">
        <v>742.8276952</v>
      </c>
      <c r="O4" s="11" t="n">
        <v>0</v>
      </c>
      <c r="P4" s="11"/>
      <c r="Q4" s="11"/>
      <c r="R4" s="11"/>
      <c r="S4" s="11"/>
      <c r="T4" s="11" t="n">
        <v>61.81921756</v>
      </c>
      <c r="U4" s="11" t="n">
        <v>0</v>
      </c>
      <c r="V4" s="11" t="n">
        <v>2624.32549306</v>
      </c>
      <c r="W4" s="11" t="n">
        <v>-1517.9118816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37104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199.4168304</v>
      </c>
      <c r="O5" s="11" t="n">
        <v>0</v>
      </c>
      <c r="P5" s="11"/>
      <c r="Q5" s="11"/>
      <c r="R5" s="11"/>
      <c r="S5" s="11"/>
      <c r="T5" s="11"/>
      <c r="U5" s="11"/>
      <c r="V5" s="11" t="n">
        <v>199.4168304</v>
      </c>
      <c r="W5" s="11" t="n">
        <v>0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 t="n">
        <f aca="false">SUM($B$3:$B$5)</f>
        <v>214.3730935</v>
      </c>
      <c r="C6" s="11" t="n">
        <f aca="false">SUM($C$3:$C$5)</f>
        <v>0</v>
      </c>
      <c r="D6" s="11" t="n">
        <f aca="false">SUM($D$3:$D$5)</f>
        <v>0</v>
      </c>
      <c r="E6" s="11" t="n">
        <f aca="false">SUM($E$3:$E$5)</f>
        <v>0</v>
      </c>
      <c r="F6" s="11" t="n">
        <f aca="false">SUM($F$3:$F$5)</f>
        <v>0</v>
      </c>
      <c r="G6" s="11" t="n">
        <f aca="false">SUM($G$3:$G$5)</f>
        <v>0</v>
      </c>
      <c r="H6" s="11" t="n">
        <f aca="false">SUM($H$3:$H$5)</f>
        <v>1605.3054868</v>
      </c>
      <c r="I6" s="11" t="n">
        <f aca="false">SUM($I$3:$I$5)</f>
        <v>0</v>
      </c>
      <c r="J6" s="11" t="n">
        <f aca="false">SUM($J$3:$J$5)</f>
        <v>0</v>
      </c>
      <c r="K6" s="11" t="n">
        <f aca="false">SUM($K$3:$K$5)</f>
        <v>0</v>
      </c>
      <c r="L6" s="11" t="n">
        <f aca="false">SUM($L$3:$L$5)</f>
        <v>0</v>
      </c>
      <c r="M6" s="11" t="n">
        <f aca="false">SUM($M$3:$M$5)</f>
        <v>-1517.9118816</v>
      </c>
      <c r="N6" s="11" t="n">
        <f aca="false">SUM($N$3:$N$5)</f>
        <v>942.2445256</v>
      </c>
      <c r="O6" s="11" t="n">
        <f aca="false">SUM($O$3:$O$5)</f>
        <v>0</v>
      </c>
      <c r="P6" s="11" t="n">
        <f aca="false">SUM($P$3:$P$5)</f>
        <v>0</v>
      </c>
      <c r="Q6" s="11" t="n">
        <f aca="false">SUM($Q$3:$Q$5)</f>
        <v>0</v>
      </c>
      <c r="R6" s="11" t="n">
        <f aca="false">SUM($R$3:$R$5)</f>
        <v>0</v>
      </c>
      <c r="S6" s="11" t="n">
        <f aca="false">SUM($S$3:$S$5)</f>
        <v>0</v>
      </c>
      <c r="T6" s="11" t="n">
        <f aca="false">SUM($T$3:$T$5)</f>
        <v>61.81921756</v>
      </c>
      <c r="U6" s="11" t="n">
        <f aca="false">SUM($U$3:$U$5)</f>
        <v>0</v>
      </c>
      <c r="V6" s="11" t="n">
        <f aca="false">SUM($V$3:$V$5)</f>
        <v>2823.74232346</v>
      </c>
      <c r="W6" s="11" t="n">
        <f aca="false">SUM($W$3:$W$5)</f>
        <v>-1517.9118816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FR6" s="4" t="n">
        <v>33.333333</v>
      </c>
      <c r="FS6" s="4" t="n">
        <v>0</v>
      </c>
      <c r="FV6" s="4" t="n">
        <v>1329.2461948</v>
      </c>
      <c r="FW6" s="4" t="n">
        <v>-12.884343</v>
      </c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98.272152</v>
      </c>
      <c r="FS8" s="4" t="n">
        <v>0</v>
      </c>
      <c r="FV8" s="4" t="n">
        <v>-400.3648268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V9" s="4" t="n">
        <v>828.7507222</v>
      </c>
      <c r="FW9" s="4" t="n">
        <v>53.1595601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V10" s="4" t="n">
        <v>968.6686375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1046.5624979</v>
      </c>
      <c r="FW11" s="4" t="n">
        <v>0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195.131879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194.1695379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181.4527666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27.3832904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19.6633718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-348.5483629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204.1366438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205.863486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220.3754534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243.6839816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242.2468762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243.2700273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252.5169534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252.0901581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245.9086426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232.5208947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212.3238575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10.9439117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151.5054517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159.7422902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170.3800358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180.621112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181.0767243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187.8973032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186.4391397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186.1746949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182.2530113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174.819115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162.2851725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159.9354783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95.4456594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99.3882983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103.9625304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109.0378957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112.1638904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110.8485836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109.2034722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109.1736624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109.1077459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105.1959837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99.9587485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97.1757903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66.5028645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73.8642584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78.6452112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82.964087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83.260441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86.783607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86.0460141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86.0144657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85.0134655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81.3992589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76.532433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73.4421752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40.6432012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45.0455193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51.4454011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55.8963014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56.7939022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57.1967154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59.4245498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59.3811661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57.5910227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55.1785621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50.924599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45.7635115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-11.9825108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-8.4531409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-5.7521161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-2.0384384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-2.1814625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0.738011799999999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12.281467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12.2270339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10.3748426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8.5774427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4.834068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2.8676024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-6.1951636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-2.9348272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-1.0557617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0.997515299999996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5.509397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4.4275285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14.0934158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14.0785823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14.1721313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13.0413823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9.71433130000001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7.8366074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2.4114264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4.9612929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6.8135765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-11.9046452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-11.2737259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-6.3759247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-8.355322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-8.3046177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-10.4346794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-13.4572179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-16.9273458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-19.2912041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-21.870193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-17.8126855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-15.4058182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-12.445355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-11.8495139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-10.9188401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-7.2601126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-7.2154713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-10.9921846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-13.8983198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-16.5005124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-18.6930185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-20.7022657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-16.8039474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-14.7603351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-12.2631681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-11.682622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-8.9661157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-6.9322286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-6.8881536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-10.8437927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-13.5243893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-15.7688746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-17.7752355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A138" s="2" t="n">
        <v>0</v>
      </c>
      <c r="FB138" s="2" t="n">
        <v>0</v>
      </c>
      <c r="FC138" s="2" t="n">
        <v>0</v>
      </c>
      <c r="FD138" s="2" t="n">
        <v>0</v>
      </c>
      <c r="FE138" s="2" t="n">
        <v>0</v>
      </c>
      <c r="FF138" s="2" t="n">
        <v>0</v>
      </c>
      <c r="FG138" s="2" t="n">
        <v>0</v>
      </c>
      <c r="FH138" s="2" t="n">
        <v>0</v>
      </c>
      <c r="FI138" s="2" t="n">
        <v>0</v>
      </c>
      <c r="FJ138" s="2" t="n">
        <v>0</v>
      </c>
      <c r="FK138" s="2" t="n">
        <v>0</v>
      </c>
      <c r="FL138" s="2" t="n">
        <v>0</v>
      </c>
      <c r="FM138" s="2" t="n">
        <v>0</v>
      </c>
      <c r="FN138" s="2" t="n">
        <v>0</v>
      </c>
      <c r="FO138" s="2" t="n">
        <v>0</v>
      </c>
      <c r="FP138" s="2" t="n">
        <v>0</v>
      </c>
      <c r="FQ138" s="4" t="n">
        <v>0</v>
      </c>
      <c r="FR138" s="4" t="n">
        <v>379.420077</v>
      </c>
      <c r="FS138" s="4" t="n">
        <v>0</v>
      </c>
      <c r="FT138" s="4" t="n">
        <v>0</v>
      </c>
      <c r="FU138" s="4" t="n">
        <v>0</v>
      </c>
      <c r="FV138" s="4" t="n">
        <v>10187.5861107</v>
      </c>
      <c r="FW138" s="4" t="n">
        <v>40.2752171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55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0.1"/>
    <col collapsed="false" customWidth="true" hidden="false" outlineLevel="0" max="23" min="23" style="14" width="6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45926.9626648161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B10" s="78"/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214.3730935</v>
      </c>
      <c r="G11" s="87"/>
      <c r="H11" s="86" t="n">
        <f aca="false">+H21</f>
        <v>1605.3054868</v>
      </c>
      <c r="I11" s="87"/>
      <c r="J11" s="88" t="n">
        <f aca="false">+J21</f>
        <v>0</v>
      </c>
      <c r="K11" s="89" t="n">
        <f aca="false">+K21</f>
        <v>942.2445256</v>
      </c>
      <c r="L11" s="83"/>
      <c r="M11" s="86" t="n">
        <f aca="false">+M21</f>
        <v>-1517.9118816</v>
      </c>
      <c r="N11" s="87"/>
      <c r="O11" s="90" t="n">
        <f aca="false">+O21</f>
        <v>1244.0112243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2761.9231059</v>
      </c>
      <c r="AB11" s="78"/>
      <c r="AC11" s="95" t="n">
        <f aca="false">O11</f>
        <v>1244.0112243</v>
      </c>
      <c r="AD11" s="82"/>
      <c r="AE11" s="96" t="n">
        <f aca="false">SUM(AE12:AE20)</f>
        <v>61.81921756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OBS!B4</f>
        <v>214.3730935</v>
      </c>
      <c r="G17" s="120"/>
      <c r="H17" s="122" t="n">
        <f aca="false">OBS!H4</f>
        <v>1605.3054868</v>
      </c>
      <c r="I17" s="120"/>
      <c r="J17" s="123" t="n">
        <f aca="false">OBS!L4</f>
        <v>0</v>
      </c>
      <c r="K17" s="124" t="n">
        <f aca="false">OBS!N4</f>
        <v>742.8276952</v>
      </c>
      <c r="L17" s="125"/>
      <c r="M17" s="122" t="n">
        <f aca="false">OBS!E4+OBS!M4</f>
        <v>-1517.9118816</v>
      </c>
      <c r="N17" s="120"/>
      <c r="O17" s="126" t="n">
        <f aca="false">SUM(F17:M17)</f>
        <v>1044.5943939</v>
      </c>
      <c r="P17" s="125"/>
      <c r="Q17" s="125"/>
      <c r="R17" s="125"/>
      <c r="S17" s="125"/>
      <c r="T17" s="125"/>
      <c r="U17" s="12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2562.5062755</v>
      </c>
      <c r="AB17" s="15"/>
      <c r="AC17" s="129" t="n">
        <v>0</v>
      </c>
      <c r="AE17" s="130" t="n">
        <f aca="false">OBS!P4+OBS!R4+OBS!T4</f>
        <v>61.81921756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OBS!B5</f>
        <v>0</v>
      </c>
      <c r="G19" s="120"/>
      <c r="H19" s="122" t="n">
        <f aca="false">OBS!H5</f>
        <v>0</v>
      </c>
      <c r="I19" s="120"/>
      <c r="J19" s="123" t="n">
        <f aca="false">OBS!L5</f>
        <v>0</v>
      </c>
      <c r="K19" s="124" t="n">
        <f aca="false">OBS!N5</f>
        <v>199.4168304</v>
      </c>
      <c r="L19" s="125"/>
      <c r="M19" s="122" t="n">
        <f aca="false">OBS!E5+OBS!M5</f>
        <v>0</v>
      </c>
      <c r="N19" s="120"/>
      <c r="O19" s="126" t="n">
        <f aca="false">SUM(F19:M19)</f>
        <v>199.4168304</v>
      </c>
      <c r="P19" s="125"/>
      <c r="Q19" s="125"/>
      <c r="R19" s="125"/>
      <c r="S19" s="125"/>
      <c r="T19" s="125"/>
      <c r="U19" s="12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199.4168304</v>
      </c>
      <c r="AB19" s="15"/>
      <c r="AC19" s="129"/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34" t="e">
        <f aca="false">SUM(#REF!)</f>
        <v>#REF!</v>
      </c>
      <c r="E21" s="135"/>
      <c r="F21" s="136" t="n">
        <f aca="false">SUM(F16:F20)</f>
        <v>214.3730935</v>
      </c>
      <c r="G21" s="137"/>
      <c r="H21" s="136" t="n">
        <f aca="false">SUM(H16:H20)</f>
        <v>1605.3054868</v>
      </c>
      <c r="I21" s="137"/>
      <c r="J21" s="138" t="n">
        <f aca="false">SUM(J16:J20)</f>
        <v>0</v>
      </c>
      <c r="K21" s="139" t="n">
        <f aca="false">SUM(K16:K20)</f>
        <v>942.2445256</v>
      </c>
      <c r="L21" s="136"/>
      <c r="M21" s="136" t="n">
        <f aca="false">SUM(M16:M20)</f>
        <v>-1517.9118816</v>
      </c>
      <c r="N21" s="137"/>
      <c r="O21" s="140" t="n">
        <f aca="false">SUM(O16:O20)</f>
        <v>1244.0112243</v>
      </c>
      <c r="P21" s="137"/>
      <c r="Q21" s="137" t="e">
        <f aca="false">SUM(#REF!)</f>
        <v>#REF!</v>
      </c>
      <c r="R21" s="137" t="e">
        <f aca="false">SUM(#REF!)</f>
        <v>#REF!</v>
      </c>
      <c r="S21" s="137" t="e">
        <f aca="false">SUM(#REF!)</f>
        <v>#REF!</v>
      </c>
      <c r="T21" s="137" t="e">
        <f aca="false">SUM(#REF!)</f>
        <v>#REF!</v>
      </c>
      <c r="U21" s="134" t="e">
        <f aca="false">SUM(#REF!)</f>
        <v>#REF!</v>
      </c>
      <c r="V21" s="141"/>
      <c r="W21" s="142"/>
      <c r="X21" s="143" t="e">
        <f aca="false">SUM(#REF!)</f>
        <v>#REF!</v>
      </c>
      <c r="Y21" s="143" t="e">
        <f aca="false">SUM(#REF!)</f>
        <v>#REF!</v>
      </c>
      <c r="Z21" s="143" t="e">
        <f aca="false">SUM(#REF!)</f>
        <v>#REF!</v>
      </c>
      <c r="AA21" s="144" t="n">
        <f aca="false">SUM(AA16:AA20)</f>
        <v>2761.9231059</v>
      </c>
      <c r="AB21" s="145"/>
      <c r="AC21" s="144" t="n">
        <f aca="false">SUM(AC12:AC20)</f>
        <v>0</v>
      </c>
      <c r="AD21" s="146"/>
      <c r="AE21" s="147" t="n">
        <f aca="false">SUM(AE12:AE20)</f>
        <v>61.81921756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7.1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56" t="s">
        <v>50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C3" s="156"/>
      <c r="AD3" s="157"/>
      <c r="AE3" s="157"/>
      <c r="AF3" s="157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45926.9626648161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158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-508.4357359</v>
      </c>
      <c r="G11" s="87"/>
      <c r="H11" s="86" t="n">
        <f aca="false">+H21</f>
        <v>807.7233315</v>
      </c>
      <c r="I11" s="87"/>
      <c r="J11" s="88" t="n">
        <f aca="false">+J21</f>
        <v>0</v>
      </c>
      <c r="K11" s="89" t="n">
        <f aca="false">+K21</f>
        <v>74.8739319</v>
      </c>
      <c r="L11" s="83"/>
      <c r="M11" s="86" t="n">
        <f aca="false">+M21</f>
        <v>42.3060504</v>
      </c>
      <c r="N11" s="87"/>
      <c r="O11" s="90" t="n">
        <f aca="false">+O21</f>
        <v>416.4675779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374.1615275</v>
      </c>
      <c r="AC11" s="95" t="n">
        <f aca="false">O11</f>
        <v>416.4675779</v>
      </c>
      <c r="AD11" s="82"/>
      <c r="AE11" s="96" t="n">
        <f aca="false">SUM(AE12:AE20)</f>
        <v>0.00660046999999508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6"/>
      <c r="AA13" s="108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6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6"/>
      <c r="AA15" s="117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59"/>
      <c r="P16" s="160"/>
      <c r="Q16" s="160"/>
      <c r="R16" s="160"/>
      <c r="S16" s="160"/>
      <c r="T16" s="160"/>
      <c r="U16" s="161"/>
      <c r="V16" s="120"/>
      <c r="W16" s="119"/>
      <c r="X16" s="127"/>
      <c r="Y16" s="128"/>
      <c r="Z16" s="128"/>
      <c r="AA16" s="129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+'WTI GW'!F17-'WTI GW Prior'!F17</f>
        <v>-508.4357359</v>
      </c>
      <c r="G17" s="120"/>
      <c r="H17" s="122" t="n">
        <f aca="false">+'WTI GW'!H17-'WTI GW Prior'!H17</f>
        <v>807.7233315</v>
      </c>
      <c r="I17" s="120"/>
      <c r="J17" s="123" t="n">
        <f aca="false">+'WTI GW'!J17-'WTI GW Prior'!J17</f>
        <v>0</v>
      </c>
      <c r="K17" s="124" t="n">
        <f aca="false">+'WTI GW'!K17-'WTI GW Prior'!K17</f>
        <v>74.8526406999999</v>
      </c>
      <c r="L17" s="125"/>
      <c r="M17" s="122" t="n">
        <f aca="false">+'WTI GW'!M17-'WTI GW Prior'!M17</f>
        <v>42.3060504</v>
      </c>
      <c r="N17" s="120"/>
      <c r="O17" s="159" t="n">
        <f aca="false">SUM(F17:M17)</f>
        <v>416.4462867</v>
      </c>
      <c r="P17" s="160"/>
      <c r="Q17" s="160"/>
      <c r="R17" s="160"/>
      <c r="S17" s="160"/>
      <c r="T17" s="160"/>
      <c r="U17" s="16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374.1402363</v>
      </c>
      <c r="AC17" s="129" t="n">
        <f aca="false">O17</f>
        <v>416.4462867</v>
      </c>
      <c r="AE17" s="130" t="n">
        <f aca="false">+'WTI GW'!AE17-'WTI GW Prior'!AE17</f>
        <v>0.00660046999999508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59"/>
      <c r="P18" s="160"/>
      <c r="Q18" s="160"/>
      <c r="R18" s="160"/>
      <c r="S18" s="160"/>
      <c r="T18" s="160"/>
      <c r="U18" s="161"/>
      <c r="V18" s="120"/>
      <c r="W18" s="119"/>
      <c r="X18" s="127"/>
      <c r="Y18" s="128"/>
      <c r="Z18" s="128"/>
      <c r="AA18" s="129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+'WTI GW'!F19-'WTI GW Prior'!F19</f>
        <v>0</v>
      </c>
      <c r="G19" s="120"/>
      <c r="H19" s="122" t="n">
        <f aca="false">+'WTI GW'!H19-'WTI GW Prior'!H19</f>
        <v>0</v>
      </c>
      <c r="I19" s="120"/>
      <c r="J19" s="123" t="n">
        <f aca="false">+'WTI GW'!J19-'WTI GW Prior'!J19</f>
        <v>0</v>
      </c>
      <c r="K19" s="124" t="n">
        <f aca="false">+'WTI GW'!K19-'WTI GW Prior'!K19</f>
        <v>0.0212912000000074</v>
      </c>
      <c r="L19" s="125"/>
      <c r="M19" s="122" t="n">
        <f aca="false">+'WTI GW'!M19-'WTI GW Prior'!M19</f>
        <v>0</v>
      </c>
      <c r="N19" s="120"/>
      <c r="O19" s="159" t="n">
        <f aca="false">SUM(F19:M19)</f>
        <v>0.0212912000000074</v>
      </c>
      <c r="P19" s="160"/>
      <c r="Q19" s="160"/>
      <c r="R19" s="160"/>
      <c r="S19" s="160"/>
      <c r="T19" s="160"/>
      <c r="U19" s="16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0.0212912000000074</v>
      </c>
      <c r="AC19" s="129"/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59"/>
      <c r="P20" s="160"/>
      <c r="Q20" s="160"/>
      <c r="R20" s="160"/>
      <c r="S20" s="160"/>
      <c r="T20" s="160"/>
      <c r="U20" s="161"/>
      <c r="V20" s="120"/>
      <c r="W20" s="119"/>
      <c r="X20" s="127"/>
      <c r="Y20" s="128"/>
      <c r="Z20" s="128"/>
      <c r="AA20" s="129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62" t="e">
        <f aca="false">SUM(#REF!)</f>
        <v>#REF!</v>
      </c>
      <c r="E21" s="133"/>
      <c r="F21" s="163" t="n">
        <f aca="false">SUM(F16:F20)</f>
        <v>-508.4357359</v>
      </c>
      <c r="G21" s="133"/>
      <c r="H21" s="163" t="n">
        <f aca="false">SUM(H16:H20)</f>
        <v>807.7233315</v>
      </c>
      <c r="I21" s="133"/>
      <c r="J21" s="164" t="n">
        <f aca="false">SUM(J16:J20)</f>
        <v>0</v>
      </c>
      <c r="K21" s="165" t="n">
        <f aca="false">SUM(K16:K20)</f>
        <v>74.8739319</v>
      </c>
      <c r="L21" s="163"/>
      <c r="M21" s="163" t="n">
        <f aca="false">SUM(M16:M20)</f>
        <v>42.3060504</v>
      </c>
      <c r="N21" s="133"/>
      <c r="O21" s="166" t="n">
        <f aca="false">SUM(O16:O20)</f>
        <v>416.4675779</v>
      </c>
      <c r="P21" s="133"/>
      <c r="Q21" s="133" t="e">
        <f aca="false">SUM(#REF!)</f>
        <v>#REF!</v>
      </c>
      <c r="R21" s="133" t="e">
        <f aca="false">SUM(#REF!)</f>
        <v>#REF!</v>
      </c>
      <c r="S21" s="133" t="e">
        <f aca="false">SUM(#REF!)</f>
        <v>#REF!</v>
      </c>
      <c r="T21" s="133" t="e">
        <f aca="false">SUM(#REF!)</f>
        <v>#REF!</v>
      </c>
      <c r="U21" s="162" t="e">
        <f aca="false">SUM(#REF!)</f>
        <v>#REF!</v>
      </c>
      <c r="V21" s="133"/>
      <c r="W21" s="133"/>
      <c r="X21" s="167" t="e">
        <f aca="false">SUM(#REF!)</f>
        <v>#REF!</v>
      </c>
      <c r="Y21" s="167" t="e">
        <f aca="false">SUM(#REF!)</f>
        <v>#REF!</v>
      </c>
      <c r="Z21" s="167" t="e">
        <f aca="false">SUM(#REF!)</f>
        <v>#REF!</v>
      </c>
      <c r="AA21" s="168" t="n">
        <f aca="false">SUM(AA16:AA20)</f>
        <v>374.1615275</v>
      </c>
      <c r="AB21" s="10"/>
      <c r="AC21" s="168" t="n">
        <f aca="false">SUM(AC12:AC20)</f>
        <v>416.4462867</v>
      </c>
      <c r="AE21" s="147" t="n">
        <f aca="false">SUM(AE12:AE20)</f>
        <v>0.00660046999999508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5</xdr:col>
                    <xdr:colOff>0</xdr:colOff>
                    <xdr:row>31</xdr:row>
                    <xdr:rowOff>76320</xdr:rowOff>
                  </from>
                  <to>
                    <xdr:col>6</xdr:col>
                    <xdr:colOff>0</xdr:colOff>
                    <xdr:row>33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31</xdr:row>
                    <xdr:rowOff>66600</xdr:rowOff>
                  </from>
                  <to>
                    <xdr:col>7</xdr:col>
                    <xdr:colOff>587520</xdr:colOff>
                    <xdr:row>33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6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9" t="s">
        <v>51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70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45925.962664884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80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/>
      <c r="AB10" s="78"/>
      <c r="AC10" s="79"/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/>
        <v>#REF!</v>
      </c>
      <c r="C11" s="84" t="e">
        <f aca="false"/>
        <v>#REF!</v>
      </c>
      <c r="D11" s="85" t="e">
        <f aca="false"/>
        <v>#REF!</v>
      </c>
      <c r="E11" s="83"/>
      <c r="F11" s="86" t="n">
        <v>722.8088294</v>
      </c>
      <c r="G11" s="87"/>
      <c r="H11" s="86" t="n">
        <v>797.5821553</v>
      </c>
      <c r="I11" s="87"/>
      <c r="J11" s="88" t="n">
        <v>0</v>
      </c>
      <c r="K11" s="89" t="n">
        <v>867.3705937</v>
      </c>
      <c r="L11" s="83"/>
      <c r="M11" s="86" t="n">
        <v>-1560.217932</v>
      </c>
      <c r="N11" s="87"/>
      <c r="O11" s="90" t="n">
        <v>827.5436464</v>
      </c>
      <c r="P11" s="91"/>
      <c r="Q11" s="84" t="e">
        <f aca="false"/>
        <v>#REF!</v>
      </c>
      <c r="R11" s="84" t="e">
        <f aca="false"/>
        <v>#REF!</v>
      </c>
      <c r="S11" s="84" t="e">
        <f aca="false"/>
        <v>#REF!</v>
      </c>
      <c r="T11" s="84" t="e">
        <f aca="false"/>
        <v>#REF!</v>
      </c>
      <c r="U11" s="92" t="e">
        <f aca="false"/>
        <v>#REF!</v>
      </c>
      <c r="V11" s="24"/>
      <c r="W11" s="83"/>
      <c r="X11" s="93" t="e">
        <f aca="false"/>
        <v>#REF!</v>
      </c>
      <c r="Y11" s="93" t="e">
        <f aca="false"/>
        <v>#REF!</v>
      </c>
      <c r="Z11" s="94" t="e">
        <f aca="false"/>
        <v>#REF!</v>
      </c>
      <c r="AA11" s="95" t="n">
        <v>2387.7615784</v>
      </c>
      <c r="AB11" s="78"/>
      <c r="AC11" s="95" t="n">
        <v>827.5436464</v>
      </c>
      <c r="AD11" s="82"/>
      <c r="AE11" s="96" t="n">
        <v>61.81261709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v>722.8088294</v>
      </c>
      <c r="G17" s="120"/>
      <c r="H17" s="122" t="n">
        <v>797.5821553</v>
      </c>
      <c r="I17" s="120"/>
      <c r="J17" s="123" t="n">
        <v>0</v>
      </c>
      <c r="K17" s="124" t="n">
        <v>667.9750545</v>
      </c>
      <c r="L17" s="125"/>
      <c r="M17" s="122" t="n">
        <v>-1560.217932</v>
      </c>
      <c r="N17" s="120"/>
      <c r="O17" s="126" t="n">
        <v>628.1481072</v>
      </c>
      <c r="P17" s="125"/>
      <c r="Q17" s="125"/>
      <c r="R17" s="125"/>
      <c r="S17" s="125"/>
      <c r="T17" s="125"/>
      <c r="U17" s="121"/>
      <c r="V17" s="120"/>
      <c r="W17" s="119" t="n">
        <v>37073</v>
      </c>
      <c r="X17" s="127"/>
      <c r="Y17" s="128"/>
      <c r="Z17" s="128"/>
      <c r="AA17" s="129" t="n">
        <v>2188.3660392</v>
      </c>
      <c r="AB17" s="15"/>
      <c r="AC17" s="129" t="n">
        <v>0</v>
      </c>
      <c r="AD17" s="171"/>
      <c r="AE17" s="130" t="n">
        <v>61.81261709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v>0</v>
      </c>
      <c r="G19" s="120"/>
      <c r="H19" s="122" t="n">
        <v>0</v>
      </c>
      <c r="I19" s="120"/>
      <c r="J19" s="123" t="n">
        <v>0</v>
      </c>
      <c r="K19" s="124" t="n">
        <v>199.3955392</v>
      </c>
      <c r="L19" s="125"/>
      <c r="M19" s="122" t="n">
        <v>0</v>
      </c>
      <c r="N19" s="120"/>
      <c r="O19" s="126" t="n">
        <v>199.3955392</v>
      </c>
      <c r="P19" s="125"/>
      <c r="Q19" s="125"/>
      <c r="R19" s="125"/>
      <c r="S19" s="125"/>
      <c r="T19" s="125"/>
      <c r="U19" s="121"/>
      <c r="V19" s="120"/>
      <c r="W19" s="119" t="n">
        <v>37104</v>
      </c>
      <c r="X19" s="127"/>
      <c r="Y19" s="128"/>
      <c r="Z19" s="128"/>
      <c r="AA19" s="129" t="n">
        <v>199.3955392</v>
      </c>
      <c r="AB19" s="15"/>
      <c r="AC19" s="129"/>
      <c r="AE19" s="172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/>
        <v>#REF!</v>
      </c>
      <c r="C21" s="133" t="e">
        <f aca="false"/>
        <v>#REF!</v>
      </c>
      <c r="D21" s="134" t="e">
        <f aca="false"/>
        <v>#REF!</v>
      </c>
      <c r="E21" s="135"/>
      <c r="F21" s="136" t="n">
        <v>722.8088294</v>
      </c>
      <c r="G21" s="137"/>
      <c r="H21" s="136" t="n">
        <v>797.5821553</v>
      </c>
      <c r="I21" s="137"/>
      <c r="J21" s="138" t="n">
        <v>0</v>
      </c>
      <c r="K21" s="139" t="n">
        <v>867.3705937</v>
      </c>
      <c r="L21" s="136"/>
      <c r="M21" s="136" t="n">
        <v>-1560.217932</v>
      </c>
      <c r="N21" s="137"/>
      <c r="O21" s="140" t="n">
        <v>827.5436464</v>
      </c>
      <c r="P21" s="137"/>
      <c r="Q21" s="137" t="e">
        <f aca="false"/>
        <v>#REF!</v>
      </c>
      <c r="R21" s="137" t="e">
        <f aca="false"/>
        <v>#REF!</v>
      </c>
      <c r="S21" s="137" t="e">
        <f aca="false"/>
        <v>#REF!</v>
      </c>
      <c r="T21" s="137" t="e">
        <f aca="false"/>
        <v>#REF!</v>
      </c>
      <c r="U21" s="134" t="e">
        <f aca="false"/>
        <v>#REF!</v>
      </c>
      <c r="V21" s="141"/>
      <c r="W21" s="142"/>
      <c r="X21" s="143" t="e">
        <f aca="false"/>
        <v>#REF!</v>
      </c>
      <c r="Y21" s="143" t="e">
        <f aca="false"/>
        <v>#REF!</v>
      </c>
      <c r="Z21" s="143" t="e">
        <f aca="false"/>
        <v>#REF!</v>
      </c>
      <c r="AA21" s="144" t="n">
        <v>2387.7615784</v>
      </c>
      <c r="AB21" s="145"/>
      <c r="AC21" s="144" t="n">
        <v>0</v>
      </c>
      <c r="AD21" s="146"/>
      <c r="AE21" s="147" t="n">
        <v>61.81261709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73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  <col collapsed="false" customWidth="false" hidden="true" outlineLevel="0" max="22" min="22" style="0" width="9.06"/>
    <col collapsed="false" customWidth="true" hidden="false" outlineLevel="0" max="28" min="28" style="0" width="5.66"/>
    <col collapsed="false" customWidth="true" hidden="false" outlineLevel="0" max="30" min="30" style="0" width="5.66"/>
  </cols>
  <sheetData>
    <row r="6" customFormat="false" ht="60" hidden="false" customHeight="false" outlineLevel="0" collapsed="false">
      <c r="A6" s="174" t="s">
        <v>52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customFormat="false" ht="60" hidden="false" customHeight="false" outlineLevel="0" collapsed="false">
      <c r="A7" s="174" t="s">
        <v>53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</row>
    <row r="8" customFormat="false" ht="59.25" hidden="false" customHeight="false" outlineLevel="0" collapsed="false">
      <c r="A8" s="175"/>
      <c r="B8" s="17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</row>
    <row r="9" customFormat="false" ht="45" hidden="false" customHeight="false" outlineLevel="0" collapsed="false">
      <c r="B9" s="177" t="s">
        <v>54</v>
      </c>
      <c r="C9" s="178"/>
      <c r="D9" s="178"/>
      <c r="E9" s="178"/>
      <c r="F9" s="178"/>
      <c r="G9" s="178"/>
      <c r="H9" s="179" t="s">
        <v>55</v>
      </c>
      <c r="I9" s="180"/>
      <c r="J9" s="180"/>
      <c r="K9" s="180"/>
      <c r="L9" s="180"/>
      <c r="M9" s="178"/>
      <c r="N9" s="178"/>
    </row>
    <row r="10" customFormat="false" ht="45" hidden="false" customHeight="false" outlineLevel="0" collapsed="false">
      <c r="A10" s="181" t="s">
        <v>56</v>
      </c>
      <c r="B10" s="181"/>
      <c r="D10" s="176"/>
      <c r="E10" s="176"/>
      <c r="F10" s="176"/>
      <c r="G10" s="176"/>
      <c r="H10" s="179"/>
      <c r="I10" s="178"/>
      <c r="J10" s="176"/>
      <c r="K10" s="176"/>
      <c r="L10" s="176"/>
      <c r="M10" s="176"/>
      <c r="N10" s="176"/>
      <c r="O10" s="176"/>
      <c r="P10" s="176"/>
      <c r="Q10" s="176"/>
    </row>
    <row r="11" customFormat="false" ht="45" hidden="false" customHeight="false" outlineLevel="0" collapsed="false">
      <c r="A11" s="182"/>
      <c r="B11" s="176"/>
      <c r="C11" s="176"/>
      <c r="D11" s="176"/>
      <c r="E11" s="176"/>
      <c r="F11" s="176"/>
      <c r="G11" s="176"/>
      <c r="H11" s="179"/>
      <c r="I11" s="176"/>
      <c r="J11" s="176"/>
      <c r="K11" s="176"/>
      <c r="L11" s="176"/>
      <c r="M11" s="176"/>
      <c r="N11" s="176"/>
      <c r="O11" s="176"/>
      <c r="P11" s="176"/>
      <c r="Q11" s="176"/>
    </row>
    <row r="12" customFormat="false" ht="45" hidden="false" customHeight="false" outlineLevel="0" collapsed="false">
      <c r="H12" s="179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2001-06-04T18:27:59Z</cp:lastPrinted>
  <dcterms:modified xsi:type="dcterms:W3CDTF">2001-06-05T18:16:06Z</dcterms:modified>
  <cp:revision>0</cp:revision>
  <dc:subject/>
  <dc:title/>
</cp:coreProperties>
</file>