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<sst xmlns="http://schemas.openxmlformats.org/spreadsheetml/2006/main" count="150" uniqueCount="51">
  <si>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23-May-2001
04:03:59 PM</t>
  </si>
  <si>
    <t xml:space="preserve">EOL Crude
e
A
1147507
010
NXC1
WTI NXC1</t>
  </si>
  <si>
    <t xml:space="preserve">EOL Crude
e
A
1147507
010
NXC1-OPT
WTI NXC1</t>
  </si>
  <si>
    <t xml:space="preserve">EOL Crude
e
A
1147507
020
NXC2
WTI NXC1</t>
  </si>
  <si>
    <t xml:space="preserve">EOL Crude
e
B
1147508
010
NXC2
WTI NXC2</t>
  </si>
  <si>
    <t xml:space="preserve">EOL Crude
e
B
1147508
020
NXC1
WTI NXC2</t>
  </si>
  <si>
    <t xml:space="preserve">EOL Crude
e
C
1147509
010
NXC1
WTI HEDGE</t>
  </si>
  <si>
    <t xml:space="preserve">EOL Crude
e
C
1147509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</si>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</sst>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37012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37043</v>
      </c>
      <c r="B4" s="11" t="n">
        <v>0</v>
      </c>
      <c r="C4" s="11" t="n">
        <v>0</v>
      </c>
      <c r="D4" s="11"/>
      <c r="E4" s="11"/>
      <c r="F4" s="11"/>
      <c r="G4" s="11"/>
      <c r="H4" s="11" t="n">
        <v>0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0</v>
      </c>
      <c r="O4" s="11" t="n">
        <v>0</v>
      </c>
      <c r="P4" s="11" t="n">
        <v>0</v>
      </c>
      <c r="Q4" s="11" t="n">
        <v>0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 t="n">
        <v>14.9339307</v>
      </c>
      <c r="C5" s="11" t="n">
        <v>0</v>
      </c>
      <c r="D5" s="11"/>
      <c r="E5" s="11"/>
      <c r="F5" s="11"/>
      <c r="G5" s="11"/>
      <c r="H5" s="11" t="n">
        <v>-776.5644183</v>
      </c>
      <c r="I5" s="11" t="n">
        <v>0</v>
      </c>
      <c r="J5" s="11"/>
      <c r="K5" s="11"/>
      <c r="L5" s="11" t="n">
        <v>0</v>
      </c>
      <c r="M5" s="11" t="n">
        <v>131.6179106</v>
      </c>
      <c r="N5" s="11" t="n">
        <v>647.1370152</v>
      </c>
      <c r="O5" s="11" t="n">
        <v>0</v>
      </c>
      <c r="P5" s="11" t="n">
        <v>-114.4934724</v>
      </c>
      <c r="Q5" s="11" t="n">
        <v>131.6179106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9" activeCellId="0" sqref="A9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45926.9623778542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14.9339307</v>
      </c>
      <c r="G11" s="84"/>
      <c r="H11" s="83" t="n">
        <f aca="false">+H22</f>
        <v>-776.5644183</v>
      </c>
      <c r="I11" s="84"/>
      <c r="J11" s="85" t="n">
        <f aca="false">+J22</f>
        <v>0</v>
      </c>
      <c r="K11" s="86" t="n">
        <f aca="false">+K22</f>
        <v>647.1370152</v>
      </c>
      <c r="L11" s="80"/>
      <c r="M11" s="83" t="n">
        <f aca="false">+M22</f>
        <v>131.6179106</v>
      </c>
      <c r="N11" s="84"/>
      <c r="O11" s="87" t="n">
        <f aca="false">+O22</f>
        <v>17.1244381999999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-114.4934724</v>
      </c>
      <c r="AB11" s="75"/>
      <c r="AC11" s="92" t="n">
        <f aca="false">O11</f>
        <v>17.1244381999999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0</v>
      </c>
      <c r="G18" s="114"/>
      <c r="H18" s="116" t="n">
        <f aca="false">OBS!H4</f>
        <v>0</v>
      </c>
      <c r="I18" s="114"/>
      <c r="J18" s="117" t="n">
        <f aca="false">OBS!L4</f>
        <v>0</v>
      </c>
      <c r="K18" s="118" t="n">
        <f aca="false">OBS!N4</f>
        <v>0</v>
      </c>
      <c r="L18" s="119"/>
      <c r="M18" s="116" t="n">
        <f aca="false">OBS!E4+OBS!M4</f>
        <v>0</v>
      </c>
      <c r="N18" s="114"/>
      <c r="O18" s="120" t="n">
        <f aca="false">SUM(F18:M18)</f>
        <v>0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0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14.9339307</v>
      </c>
      <c r="G20" s="114"/>
      <c r="H20" s="116" t="n">
        <f aca="false">OBS!H5</f>
        <v>-776.5644183</v>
      </c>
      <c r="I20" s="114"/>
      <c r="J20" s="117" t="n">
        <f aca="false">OBS!L5</f>
        <v>0</v>
      </c>
      <c r="K20" s="118" t="n">
        <f aca="false">OBS!N5</f>
        <v>647.1370152</v>
      </c>
      <c r="L20" s="119"/>
      <c r="M20" s="116" t="n">
        <f aca="false">OBS!E5+OBS!M5</f>
        <v>131.6179106</v>
      </c>
      <c r="N20" s="114"/>
      <c r="O20" s="120" t="n">
        <f aca="false">SUM(F20:M20)</f>
        <v>17.1244381999999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-114.4934724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14.9339307</v>
      </c>
      <c r="G22" s="129"/>
      <c r="H22" s="128" t="n">
        <f aca="false">SUM(H16:H21)</f>
        <v>-776.5644183</v>
      </c>
      <c r="I22" s="129"/>
      <c r="J22" s="130" t="n">
        <f aca="false">SUM(J16:J21)</f>
        <v>0</v>
      </c>
      <c r="K22" s="131" t="n">
        <f aca="false">SUM(K16:K21)</f>
        <v>647.1370152</v>
      </c>
      <c r="L22" s="128"/>
      <c r="M22" s="128" t="n">
        <f aca="false">SUM(M16:M21)</f>
        <v>131.6179106</v>
      </c>
      <c r="N22" s="129"/>
      <c r="O22" s="132" t="n">
        <f aca="false">SUM(O16:O21)</f>
        <v>17.1244381999999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-114.4934724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M20" activeCellId="0" sqref="M20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45926.9623778542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-373.3044013</v>
      </c>
      <c r="G11" s="84"/>
      <c r="H11" s="83" t="n">
        <f aca="false">+H22</f>
        <v>457.8343799</v>
      </c>
      <c r="I11" s="84"/>
      <c r="J11" s="85" t="n">
        <f aca="false">+J22</f>
        <v>0</v>
      </c>
      <c r="K11" s="86" t="n">
        <f aca="false">+K22</f>
        <v>0.0731288999999151</v>
      </c>
      <c r="L11" s="80"/>
      <c r="M11" s="83" t="n">
        <f aca="false">+M22</f>
        <v>393.0761872</v>
      </c>
      <c r="N11" s="84"/>
      <c r="O11" s="87" t="n">
        <f aca="false">+O22</f>
        <v>477.6792947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84.6031075</v>
      </c>
      <c r="AC11" s="92" t="n">
        <f aca="false">O11</f>
        <v>477.6792947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0</v>
      </c>
      <c r="G18" s="114"/>
      <c r="H18" s="116" t="n">
        <f aca="false">+'WTI GW'!H18-'WTI GW Prior'!H18</f>
        <v>0</v>
      </c>
      <c r="I18" s="114"/>
      <c r="J18" s="117" t="n">
        <f aca="false">+'WTI GW'!J18-'WTI GW Prior'!J18</f>
        <v>0</v>
      </c>
      <c r="K18" s="118" t="n">
        <f aca="false">+'WTI GW'!K18-'WTI GW Prior'!K18</f>
        <v>0</v>
      </c>
      <c r="L18" s="119"/>
      <c r="M18" s="116" t="n">
        <f aca="false">+'WTI GW'!M18-'WTI GW Prior'!M18</f>
        <v>0</v>
      </c>
      <c r="N18" s="114"/>
      <c r="O18" s="150" t="n">
        <f aca="false">SUM(F18:M18)</f>
        <v>0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0</v>
      </c>
      <c r="AC18" s="123" t="n">
        <f aca="false">O18</f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-373.3044013</v>
      </c>
      <c r="G20" s="114"/>
      <c r="H20" s="116" t="n">
        <f aca="false">+'WTI GW'!H20-'WTI GW Prior'!H20</f>
        <v>457.8343799</v>
      </c>
      <c r="I20" s="114"/>
      <c r="J20" s="117" t="n">
        <f aca="false">+'WTI GW'!J20-'WTI GW Prior'!J20</f>
        <v>0</v>
      </c>
      <c r="K20" s="118" t="n">
        <f aca="false">+'WTI GW'!K20-'WTI GW Prior'!K20</f>
        <v>0.0731288999999151</v>
      </c>
      <c r="L20" s="119"/>
      <c r="M20" s="116" t="n">
        <f aca="false">+'WTI GW'!M20-'WTI GW Prior'!M20</f>
        <v>393.0761872</v>
      </c>
      <c r="N20" s="114"/>
      <c r="O20" s="150" t="n">
        <f aca="false">SUM(F20:M20)</f>
        <v>477.6792947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84.6031075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-373.3044013</v>
      </c>
      <c r="G22" s="125"/>
      <c r="H22" s="154" t="n">
        <f aca="false">SUM(H16:H21)</f>
        <v>457.8343799</v>
      </c>
      <c r="I22" s="125"/>
      <c r="J22" s="155" t="n">
        <f aca="false">SUM(J16:J21)</f>
        <v>0</v>
      </c>
      <c r="K22" s="156" t="n">
        <f aca="false">SUM(K16:K21)</f>
        <v>0.0731288999999151</v>
      </c>
      <c r="L22" s="154"/>
      <c r="M22" s="154" t="n">
        <f aca="false">SUM(M16:M21)</f>
        <v>393.0761872</v>
      </c>
      <c r="N22" s="125"/>
      <c r="O22" s="157" t="n">
        <f aca="false">SUM(O16:O21)</f>
        <v>477.6792947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84.6031075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45925.9623779057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388.238332</v>
      </c>
      <c r="G11" s="84"/>
      <c r="H11" s="83" t="n">
        <v>-1234.3987982</v>
      </c>
      <c r="I11" s="84"/>
      <c r="J11" s="85" t="n">
        <v>0</v>
      </c>
      <c r="K11" s="86" t="n">
        <v>647.0638863</v>
      </c>
      <c r="L11" s="80"/>
      <c r="M11" s="83" t="n">
        <v>-261.4582766</v>
      </c>
      <c r="N11" s="84"/>
      <c r="O11" s="87" t="n">
        <v>-460.5548565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-199.0965799</v>
      </c>
      <c r="AB11" s="75"/>
      <c r="AC11" s="92" t="n">
        <v>-460.5548565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0</v>
      </c>
      <c r="G18" s="114"/>
      <c r="H18" s="116" t="n">
        <v>0</v>
      </c>
      <c r="I18" s="114"/>
      <c r="J18" s="117" t="n">
        <v>0</v>
      </c>
      <c r="K18" s="118" t="n">
        <v>0</v>
      </c>
      <c r="L18" s="119"/>
      <c r="M18" s="116" t="n">
        <v>0</v>
      </c>
      <c r="N18" s="114"/>
      <c r="O18" s="120" t="n">
        <v>0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0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388.238332</v>
      </c>
      <c r="G20" s="114"/>
      <c r="H20" s="116" t="n">
        <v>-1234.3987982</v>
      </c>
      <c r="I20" s="114"/>
      <c r="J20" s="117" t="n">
        <v>0</v>
      </c>
      <c r="K20" s="118" t="n">
        <v>647.0638863</v>
      </c>
      <c r="L20" s="119"/>
      <c r="M20" s="116" t="n">
        <v>-261.4582766</v>
      </c>
      <c r="N20" s="114"/>
      <c r="O20" s="120" t="n">
        <v>-460.5548565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-199.0965799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388.238332</v>
      </c>
      <c r="G22" s="129"/>
      <c r="H22" s="128" t="n">
        <v>-1234.3987982</v>
      </c>
      <c r="I22" s="129"/>
      <c r="J22" s="130" t="n">
        <v>0</v>
      </c>
      <c r="K22" s="131" t="n">
        <v>647.0638863</v>
      </c>
      <c r="L22" s="128"/>
      <c r="M22" s="128" t="n">
        <v>-261.4582766</v>
      </c>
      <c r="N22" s="129"/>
      <c r="O22" s="132" t="n">
        <v>-460.5548565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-199.0965799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2001-05-23T18:37:01Z</cp:lastPrinted>
  <dcterms:modified xsi:type="dcterms:W3CDTF">2001-05-23T18:37:04Z</dcterms:modified>
  <cp:revision>0</cp:revision>
  <dc:subject/>
  <dc:title/>
</cp:coreProperties>
</file>