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GW'!$A$1:$AB$23</definedName>
    <definedName function="false" hidden="false" localSheetId="2" name="_xlnm.Print_Area" vbProcedure="false">'WTI GW Change'!$A$1:$AB$23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<sst xmlns="http://schemas.openxmlformats.org/spreadsheetml/2006/main" count="150" uniqueCount="51">
  <si>
    <t xml:space="preserve">
21-May-2001
07:11:50 PM</t>
  </si>
  <si>
    <t xml:space="preserve">EOL Crude
e
A
1144517
010
NXC1
WTI NXC1</t>
  </si>
  <si>
    <t xml:space="preserve">EOL Crude
e
A
1144517
010
NXC1-OPT
WTI NXC1</t>
  </si>
  <si>
    <t xml:space="preserve">EOL Crude
e
A
1144517
020
NXC2
WTI NXC1</t>
  </si>
  <si>
    <t xml:space="preserve">EOL Crude
e
B
1144518
010
NXC2
WTI NXC2</t>
  </si>
  <si>
    <t xml:space="preserve">EOL Crude
e
B
1144518
020
NXC1
WTI NXC2</t>
  </si>
  <si>
    <t xml:space="preserve">EOL Crude
e
C
1144519
010
NXC1
WTI HEDGE</t>
  </si>
  <si>
    <t xml:space="preserve">EOL Crude
e
C
1144519
020
NXC2
WTI HEDGE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</si>
  <si>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</si>
  <si>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</si>
  <si>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</si>
  <si>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</si>
  <si>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</si>
  <si>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</si>
  <si>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</si>
  <si>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</si>
  <si>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</si>
  <si>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</si>
  <si>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</si>
  <si>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</si>
  <si>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</si>
  <si>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</si>
  <si>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</si>
  <si>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</si>
  <si>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</si>
  <si>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</si>
  <si>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</si>
  <si>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</si>
  <si>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</si>
  <si>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</si>
  <si>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</si>
  <si>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</si>
  <si>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</si>
  <si>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</si>
  <si>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</si>
  <si>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</si>
  <si>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</si>
  <si>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</si>
  <si>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</si>
  <si>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Book</t>
  </si>
  <si>
    <t xml:space="preserve">OPTIONS</t>
  </si>
  <si>
    <t xml:space="preserve">Position</t>
  </si>
  <si>
    <t xml:space="preserve">(Inc. Options)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</si>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</sst>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375480</xdr:colOff>
          <xdr:row>32</xdr:row>
          <xdr:rowOff>76320</xdr:rowOff>
        </xdr:from>
        <xdr:to>
          <xdr:col>5</xdr:col>
          <xdr:colOff>752040</xdr:colOff>
          <xdr:row>34</xdr:row>
          <xdr:rowOff>66600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32</xdr:row>
          <xdr:rowOff>66600</xdr:rowOff>
        </xdr:from>
        <xdr:to>
          <xdr:col>7</xdr:col>
          <xdr:colOff>587520</xdr:colOff>
          <xdr:row>34</xdr:row>
          <xdr:rowOff>66600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8</v>
      </c>
      <c r="FC1" s="6"/>
      <c r="FD1" s="6" t="s">
        <v>9</v>
      </c>
      <c r="FE1" s="6"/>
      <c r="FF1" s="6" t="s">
        <v>10</v>
      </c>
      <c r="FG1" s="6"/>
      <c r="FH1" s="6" t="s">
        <v>11</v>
      </c>
      <c r="FI1" s="6"/>
      <c r="FJ1" s="6" t="s">
        <v>12</v>
      </c>
      <c r="FK1" s="6"/>
      <c r="FL1" s="6" t="s">
        <v>13</v>
      </c>
      <c r="FM1" s="6"/>
      <c r="FN1" s="6" t="s">
        <v>14</v>
      </c>
      <c r="FO1" s="6"/>
      <c r="FP1" s="6" t="s">
        <v>15</v>
      </c>
      <c r="FQ1" s="6"/>
      <c r="FR1" s="6" t="s">
        <v>16</v>
      </c>
      <c r="FS1" s="6"/>
      <c r="FT1" s="6" t="s">
        <v>17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18</v>
      </c>
      <c r="C2" s="9" t="s">
        <v>19</v>
      </c>
      <c r="D2" s="9" t="s">
        <v>18</v>
      </c>
      <c r="E2" s="9" t="s">
        <v>19</v>
      </c>
      <c r="F2" s="9" t="s">
        <v>18</v>
      </c>
      <c r="G2" s="9" t="s">
        <v>19</v>
      </c>
      <c r="H2" s="9" t="s">
        <v>18</v>
      </c>
      <c r="I2" s="9" t="s">
        <v>19</v>
      </c>
      <c r="J2" s="9" t="s">
        <v>18</v>
      </c>
      <c r="K2" s="9" t="s">
        <v>19</v>
      </c>
      <c r="L2" s="9" t="s">
        <v>18</v>
      </c>
      <c r="M2" s="9" t="s">
        <v>19</v>
      </c>
      <c r="N2" s="9" t="s">
        <v>18</v>
      </c>
      <c r="O2" s="9" t="s">
        <v>19</v>
      </c>
      <c r="P2" s="9" t="s">
        <v>20</v>
      </c>
      <c r="Q2" s="9" t="s">
        <v>21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19</v>
      </c>
      <c r="FB2" s="9" t="s">
        <v>18</v>
      </c>
      <c r="FC2" s="9" t="s">
        <v>19</v>
      </c>
      <c r="FD2" s="9" t="s">
        <v>18</v>
      </c>
      <c r="FE2" s="9" t="s">
        <v>19</v>
      </c>
      <c r="FF2" s="9" t="s">
        <v>18</v>
      </c>
      <c r="FG2" s="9" t="s">
        <v>19</v>
      </c>
      <c r="FH2" s="9" t="s">
        <v>18</v>
      </c>
      <c r="FI2" s="9" t="s">
        <v>19</v>
      </c>
      <c r="FJ2" s="9" t="s">
        <v>18</v>
      </c>
      <c r="FK2" s="9" t="s">
        <v>19</v>
      </c>
      <c r="FL2" s="9" t="s">
        <v>18</v>
      </c>
      <c r="FM2" s="9" t="s">
        <v>19</v>
      </c>
      <c r="FN2" s="9" t="s">
        <v>18</v>
      </c>
      <c r="FO2" s="9" t="s">
        <v>19</v>
      </c>
      <c r="FP2" s="9" t="s">
        <v>18</v>
      </c>
      <c r="FQ2" s="10" t="s">
        <v>19</v>
      </c>
      <c r="FR2" s="10" t="s">
        <v>18</v>
      </c>
      <c r="FS2" s="10" t="s">
        <v>19</v>
      </c>
      <c r="FT2" s="10" t="s">
        <v>18</v>
      </c>
      <c r="FU2" s="10" t="s">
        <v>19</v>
      </c>
      <c r="FV2" s="10" t="s">
        <v>20</v>
      </c>
      <c r="FW2" s="10" t="s">
        <v>21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8" t="n">
        <v>37012</v>
      </c>
      <c r="B3" s="9" t="n">
        <v>0</v>
      </c>
      <c r="C3" s="9" t="n">
        <v>0</v>
      </c>
      <c r="D3" s="9"/>
      <c r="E3" s="9"/>
      <c r="F3" s="9"/>
      <c r="G3" s="9"/>
      <c r="H3" s="9" t="n">
        <v>0</v>
      </c>
      <c r="I3" s="9" t="n">
        <v>0</v>
      </c>
      <c r="J3" s="9"/>
      <c r="K3" s="9"/>
      <c r="L3" s="9" t="n">
        <v>0</v>
      </c>
      <c r="M3" s="9" t="n">
        <v>0</v>
      </c>
      <c r="N3" s="9" t="n">
        <v>0</v>
      </c>
      <c r="O3" s="9" t="n">
        <v>0</v>
      </c>
      <c r="P3" s="9" t="n">
        <v>0</v>
      </c>
      <c r="Q3" s="9" t="n">
        <v>0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1" t="n">
        <v>37043</v>
      </c>
      <c r="B4" s="11" t="n">
        <v>1143.5769409</v>
      </c>
      <c r="C4" s="11" t="n">
        <v>0</v>
      </c>
      <c r="D4" s="11"/>
      <c r="E4" s="11"/>
      <c r="F4" s="11"/>
      <c r="G4" s="11"/>
      <c r="H4" s="11" t="n">
        <v>0</v>
      </c>
      <c r="I4" s="11" t="n">
        <v>0</v>
      </c>
      <c r="J4" s="11"/>
      <c r="K4" s="11"/>
      <c r="L4" s="11" t="n">
        <v>0</v>
      </c>
      <c r="M4" s="11" t="n">
        <v>0</v>
      </c>
      <c r="N4" s="11" t="n">
        <v>0</v>
      </c>
      <c r="O4" s="11" t="n">
        <v>0</v>
      </c>
      <c r="P4" s="11" t="n">
        <v>1143.5769409</v>
      </c>
      <c r="Q4" s="11" t="n">
        <v>0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37073</v>
      </c>
      <c r="B5" s="11" t="n">
        <v>114.4675661</v>
      </c>
      <c r="C5" s="11" t="n">
        <v>0</v>
      </c>
      <c r="D5" s="11" t="n">
        <v>0</v>
      </c>
      <c r="E5" s="11" t="n">
        <v>-119.2274269</v>
      </c>
      <c r="F5" s="11"/>
      <c r="G5" s="11"/>
      <c r="H5" s="11" t="n">
        <v>-1358.6802411</v>
      </c>
      <c r="I5" s="11" t="n">
        <v>0</v>
      </c>
      <c r="J5" s="11"/>
      <c r="K5" s="11"/>
      <c r="L5" s="11"/>
      <c r="M5" s="11"/>
      <c r="N5" s="11" t="n">
        <v>646.990591</v>
      </c>
      <c r="O5" s="11" t="n">
        <v>0</v>
      </c>
      <c r="P5" s="11" t="n">
        <v>-597.222084</v>
      </c>
      <c r="Q5" s="11" t="n">
        <v>-119.2274269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  <row r="514" customFormat="false" ht="12.75" hidden="false" customHeight="false" outlineLevel="0" collapsed="false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</row>
    <row r="515" customFormat="false" ht="12.75" hidden="false" customHeight="false" outlineLevel="0" collapsed="false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  <c r="DJ515" s="11"/>
      <c r="DK515" s="11"/>
      <c r="DL515" s="11"/>
      <c r="DM515" s="11"/>
      <c r="DN515" s="11"/>
      <c r="DO515" s="11"/>
      <c r="DP515" s="11"/>
      <c r="DQ515" s="11"/>
      <c r="DR515" s="11"/>
      <c r="DS515" s="11"/>
      <c r="DT515" s="11"/>
      <c r="DU515" s="11"/>
      <c r="DV515" s="11"/>
      <c r="DW515" s="11"/>
      <c r="DX515" s="11"/>
      <c r="DY515" s="11"/>
      <c r="DZ515" s="11"/>
      <c r="EA515" s="11"/>
      <c r="EB515" s="11"/>
      <c r="EC515" s="11"/>
      <c r="ED515" s="11"/>
      <c r="EE515" s="11"/>
      <c r="EF515" s="11"/>
      <c r="EG515" s="11"/>
      <c r="EH515" s="11"/>
      <c r="EI515" s="11"/>
      <c r="EJ515" s="11"/>
      <c r="EK515" s="11"/>
      <c r="EL515" s="11"/>
      <c r="EM515" s="11"/>
      <c r="EN515" s="11"/>
      <c r="EO515" s="11"/>
      <c r="EP515" s="11"/>
      <c r="EQ515" s="11"/>
      <c r="ER515" s="11"/>
      <c r="ES515" s="11"/>
      <c r="ET515" s="11"/>
      <c r="EU515" s="11"/>
      <c r="EV51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55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0.1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45926.9624056841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B10" s="75"/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1258.044507</v>
      </c>
      <c r="G11" s="84"/>
      <c r="H11" s="83" t="n">
        <f aca="false">+H22</f>
        <v>-1358.6802411</v>
      </c>
      <c r="I11" s="84"/>
      <c r="J11" s="85" t="n">
        <f aca="false">+J22</f>
        <v>0</v>
      </c>
      <c r="K11" s="86" t="n">
        <f aca="false">+K22</f>
        <v>646.990591</v>
      </c>
      <c r="L11" s="80"/>
      <c r="M11" s="83" t="n">
        <f aca="false">+M22</f>
        <v>-119.2274269</v>
      </c>
      <c r="N11" s="84"/>
      <c r="O11" s="87" t="n">
        <f aca="false">+O22</f>
        <v>427.12743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546.3548569</v>
      </c>
      <c r="AB11" s="75"/>
      <c r="AC11" s="92" t="n">
        <f aca="false">O11</f>
        <v>427.12743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f aca="false">OBS!B4</f>
        <v>1143.5769409</v>
      </c>
      <c r="G18" s="114"/>
      <c r="H18" s="116" t="n">
        <f aca="false">OBS!H4</f>
        <v>0</v>
      </c>
      <c r="I18" s="114"/>
      <c r="J18" s="117" t="n">
        <f aca="false">OBS!L4</f>
        <v>0</v>
      </c>
      <c r="K18" s="118" t="n">
        <f aca="false">OBS!N4</f>
        <v>0</v>
      </c>
      <c r="L18" s="119"/>
      <c r="M18" s="116" t="n">
        <f aca="false">OBS!E4+OBS!M4</f>
        <v>0</v>
      </c>
      <c r="N18" s="114"/>
      <c r="O18" s="120" t="n">
        <f aca="false">SUM(F18:M18)</f>
        <v>1143.5769409</v>
      </c>
      <c r="P18" s="119"/>
      <c r="Q18" s="119"/>
      <c r="R18" s="119"/>
      <c r="S18" s="119"/>
      <c r="T18" s="119"/>
      <c r="U18" s="115"/>
      <c r="V18" s="114"/>
      <c r="W18" s="113" t="n">
        <f aca="false">A18</f>
        <v>37043</v>
      </c>
      <c r="X18" s="121"/>
      <c r="Y18" s="122"/>
      <c r="Z18" s="122"/>
      <c r="AA18" s="123" t="n">
        <f aca="false">O18-M18</f>
        <v>1143.5769409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f aca="false">OBS!B5</f>
        <v>114.4675661</v>
      </c>
      <c r="G20" s="114"/>
      <c r="H20" s="116" t="n">
        <f aca="false">OBS!H5</f>
        <v>-1358.6802411</v>
      </c>
      <c r="I20" s="114"/>
      <c r="J20" s="117" t="n">
        <f aca="false">OBS!L5</f>
        <v>0</v>
      </c>
      <c r="K20" s="118" t="n">
        <f aca="false">OBS!N5</f>
        <v>646.990591</v>
      </c>
      <c r="L20" s="119"/>
      <c r="M20" s="116" t="n">
        <f aca="false">OBS!E5+OBS!M5</f>
        <v>-119.2274269</v>
      </c>
      <c r="N20" s="114"/>
      <c r="O20" s="120" t="n">
        <f aca="false">SUM(F20:M20)</f>
        <v>-716.4495109</v>
      </c>
      <c r="P20" s="119"/>
      <c r="Q20" s="119"/>
      <c r="R20" s="119"/>
      <c r="S20" s="119"/>
      <c r="T20" s="119"/>
      <c r="U20" s="115"/>
      <c r="V20" s="114"/>
      <c r="W20" s="113" t="n">
        <f aca="false">A20</f>
        <v>37073</v>
      </c>
      <c r="X20" s="121"/>
      <c r="Y20" s="122"/>
      <c r="Z20" s="122"/>
      <c r="AA20" s="123" t="n">
        <f aca="false">O20-M20</f>
        <v>-597.222084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38</v>
      </c>
      <c r="B22" s="125" t="n">
        <f aca="false">SUM(B16)</f>
        <v>0</v>
      </c>
      <c r="C22" s="125" t="n">
        <f aca="false">SUM(C16)</f>
        <v>0</v>
      </c>
      <c r="D22" s="126" t="n">
        <f aca="false">SUM(D16)</f>
        <v>0</v>
      </c>
      <c r="E22" s="127"/>
      <c r="F22" s="128" t="n">
        <f aca="false">SUM(F16:F21)</f>
        <v>1258.044507</v>
      </c>
      <c r="G22" s="129"/>
      <c r="H22" s="128" t="n">
        <f aca="false">SUM(H16:H21)</f>
        <v>-1358.6802411</v>
      </c>
      <c r="I22" s="129"/>
      <c r="J22" s="130" t="n">
        <f aca="false">SUM(J16:J21)</f>
        <v>0</v>
      </c>
      <c r="K22" s="131" t="n">
        <f aca="false">SUM(K16:K21)</f>
        <v>646.990591</v>
      </c>
      <c r="L22" s="128"/>
      <c r="M22" s="128" t="n">
        <f aca="false">SUM(M16:M21)</f>
        <v>-119.2274269</v>
      </c>
      <c r="N22" s="129"/>
      <c r="O22" s="132" t="n">
        <f aca="false">SUM(O16:O21)</f>
        <v>427.12743</v>
      </c>
      <c r="P22" s="129"/>
      <c r="Q22" s="129" t="n">
        <f aca="false">SUM(Q16)</f>
        <v>0</v>
      </c>
      <c r="R22" s="129" t="n">
        <f aca="false">SUM(R16)</f>
        <v>0</v>
      </c>
      <c r="S22" s="129" t="n">
        <f aca="false">SUM(S16)</f>
        <v>0</v>
      </c>
      <c r="T22" s="129" t="n">
        <f aca="false">SUM(T16)</f>
        <v>0</v>
      </c>
      <c r="U22" s="126" t="n">
        <f aca="false">SUM(U16)</f>
        <v>0</v>
      </c>
      <c r="V22" s="133"/>
      <c r="W22" s="134"/>
      <c r="X22" s="135" t="n">
        <f aca="false">SUM(X16)</f>
        <v>0</v>
      </c>
      <c r="Y22" s="135" t="n">
        <f aca="false">SUM(Y16)</f>
        <v>0</v>
      </c>
      <c r="Z22" s="135" t="n">
        <f aca="false">SUM(Z16)</f>
        <v>0</v>
      </c>
      <c r="AA22" s="136" t="n">
        <f aca="false">SUM(AA16:AA21)</f>
        <v>546.3548569</v>
      </c>
      <c r="AB22" s="137"/>
      <c r="AC22" s="136" t="n">
        <f aca="false">SUM(AC16)</f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1.32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C3" s="147"/>
      <c r="AD3" s="148"/>
      <c r="AE3" s="148"/>
      <c r="AF3" s="148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45926.9624056841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149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165.0594285</v>
      </c>
      <c r="G11" s="84"/>
      <c r="H11" s="83" t="n">
        <f aca="false">+H22</f>
        <v>3593.4658333</v>
      </c>
      <c r="I11" s="84"/>
      <c r="J11" s="85" t="n">
        <f aca="false">+J22</f>
        <v>0</v>
      </c>
      <c r="K11" s="86" t="n">
        <f aca="false">+K22</f>
        <v>174.9376625</v>
      </c>
      <c r="L11" s="80"/>
      <c r="M11" s="83" t="n">
        <f aca="false">+M22</f>
        <v>-46.7657619</v>
      </c>
      <c r="N11" s="84"/>
      <c r="O11" s="87" t="n">
        <f aca="false">+O22</f>
        <v>3886.6971624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3933.4629243</v>
      </c>
      <c r="AC11" s="92" t="n">
        <f aca="false">O11</f>
        <v>3886.6971624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1"/>
      <c r="AA13" s="103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10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10"/>
      <c r="AA15" s="111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50"/>
      <c r="P16" s="151"/>
      <c r="Q16" s="151"/>
      <c r="R16" s="151"/>
      <c r="S16" s="151"/>
      <c r="T16" s="151"/>
      <c r="U16" s="152"/>
      <c r="V16" s="114"/>
      <c r="W16" s="113"/>
      <c r="X16" s="121"/>
      <c r="Y16" s="122"/>
      <c r="Z16" s="122"/>
      <c r="AA16" s="123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50"/>
      <c r="P17" s="151"/>
      <c r="Q17" s="151"/>
      <c r="R17" s="151"/>
      <c r="S17" s="151"/>
      <c r="T17" s="151"/>
      <c r="U17" s="152"/>
      <c r="V17" s="114"/>
      <c r="W17" s="113"/>
      <c r="X17" s="121"/>
      <c r="Y17" s="122"/>
      <c r="Z17" s="122"/>
      <c r="AA17" s="123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f aca="false">+'WTI GW'!F18-'WTI GW Prior'!F18</f>
        <v>135.1703721</v>
      </c>
      <c r="G18" s="114"/>
      <c r="H18" s="116" t="n">
        <f aca="false">+'WTI GW'!H18-'WTI GW Prior'!H18</f>
        <v>3474.5097588</v>
      </c>
      <c r="I18" s="114"/>
      <c r="J18" s="117" t="n">
        <f aca="false">+'WTI GW'!J18-'WTI GW Prior'!J18</f>
        <v>0</v>
      </c>
      <c r="K18" s="118" t="n">
        <f aca="false">+'WTI GW'!K18-'WTI GW Prior'!K18</f>
        <v>-723.8561985</v>
      </c>
      <c r="L18" s="119"/>
      <c r="M18" s="116" t="n">
        <f aca="false">+'WTI GW'!M18-'WTI GW Prior'!M18</f>
        <v>0</v>
      </c>
      <c r="N18" s="114"/>
      <c r="O18" s="150" t="n">
        <f aca="false">SUM(F18:M18)</f>
        <v>2885.8239324</v>
      </c>
      <c r="P18" s="151"/>
      <c r="Q18" s="151"/>
      <c r="R18" s="151"/>
      <c r="S18" s="151"/>
      <c r="T18" s="151"/>
      <c r="U18" s="152"/>
      <c r="V18" s="114"/>
      <c r="W18" s="113" t="n">
        <f aca="false">A18</f>
        <v>37043</v>
      </c>
      <c r="X18" s="121"/>
      <c r="Y18" s="122"/>
      <c r="Z18" s="122"/>
      <c r="AA18" s="123" t="n">
        <f aca="false">O18-M18</f>
        <v>2885.8239324</v>
      </c>
      <c r="AC18" s="123" t="n">
        <f aca="false">O18</f>
        <v>2885.8239324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50"/>
      <c r="P19" s="151"/>
      <c r="Q19" s="151"/>
      <c r="R19" s="151"/>
      <c r="S19" s="151"/>
      <c r="T19" s="151"/>
      <c r="U19" s="152"/>
      <c r="V19" s="114"/>
      <c r="W19" s="113"/>
      <c r="X19" s="121"/>
      <c r="Y19" s="122"/>
      <c r="Z19" s="122"/>
      <c r="AA19" s="123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f aca="false">+'WTI GW'!F20-'WTI GW Prior'!F20</f>
        <v>29.8890564</v>
      </c>
      <c r="G20" s="114"/>
      <c r="H20" s="116" t="n">
        <f aca="false">+'WTI GW'!H20-'WTI GW Prior'!H20</f>
        <v>118.9560745</v>
      </c>
      <c r="I20" s="114"/>
      <c r="J20" s="117" t="n">
        <f aca="false">+'WTI GW'!J20-'WTI GW Prior'!J20</f>
        <v>0</v>
      </c>
      <c r="K20" s="118" t="n">
        <f aca="false">+'WTI GW'!K20-'WTI GW Prior'!K20</f>
        <v>898.793861</v>
      </c>
      <c r="L20" s="119"/>
      <c r="M20" s="116" t="n">
        <f aca="false">+'WTI GW'!M20-'WTI GW Prior'!M20</f>
        <v>-46.7657619</v>
      </c>
      <c r="N20" s="114"/>
      <c r="O20" s="150" t="n">
        <f aca="false">SUM(F20:M20)</f>
        <v>1000.87323</v>
      </c>
      <c r="P20" s="151"/>
      <c r="Q20" s="151"/>
      <c r="R20" s="151"/>
      <c r="S20" s="151"/>
      <c r="T20" s="151"/>
      <c r="U20" s="152"/>
      <c r="V20" s="114"/>
      <c r="W20" s="113" t="n">
        <f aca="false">A20</f>
        <v>37073</v>
      </c>
      <c r="X20" s="121"/>
      <c r="Y20" s="122"/>
      <c r="Z20" s="122"/>
      <c r="AA20" s="123" t="n">
        <f aca="false">O20-M20</f>
        <v>1047.6389919</v>
      </c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50"/>
      <c r="P21" s="151"/>
      <c r="Q21" s="151"/>
      <c r="R21" s="151"/>
      <c r="S21" s="151"/>
      <c r="T21" s="151"/>
      <c r="U21" s="152"/>
      <c r="V21" s="114"/>
      <c r="W21" s="113"/>
      <c r="X21" s="121"/>
      <c r="Y21" s="122"/>
      <c r="Z21" s="122"/>
      <c r="AA21" s="123"/>
      <c r="AC21" s="123"/>
    </row>
    <row r="22" customFormat="false" ht="16.5" hidden="false" customHeight="false" outlineLevel="0" collapsed="false">
      <c r="A22" s="124" t="s">
        <v>38</v>
      </c>
      <c r="B22" s="125" t="n">
        <f aca="false">SUM(B16)</f>
        <v>0</v>
      </c>
      <c r="C22" s="125" t="n">
        <f aca="false">SUM(C16)</f>
        <v>0</v>
      </c>
      <c r="D22" s="153" t="n">
        <f aca="false">SUM(D16)</f>
        <v>0</v>
      </c>
      <c r="E22" s="125"/>
      <c r="F22" s="154" t="n">
        <f aca="false">SUM(F16:F21)</f>
        <v>165.0594285</v>
      </c>
      <c r="G22" s="125"/>
      <c r="H22" s="154" t="n">
        <f aca="false">SUM(H16:H21)</f>
        <v>3593.4658333</v>
      </c>
      <c r="I22" s="125"/>
      <c r="J22" s="155" t="n">
        <f aca="false">SUM(J16:J21)</f>
        <v>0</v>
      </c>
      <c r="K22" s="156" t="n">
        <f aca="false">SUM(K16:K21)</f>
        <v>174.9376625</v>
      </c>
      <c r="L22" s="154"/>
      <c r="M22" s="154" t="n">
        <f aca="false">SUM(M16:M21)</f>
        <v>-46.7657619</v>
      </c>
      <c r="N22" s="125"/>
      <c r="O22" s="157" t="n">
        <f aca="false">SUM(O16:O21)</f>
        <v>3886.6971624</v>
      </c>
      <c r="P22" s="125"/>
      <c r="Q22" s="125" t="n">
        <f aca="false">SUM(Q16)</f>
        <v>0</v>
      </c>
      <c r="R22" s="125" t="n">
        <f aca="false">SUM(R16)</f>
        <v>0</v>
      </c>
      <c r="S22" s="125" t="n">
        <f aca="false">SUM(S16)</f>
        <v>0</v>
      </c>
      <c r="T22" s="125" t="n">
        <f aca="false">SUM(T16)</f>
        <v>0</v>
      </c>
      <c r="U22" s="153" t="n">
        <f aca="false">SUM(U16)</f>
        <v>0</v>
      </c>
      <c r="V22" s="125"/>
      <c r="W22" s="125"/>
      <c r="X22" s="158" t="n">
        <f aca="false">SUM(X16)</f>
        <v>0</v>
      </c>
      <c r="Y22" s="158" t="n">
        <f aca="false">SUM(Y16)</f>
        <v>0</v>
      </c>
      <c r="Z22" s="158" t="n">
        <f aca="false">SUM(Z16)</f>
        <v>0</v>
      </c>
      <c r="AA22" s="159" t="n">
        <f aca="false">SUM(AA16:AA21)</f>
        <v>3933.4629243</v>
      </c>
      <c r="AB22" s="10"/>
      <c r="AC22" s="159" t="n">
        <f aca="false">SUM(AC16)</f>
        <v>0</v>
      </c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4</xdr:col>
                    <xdr:colOff>375480</xdr:colOff>
                    <xdr:row>32</xdr:row>
                    <xdr:rowOff>76320</xdr:rowOff>
                  </from>
                  <to>
                    <xdr:col>5</xdr:col>
                    <xdr:colOff>752040</xdr:colOff>
                    <xdr:row>34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32</xdr:row>
                    <xdr:rowOff>66600</xdr:rowOff>
                  </from>
                  <to>
                    <xdr:col>7</xdr:col>
                    <xdr:colOff>587520</xdr:colOff>
                    <xdr:row>34</xdr:row>
                    <xdr:rowOff>66600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20" activeCellId="0" sqref="K20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0" t="s">
        <v>45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45925.9624057361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/>
      <c r="AB10" s="75"/>
      <c r="AC10" s="76"/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v>0</v>
      </c>
      <c r="C11" s="81" t="n">
        <v>0</v>
      </c>
      <c r="D11" s="82" t="n">
        <v>0</v>
      </c>
      <c r="E11" s="80"/>
      <c r="F11" s="83" t="n">
        <v>1092.9850785</v>
      </c>
      <c r="G11" s="84"/>
      <c r="H11" s="83" t="n">
        <v>-4952.1460744</v>
      </c>
      <c r="I11" s="84"/>
      <c r="J11" s="85" t="n">
        <v>0</v>
      </c>
      <c r="K11" s="86" t="n">
        <v>472.0529285</v>
      </c>
      <c r="L11" s="80"/>
      <c r="M11" s="83" t="n">
        <v>-72.461665</v>
      </c>
      <c r="N11" s="84"/>
      <c r="O11" s="87" t="n">
        <v>-3459.5697324</v>
      </c>
      <c r="P11" s="88"/>
      <c r="Q11" s="81" t="n">
        <v>0</v>
      </c>
      <c r="R11" s="81" t="n">
        <v>0</v>
      </c>
      <c r="S11" s="81" t="n">
        <v>0</v>
      </c>
      <c r="T11" s="81" t="n">
        <v>0</v>
      </c>
      <c r="U11" s="89" t="n">
        <v>0</v>
      </c>
      <c r="V11" s="24"/>
      <c r="W11" s="80"/>
      <c r="X11" s="90" t="n">
        <v>0</v>
      </c>
      <c r="Y11" s="90" t="n">
        <v>0</v>
      </c>
      <c r="Z11" s="91" t="n">
        <v>0</v>
      </c>
      <c r="AA11" s="92" t="n">
        <v>-3387.1080674</v>
      </c>
      <c r="AB11" s="75"/>
      <c r="AC11" s="92" t="n">
        <v>-3459.5697324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v>1008.4065688</v>
      </c>
      <c r="G18" s="114"/>
      <c r="H18" s="116" t="n">
        <v>-3474.5097588</v>
      </c>
      <c r="I18" s="114"/>
      <c r="J18" s="117" t="n">
        <v>0</v>
      </c>
      <c r="K18" s="118" t="n">
        <v>723.8561985</v>
      </c>
      <c r="L18" s="119"/>
      <c r="M18" s="116" t="n">
        <v>0</v>
      </c>
      <c r="N18" s="114"/>
      <c r="O18" s="120" t="n">
        <v>-1742.2469915</v>
      </c>
      <c r="P18" s="119"/>
      <c r="Q18" s="119"/>
      <c r="R18" s="119"/>
      <c r="S18" s="119"/>
      <c r="T18" s="119"/>
      <c r="U18" s="115"/>
      <c r="V18" s="114"/>
      <c r="W18" s="113" t="n">
        <v>37043</v>
      </c>
      <c r="X18" s="121"/>
      <c r="Y18" s="122"/>
      <c r="Z18" s="122"/>
      <c r="AA18" s="123" t="n">
        <v>-1742.2469915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v>84.5785097</v>
      </c>
      <c r="G20" s="114"/>
      <c r="H20" s="116" t="n">
        <v>-1477.6363156</v>
      </c>
      <c r="I20" s="114"/>
      <c r="J20" s="117" t="n">
        <v>0</v>
      </c>
      <c r="K20" s="118" t="n">
        <v>-251.80327</v>
      </c>
      <c r="L20" s="119"/>
      <c r="M20" s="116" t="n">
        <v>-72.461665</v>
      </c>
      <c r="N20" s="114"/>
      <c r="O20" s="120" t="n">
        <v>-1717.3227409</v>
      </c>
      <c r="P20" s="119"/>
      <c r="Q20" s="119"/>
      <c r="R20" s="119"/>
      <c r="S20" s="119"/>
      <c r="T20" s="119"/>
      <c r="U20" s="115"/>
      <c r="V20" s="114"/>
      <c r="W20" s="113" t="n">
        <v>37073</v>
      </c>
      <c r="X20" s="121"/>
      <c r="Y20" s="122"/>
      <c r="Z20" s="122"/>
      <c r="AA20" s="123" t="n">
        <v>-1644.8610759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38</v>
      </c>
      <c r="B22" s="125" t="n">
        <v>0</v>
      </c>
      <c r="C22" s="125" t="n">
        <v>0</v>
      </c>
      <c r="D22" s="126" t="n">
        <v>0</v>
      </c>
      <c r="E22" s="127"/>
      <c r="F22" s="128" t="n">
        <v>1092.9850785</v>
      </c>
      <c r="G22" s="129"/>
      <c r="H22" s="128" t="n">
        <v>-4952.1460744</v>
      </c>
      <c r="I22" s="129"/>
      <c r="J22" s="130" t="n">
        <v>0</v>
      </c>
      <c r="K22" s="131" t="n">
        <v>472.0529285</v>
      </c>
      <c r="L22" s="128"/>
      <c r="M22" s="128" t="n">
        <v>-72.461665</v>
      </c>
      <c r="N22" s="129"/>
      <c r="O22" s="132" t="n">
        <v>-3459.5697324</v>
      </c>
      <c r="P22" s="129"/>
      <c r="Q22" s="129" t="n">
        <v>0</v>
      </c>
      <c r="R22" s="129" t="n">
        <v>0</v>
      </c>
      <c r="S22" s="129" t="n">
        <v>0</v>
      </c>
      <c r="T22" s="129" t="n">
        <v>0</v>
      </c>
      <c r="U22" s="126" t="n">
        <v>0</v>
      </c>
      <c r="V22" s="133"/>
      <c r="W22" s="134"/>
      <c r="X22" s="135" t="n">
        <v>0</v>
      </c>
      <c r="Y22" s="135" t="n">
        <v>0</v>
      </c>
      <c r="Z22" s="135" t="n">
        <v>0</v>
      </c>
      <c r="AA22" s="136" t="n">
        <v>-3387.1080674</v>
      </c>
      <c r="AB22" s="137"/>
      <c r="AC22" s="136" t="n"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62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</cols>
  <sheetData>
    <row r="6" customFormat="false" ht="60" hidden="false" customHeight="false" outlineLevel="0" collapsed="false">
      <c r="A6" s="163" t="s">
        <v>46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</row>
    <row r="7" customFormat="false" ht="60" hidden="false" customHeight="false" outlineLevel="0" collapsed="false">
      <c r="A7" s="163" t="s">
        <v>47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customFormat="false" ht="59.25" hidden="false" customHeight="false" outlineLevel="0" collapsed="false">
      <c r="A8" s="164"/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</row>
    <row r="9" customFormat="false" ht="45" hidden="false" customHeight="false" outlineLevel="0" collapsed="false">
      <c r="B9" s="166" t="s">
        <v>48</v>
      </c>
      <c r="C9" s="167"/>
      <c r="D9" s="167"/>
      <c r="E9" s="167"/>
      <c r="F9" s="167"/>
      <c r="G9" s="167"/>
      <c r="H9" s="168" t="s">
        <v>49</v>
      </c>
      <c r="I9" s="169"/>
      <c r="J9" s="169"/>
      <c r="K9" s="169"/>
      <c r="L9" s="169"/>
      <c r="M9" s="167"/>
      <c r="N9" s="167"/>
    </row>
    <row r="10" customFormat="false" ht="45" hidden="false" customHeight="false" outlineLevel="0" collapsed="false">
      <c r="A10" s="170" t="s">
        <v>50</v>
      </c>
      <c r="B10" s="170"/>
      <c r="D10" s="165"/>
      <c r="E10" s="165"/>
      <c r="F10" s="165"/>
      <c r="G10" s="165"/>
      <c r="H10" s="168"/>
      <c r="I10" s="167"/>
      <c r="J10" s="165"/>
      <c r="K10" s="165"/>
      <c r="L10" s="165"/>
      <c r="M10" s="165"/>
      <c r="N10" s="165"/>
      <c r="O10" s="165"/>
      <c r="P10" s="165"/>
      <c r="Q10" s="165"/>
    </row>
    <row r="11" customFormat="false" ht="45" hidden="false" customHeight="false" outlineLevel="0" collapsed="false">
      <c r="A11" s="171"/>
      <c r="B11" s="165"/>
      <c r="C11" s="165"/>
      <c r="D11" s="165"/>
      <c r="E11" s="165"/>
      <c r="F11" s="165"/>
      <c r="G11" s="165"/>
      <c r="H11" s="168"/>
      <c r="I11" s="165"/>
      <c r="J11" s="165"/>
      <c r="K11" s="165"/>
      <c r="L11" s="165"/>
      <c r="M11" s="165"/>
      <c r="N11" s="165"/>
      <c r="O11" s="165"/>
      <c r="P11" s="165"/>
      <c r="Q11" s="165"/>
    </row>
    <row r="12" customFormat="false" ht="45" hidden="false" customHeight="false" outlineLevel="0" collapsed="false">
      <c r="H12" s="168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ssharma</cp:lastModifiedBy>
  <cp:lastPrinted>2001-05-21T21:43:45Z</cp:lastPrinted>
  <dcterms:modified xsi:type="dcterms:W3CDTF">2001-05-21T21:43:55Z</dcterms:modified>
  <cp:revision>0</cp:revision>
  <dc:subject/>
  <dc:title/>
</cp:coreProperties>
</file>