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GW'!$A$1:$AB$23</definedName>
    <definedName function="false" hidden="false" localSheetId="2" name="_xlnm.Print_Area" vbProcedure="false">'WTI GW Change'!$A$1:$AB$23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<sst xmlns="http://schemas.openxmlformats.org/spreadsheetml/2006/main" count="150" uniqueCount="51">
  <si>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18-May-2001
05:11:34 PM</t>
  </si>
  <si>
    <t xml:space="preserve">EOL Crude
e
A
1143586
010
NXC1
WTI NXC1</t>
  </si>
  <si>
    <t xml:space="preserve">EOL Crude
e
A
1143586
010
NXC1-OPT
WTI NXC1</t>
  </si>
  <si>
    <t xml:space="preserve">EOL Crude
e
A
1143586
020
NXC2
WTI NXC1</t>
  </si>
  <si>
    <t xml:space="preserve">EOL Crude
e
B
1143587
010
NXC2
WTI NXC2</t>
  </si>
  <si>
    <t xml:space="preserve">EOL Crude
e
B
1143587
020
NXC1
WTI NXC2</t>
  </si>
  <si>
    <t xml:space="preserve">EOL Crude
e
C
1143588
010
NXC1
WTI HEDGE</t>
  </si>
  <si>
    <t xml:space="preserve">EOL Crude
e
C
1143588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</si>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</sst>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32</xdr:row>
          <xdr:rowOff>76320</xdr:rowOff>
        </xdr:from>
        <xdr:to>
          <xdr:col>5</xdr:col>
          <xdr:colOff>752040</xdr:colOff>
          <xdr:row>34</xdr:row>
          <xdr:rowOff>66600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32</xdr:row>
          <xdr:rowOff>66600</xdr:rowOff>
        </xdr:from>
        <xdr:to>
          <xdr:col>7</xdr:col>
          <xdr:colOff>587520</xdr:colOff>
          <xdr:row>34</xdr:row>
          <xdr:rowOff>66600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1" t="n">
        <v>37012</v>
      </c>
      <c r="B3" s="11" t="n">
        <v>0</v>
      </c>
      <c r="C3" s="11" t="n">
        <v>0</v>
      </c>
      <c r="D3" s="11"/>
      <c r="E3" s="11"/>
      <c r="F3" s="11"/>
      <c r="G3" s="11"/>
      <c r="H3" s="11" t="n">
        <v>0</v>
      </c>
      <c r="I3" s="11" t="n">
        <v>0</v>
      </c>
      <c r="J3" s="11"/>
      <c r="K3" s="11"/>
      <c r="L3" s="11" t="n">
        <v>0</v>
      </c>
      <c r="M3" s="11" t="n">
        <v>0</v>
      </c>
      <c r="N3" s="11" t="n">
        <v>0</v>
      </c>
      <c r="O3" s="11" t="n">
        <v>0</v>
      </c>
      <c r="P3" s="11" t="n">
        <v>0</v>
      </c>
      <c r="Q3" s="11" t="n">
        <v>0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</row>
    <row r="4" customFormat="false" ht="12.75" hidden="false" customHeight="false" outlineLevel="0" collapsed="false">
      <c r="A4" s="1" t="n">
        <v>37043</v>
      </c>
      <c r="B4" s="11" t="n">
        <v>1008.4065688</v>
      </c>
      <c r="C4" s="11" t="n">
        <v>0</v>
      </c>
      <c r="D4" s="11"/>
      <c r="E4" s="11"/>
      <c r="F4" s="11"/>
      <c r="G4" s="11"/>
      <c r="H4" s="11" t="n">
        <v>-3474.5097588</v>
      </c>
      <c r="I4" s="11" t="n">
        <v>0</v>
      </c>
      <c r="J4" s="11"/>
      <c r="K4" s="11"/>
      <c r="L4" s="11" t="n">
        <v>0</v>
      </c>
      <c r="M4" s="11" t="n">
        <v>0</v>
      </c>
      <c r="N4" s="11" t="n">
        <v>723.8561985</v>
      </c>
      <c r="O4" s="11" t="n">
        <v>0</v>
      </c>
      <c r="P4" s="11" t="n">
        <v>-1742.2469915</v>
      </c>
      <c r="Q4" s="11" t="n">
        <v>0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37073</v>
      </c>
      <c r="B5" s="11" t="n">
        <v>84.5785097</v>
      </c>
      <c r="C5" s="11" t="n">
        <v>0</v>
      </c>
      <c r="D5" s="11" t="n">
        <v>0</v>
      </c>
      <c r="E5" s="11" t="n">
        <v>-72.461665</v>
      </c>
      <c r="F5" s="11"/>
      <c r="G5" s="11"/>
      <c r="H5" s="11" t="n">
        <v>-1477.6363156</v>
      </c>
      <c r="I5" s="11" t="n">
        <v>0</v>
      </c>
      <c r="J5" s="11"/>
      <c r="K5" s="11"/>
      <c r="L5" s="11"/>
      <c r="M5" s="11"/>
      <c r="N5" s="11" t="n">
        <v>-251.80327</v>
      </c>
      <c r="O5" s="11" t="n">
        <v>0</v>
      </c>
      <c r="P5" s="11" t="n">
        <v>-1644.8610759</v>
      </c>
      <c r="Q5" s="11" t="n">
        <v>-72.461665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45926.9623926502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1092.9850785</v>
      </c>
      <c r="G11" s="84"/>
      <c r="H11" s="83" t="n">
        <f aca="false">+H22</f>
        <v>-4952.1460744</v>
      </c>
      <c r="I11" s="84"/>
      <c r="J11" s="85" t="n">
        <f aca="false">+J22</f>
        <v>0</v>
      </c>
      <c r="K11" s="86" t="n">
        <f aca="false">+K22</f>
        <v>472.0529285</v>
      </c>
      <c r="L11" s="80"/>
      <c r="M11" s="83" t="n">
        <f aca="false">+M22</f>
        <v>-72.461665</v>
      </c>
      <c r="N11" s="84"/>
      <c r="O11" s="87" t="n">
        <f aca="false">+O22</f>
        <v>-3459.5697324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-3387.1080674</v>
      </c>
      <c r="AB11" s="75"/>
      <c r="AC11" s="92" t="n">
        <f aca="false">O11</f>
        <v>-3459.5697324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OBS!B4</f>
        <v>1008.4065688</v>
      </c>
      <c r="G18" s="114"/>
      <c r="H18" s="116" t="n">
        <f aca="false">OBS!H4</f>
        <v>-3474.5097588</v>
      </c>
      <c r="I18" s="114"/>
      <c r="J18" s="117" t="n">
        <f aca="false">OBS!L4</f>
        <v>0</v>
      </c>
      <c r="K18" s="118" t="n">
        <f aca="false">OBS!N4</f>
        <v>723.8561985</v>
      </c>
      <c r="L18" s="119"/>
      <c r="M18" s="116" t="n">
        <f aca="false">OBS!E4+OBS!M4</f>
        <v>0</v>
      </c>
      <c r="N18" s="114"/>
      <c r="O18" s="120" t="n">
        <f aca="false">SUM(F18:M18)</f>
        <v>-1742.2469915</v>
      </c>
      <c r="P18" s="119"/>
      <c r="Q18" s="119"/>
      <c r="R18" s="119"/>
      <c r="S18" s="119"/>
      <c r="T18" s="119"/>
      <c r="U18" s="115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-1742.2469915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OBS!B5</f>
        <v>84.5785097</v>
      </c>
      <c r="G20" s="114"/>
      <c r="H20" s="116" t="n">
        <f aca="false">OBS!H5</f>
        <v>-1477.6363156</v>
      </c>
      <c r="I20" s="114"/>
      <c r="J20" s="117" t="n">
        <f aca="false">OBS!L5</f>
        <v>0</v>
      </c>
      <c r="K20" s="118" t="n">
        <f aca="false">OBS!N5</f>
        <v>-251.80327</v>
      </c>
      <c r="L20" s="119"/>
      <c r="M20" s="116" t="n">
        <f aca="false">OBS!E5+OBS!M5</f>
        <v>-72.461665</v>
      </c>
      <c r="N20" s="114"/>
      <c r="O20" s="120" t="n">
        <f aca="false">SUM(F20:M20)</f>
        <v>-1717.3227409</v>
      </c>
      <c r="P20" s="119"/>
      <c r="Q20" s="119"/>
      <c r="R20" s="119"/>
      <c r="S20" s="119"/>
      <c r="T20" s="119"/>
      <c r="U20" s="115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-1644.8610759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26" t="n">
        <f aca="false">SUM(D16)</f>
        <v>0</v>
      </c>
      <c r="E22" s="127"/>
      <c r="F22" s="128" t="n">
        <f aca="false">SUM(F16:F21)</f>
        <v>1092.9850785</v>
      </c>
      <c r="G22" s="129"/>
      <c r="H22" s="128" t="n">
        <f aca="false">SUM(H16:H21)</f>
        <v>-4952.1460744</v>
      </c>
      <c r="I22" s="129"/>
      <c r="J22" s="130" t="n">
        <f aca="false">SUM(J16:J21)</f>
        <v>0</v>
      </c>
      <c r="K22" s="131" t="n">
        <f aca="false">SUM(K16:K21)</f>
        <v>472.0529285</v>
      </c>
      <c r="L22" s="128"/>
      <c r="M22" s="128" t="n">
        <f aca="false">SUM(M16:M21)</f>
        <v>-72.461665</v>
      </c>
      <c r="N22" s="129"/>
      <c r="O22" s="132" t="n">
        <f aca="false">SUM(O16:O21)</f>
        <v>-3459.5697324</v>
      </c>
      <c r="P22" s="129"/>
      <c r="Q22" s="129" t="n">
        <f aca="false">SUM(Q16)</f>
        <v>0</v>
      </c>
      <c r="R22" s="129" t="n">
        <f aca="false">SUM(R16)</f>
        <v>0</v>
      </c>
      <c r="S22" s="129" t="n">
        <f aca="false">SUM(S16)</f>
        <v>0</v>
      </c>
      <c r="T22" s="129" t="n">
        <f aca="false">SUM(T16)</f>
        <v>0</v>
      </c>
      <c r="U22" s="126" t="n">
        <f aca="false">SUM(U16)</f>
        <v>0</v>
      </c>
      <c r="V22" s="133"/>
      <c r="W22" s="134"/>
      <c r="X22" s="135" t="n">
        <f aca="false">SUM(X16)</f>
        <v>0</v>
      </c>
      <c r="Y22" s="135" t="n">
        <f aca="false">SUM(Y16)</f>
        <v>0</v>
      </c>
      <c r="Z22" s="135" t="n">
        <f aca="false">SUM(Z16)</f>
        <v>0</v>
      </c>
      <c r="AA22" s="136" t="n">
        <f aca="false">SUM(AA16:AA21)</f>
        <v>-3387.1080674</v>
      </c>
      <c r="AB22" s="137"/>
      <c r="AC22" s="136" t="n">
        <f aca="false">SUM(AC16)</f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F18" activeCellId="0" sqref="F18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45926.9623926502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19.5175411</v>
      </c>
      <c r="G11" s="84"/>
      <c r="H11" s="83" t="n">
        <f aca="false">+H22</f>
        <v>-2311.6720092</v>
      </c>
      <c r="I11" s="84"/>
      <c r="J11" s="85" t="n">
        <f aca="false">+J22</f>
        <v>0</v>
      </c>
      <c r="K11" s="86" t="n">
        <f aca="false">+K22</f>
        <v>-49.8681861</v>
      </c>
      <c r="L11" s="80"/>
      <c r="M11" s="83" t="n">
        <f aca="false">+M22</f>
        <v>-173.1516446</v>
      </c>
      <c r="N11" s="84"/>
      <c r="O11" s="87" t="n">
        <f aca="false">+O22</f>
        <v>-2515.1742988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-2342.0226542</v>
      </c>
      <c r="AC11" s="92" t="n">
        <f aca="false">O11</f>
        <v>-2515.1742988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50"/>
      <c r="P17" s="151"/>
      <c r="Q17" s="151"/>
      <c r="R17" s="151"/>
      <c r="S17" s="151"/>
      <c r="T17" s="151"/>
      <c r="U17" s="152"/>
      <c r="V17" s="114"/>
      <c r="W17" s="113"/>
      <c r="X17" s="121"/>
      <c r="Y17" s="122"/>
      <c r="Z17" s="122"/>
      <c r="AA17" s="123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+'WTI GW'!F18-'WTI GW Prior'!F18</f>
        <v>-149.630687</v>
      </c>
      <c r="G18" s="114"/>
      <c r="H18" s="116" t="n">
        <f aca="false">+'WTI GW'!H18-'WTI GW Prior'!H18</f>
        <v>-848.9597616</v>
      </c>
      <c r="I18" s="114"/>
      <c r="J18" s="117" t="n">
        <f aca="false">+'WTI GW'!J18-'WTI GW Prior'!J18</f>
        <v>0</v>
      </c>
      <c r="K18" s="118" t="n">
        <f aca="false">+'WTI GW'!K18-'WTI GW Prior'!K18</f>
        <v>-49.832489</v>
      </c>
      <c r="L18" s="119"/>
      <c r="M18" s="116" t="n">
        <f aca="false">+'WTI GW'!M18-'WTI GW Prior'!M18</f>
        <v>0</v>
      </c>
      <c r="N18" s="114"/>
      <c r="O18" s="150" t="n">
        <f aca="false">SUM(F18:M18)</f>
        <v>-1048.4229376</v>
      </c>
      <c r="P18" s="151"/>
      <c r="Q18" s="151"/>
      <c r="R18" s="151"/>
      <c r="S18" s="151"/>
      <c r="T18" s="151"/>
      <c r="U18" s="152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-1048.4229376</v>
      </c>
      <c r="AC18" s="123" t="n">
        <f aca="false">O18</f>
        <v>-1048.4229376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50"/>
      <c r="P19" s="151"/>
      <c r="Q19" s="151"/>
      <c r="R19" s="151"/>
      <c r="S19" s="151"/>
      <c r="T19" s="151"/>
      <c r="U19" s="152"/>
      <c r="V19" s="114"/>
      <c r="W19" s="113"/>
      <c r="X19" s="121"/>
      <c r="Y19" s="122"/>
      <c r="Z19" s="122"/>
      <c r="AA19" s="123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+'WTI GW'!F20-'WTI GW Prior'!F20</f>
        <v>169.1482281</v>
      </c>
      <c r="G20" s="114"/>
      <c r="H20" s="116" t="n">
        <f aca="false">+'WTI GW'!H20-'WTI GW Prior'!H20</f>
        <v>-1462.7122476</v>
      </c>
      <c r="I20" s="114"/>
      <c r="J20" s="117" t="n">
        <f aca="false">+'WTI GW'!J20-'WTI GW Prior'!J20</f>
        <v>0</v>
      </c>
      <c r="K20" s="118" t="n">
        <f aca="false">+'WTI GW'!K20-'WTI GW Prior'!K20</f>
        <v>-0.035697099999993</v>
      </c>
      <c r="L20" s="119"/>
      <c r="M20" s="116" t="n">
        <f aca="false">+'WTI GW'!M20-'WTI GW Prior'!M20</f>
        <v>-173.1516446</v>
      </c>
      <c r="N20" s="114"/>
      <c r="O20" s="150" t="n">
        <f aca="false">SUM(F20:M20)</f>
        <v>-1466.7513612</v>
      </c>
      <c r="P20" s="151"/>
      <c r="Q20" s="151"/>
      <c r="R20" s="151"/>
      <c r="S20" s="151"/>
      <c r="T20" s="151"/>
      <c r="U20" s="152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-1293.5997166</v>
      </c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50"/>
      <c r="P21" s="151"/>
      <c r="Q21" s="151"/>
      <c r="R21" s="151"/>
      <c r="S21" s="151"/>
      <c r="T21" s="151"/>
      <c r="U21" s="152"/>
      <c r="V21" s="114"/>
      <c r="W21" s="113"/>
      <c r="X21" s="121"/>
      <c r="Y21" s="122"/>
      <c r="Z21" s="122"/>
      <c r="AA21" s="123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53" t="n">
        <f aca="false">SUM(D16)</f>
        <v>0</v>
      </c>
      <c r="E22" s="125"/>
      <c r="F22" s="154" t="n">
        <f aca="false">SUM(F16:F21)</f>
        <v>19.5175411</v>
      </c>
      <c r="G22" s="125"/>
      <c r="H22" s="154" t="n">
        <f aca="false">SUM(H16:H21)</f>
        <v>-2311.6720092</v>
      </c>
      <c r="I22" s="125"/>
      <c r="J22" s="155" t="n">
        <f aca="false">SUM(J16:J21)</f>
        <v>0</v>
      </c>
      <c r="K22" s="156" t="n">
        <f aca="false">SUM(K16:K21)</f>
        <v>-49.8681861</v>
      </c>
      <c r="L22" s="154"/>
      <c r="M22" s="154" t="n">
        <f aca="false">SUM(M16:M21)</f>
        <v>-173.1516446</v>
      </c>
      <c r="N22" s="125"/>
      <c r="O22" s="157" t="n">
        <f aca="false">SUM(O16:O21)</f>
        <v>-2515.1742988</v>
      </c>
      <c r="P22" s="125"/>
      <c r="Q22" s="125" t="n">
        <f aca="false">SUM(Q16)</f>
        <v>0</v>
      </c>
      <c r="R22" s="125" t="n">
        <f aca="false">SUM(R16)</f>
        <v>0</v>
      </c>
      <c r="S22" s="125" t="n">
        <f aca="false">SUM(S16)</f>
        <v>0</v>
      </c>
      <c r="T22" s="125" t="n">
        <f aca="false">SUM(T16)</f>
        <v>0</v>
      </c>
      <c r="U22" s="153" t="n">
        <f aca="false">SUM(U16)</f>
        <v>0</v>
      </c>
      <c r="V22" s="125"/>
      <c r="W22" s="125"/>
      <c r="X22" s="158" t="n">
        <f aca="false">SUM(X16)</f>
        <v>0</v>
      </c>
      <c r="Y22" s="158" t="n">
        <f aca="false">SUM(Y16)</f>
        <v>0</v>
      </c>
      <c r="Z22" s="158" t="n">
        <f aca="false">SUM(Z16)</f>
        <v>0</v>
      </c>
      <c r="AA22" s="159" t="n">
        <f aca="false">SUM(AA16:AA21)</f>
        <v>-2342.0226542</v>
      </c>
      <c r="AB22" s="10"/>
      <c r="AC22" s="159" t="n">
        <f aca="false">SUM(AC16)</f>
        <v>0</v>
      </c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32</xdr:row>
                    <xdr:rowOff>76320</xdr:rowOff>
                  </from>
                  <to>
                    <xdr:col>5</xdr:col>
                    <xdr:colOff>752040</xdr:colOff>
                    <xdr:row>34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32</xdr:row>
                    <xdr:rowOff>66600</xdr:rowOff>
                  </from>
                  <to>
                    <xdr:col>7</xdr:col>
                    <xdr:colOff>587520</xdr:colOff>
                    <xdr:row>34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45925.962392716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1073.4675374</v>
      </c>
      <c r="G11" s="84"/>
      <c r="H11" s="83" t="n">
        <v>-2640.4740652</v>
      </c>
      <c r="I11" s="84"/>
      <c r="J11" s="85" t="n">
        <v>0</v>
      </c>
      <c r="K11" s="86" t="n">
        <v>521.9211146</v>
      </c>
      <c r="L11" s="80"/>
      <c r="M11" s="83" t="n">
        <v>100.6899796</v>
      </c>
      <c r="N11" s="84"/>
      <c r="O11" s="87" t="n">
        <v>-944.3954336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-1045.0854132</v>
      </c>
      <c r="AB11" s="75"/>
      <c r="AC11" s="92" t="n">
        <v>-944.3954336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v>1158.0372558</v>
      </c>
      <c r="G18" s="114"/>
      <c r="H18" s="116" t="n">
        <v>-2625.5499972</v>
      </c>
      <c r="I18" s="114"/>
      <c r="J18" s="117" t="n">
        <v>0</v>
      </c>
      <c r="K18" s="118" t="n">
        <v>773.6886875</v>
      </c>
      <c r="L18" s="119"/>
      <c r="M18" s="116" t="n">
        <v>0</v>
      </c>
      <c r="N18" s="114"/>
      <c r="O18" s="120" t="n">
        <v>-693.8240539</v>
      </c>
      <c r="P18" s="119"/>
      <c r="Q18" s="119"/>
      <c r="R18" s="119"/>
      <c r="S18" s="119"/>
      <c r="T18" s="119"/>
      <c r="U18" s="115"/>
      <c r="V18" s="114"/>
      <c r="W18" s="113" t="n">
        <v>37043</v>
      </c>
      <c r="X18" s="121"/>
      <c r="Y18" s="122"/>
      <c r="Z18" s="122"/>
      <c r="AA18" s="123" t="n">
        <v>-693.8240539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v>-84.5697184</v>
      </c>
      <c r="G20" s="114"/>
      <c r="H20" s="116" t="n">
        <v>-14.924068</v>
      </c>
      <c r="I20" s="114"/>
      <c r="J20" s="117" t="n">
        <v>0</v>
      </c>
      <c r="K20" s="118" t="n">
        <v>-251.7675729</v>
      </c>
      <c r="L20" s="119"/>
      <c r="M20" s="116" t="n">
        <v>100.6899796</v>
      </c>
      <c r="N20" s="114"/>
      <c r="O20" s="120" t="n">
        <v>-250.5713797</v>
      </c>
      <c r="P20" s="119"/>
      <c r="Q20" s="119"/>
      <c r="R20" s="119"/>
      <c r="S20" s="119"/>
      <c r="T20" s="119"/>
      <c r="U20" s="115"/>
      <c r="V20" s="114"/>
      <c r="W20" s="113" t="n">
        <v>37073</v>
      </c>
      <c r="X20" s="121"/>
      <c r="Y20" s="122"/>
      <c r="Z20" s="122"/>
      <c r="AA20" s="123" t="n">
        <v>-351.2613593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v>0</v>
      </c>
      <c r="C22" s="125" t="n">
        <v>0</v>
      </c>
      <c r="D22" s="126" t="n">
        <v>0</v>
      </c>
      <c r="E22" s="127"/>
      <c r="F22" s="128" t="n">
        <v>1073.4675374</v>
      </c>
      <c r="G22" s="129"/>
      <c r="H22" s="128" t="n">
        <v>-2640.4740652</v>
      </c>
      <c r="I22" s="129"/>
      <c r="J22" s="130" t="n">
        <v>0</v>
      </c>
      <c r="K22" s="131" t="n">
        <v>521.9211146</v>
      </c>
      <c r="L22" s="128"/>
      <c r="M22" s="128" t="n">
        <v>100.6899796</v>
      </c>
      <c r="N22" s="129"/>
      <c r="O22" s="132" t="n">
        <v>-944.3954336</v>
      </c>
      <c r="P22" s="129"/>
      <c r="Q22" s="129" t="n">
        <v>0</v>
      </c>
      <c r="R22" s="129" t="n">
        <v>0</v>
      </c>
      <c r="S22" s="129" t="n">
        <v>0</v>
      </c>
      <c r="T22" s="129" t="n">
        <v>0</v>
      </c>
      <c r="U22" s="126" t="n">
        <v>0</v>
      </c>
      <c r="V22" s="133"/>
      <c r="W22" s="134"/>
      <c r="X22" s="135" t="n">
        <v>0</v>
      </c>
      <c r="Y22" s="135" t="n">
        <v>0</v>
      </c>
      <c r="Z22" s="135" t="n">
        <v>0</v>
      </c>
      <c r="AA22" s="136" t="n">
        <v>-1045.0854132</v>
      </c>
      <c r="AB22" s="137"/>
      <c r="AC22" s="136" t="n"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2001-05-18T20:06:13Z</cp:lastPrinted>
  <dcterms:modified xsi:type="dcterms:W3CDTF">2001-05-18T20:06:15Z</dcterms:modified>
  <cp:revision>0</cp:revision>
  <dc:subject/>
  <dc:title/>
</cp:coreProperties>
</file>