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<sst xmlns="http://schemas.openxmlformats.org/spreadsheetml/2006/main" count="150" uniqueCount="51">
  <si>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17-May-2001
04:38:03 PM</t>
  </si>
  <si>
    <t xml:space="preserve">EOL Crude
e
A
1142315
010
NXC1
WTI NXC1</t>
  </si>
  <si>
    <t xml:space="preserve">EOL Crude
e
A
1142315
010
NXC1-OPT
WTI NXC1</t>
  </si>
  <si>
    <t xml:space="preserve">EOL Crude
e
A
1142315
020
NXC2
WTI NXC1</t>
  </si>
  <si>
    <t xml:space="preserve">EOL Crude
e
B
1142316
010
NXC2
WTI NXC2</t>
  </si>
  <si>
    <t xml:space="preserve">EOL Crude
e
B
1142316
020
NXC1
WTI NXC2</t>
  </si>
  <si>
    <t xml:space="preserve">EOL Crude
e
C
1142317
010
NXC1
WTI HEDGE</t>
  </si>
  <si>
    <t xml:space="preserve">EOL Crude
e
C
1142317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</si>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</sst>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1158.0372558</v>
      </c>
      <c r="C4" s="11" t="n">
        <v>0</v>
      </c>
      <c r="D4" s="11"/>
      <c r="E4" s="11"/>
      <c r="F4" s="11"/>
      <c r="G4" s="11"/>
      <c r="H4" s="11" t="n">
        <v>-2625.5499972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773.6886875</v>
      </c>
      <c r="O4" s="11" t="n">
        <v>0</v>
      </c>
      <c r="P4" s="11" t="n">
        <v>-693.8240539</v>
      </c>
      <c r="Q4" s="11" t="n">
        <v>0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 t="n">
        <v>-84.5697184</v>
      </c>
      <c r="C5" s="11" t="n">
        <v>0</v>
      </c>
      <c r="D5" s="11" t="n">
        <v>0</v>
      </c>
      <c r="E5" s="11" t="n">
        <v>100.6899796</v>
      </c>
      <c r="F5" s="11"/>
      <c r="G5" s="11"/>
      <c r="H5" s="11" t="n">
        <v>-14.924068</v>
      </c>
      <c r="I5" s="11" t="n">
        <v>0</v>
      </c>
      <c r="J5" s="11"/>
      <c r="K5" s="11"/>
      <c r="L5" s="11"/>
      <c r="M5" s="11"/>
      <c r="N5" s="11" t="n">
        <v>-251.7675729</v>
      </c>
      <c r="O5" s="11" t="n">
        <v>0</v>
      </c>
      <c r="P5" s="11" t="n">
        <v>-351.2613593</v>
      </c>
      <c r="Q5" s="11" t="n">
        <v>100.6899796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F20" activeCellId="0" sqref="F20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45926.962399258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1073.4675374</v>
      </c>
      <c r="G11" s="84"/>
      <c r="H11" s="83" t="n">
        <f aca="false">+H22</f>
        <v>-2640.4740652</v>
      </c>
      <c r="I11" s="84"/>
      <c r="J11" s="85" t="n">
        <f aca="false">+J22</f>
        <v>0</v>
      </c>
      <c r="K11" s="86" t="n">
        <f aca="false">+K22</f>
        <v>521.9211146</v>
      </c>
      <c r="L11" s="80"/>
      <c r="M11" s="83" t="n">
        <f aca="false">+M22</f>
        <v>100.6899796</v>
      </c>
      <c r="N11" s="84"/>
      <c r="O11" s="87" t="n">
        <f aca="false">+O22</f>
        <v>-944.3954336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-1045.0854132</v>
      </c>
      <c r="AB11" s="75"/>
      <c r="AC11" s="92" t="n">
        <f aca="false">O11</f>
        <v>-944.3954336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1158.0372558</v>
      </c>
      <c r="G18" s="114"/>
      <c r="H18" s="116" t="n">
        <f aca="false">OBS!H4</f>
        <v>-2625.5499972</v>
      </c>
      <c r="I18" s="114"/>
      <c r="J18" s="117" t="n">
        <f aca="false">OBS!L4</f>
        <v>0</v>
      </c>
      <c r="K18" s="118" t="n">
        <f aca="false">OBS!N4</f>
        <v>773.6886875</v>
      </c>
      <c r="L18" s="119"/>
      <c r="M18" s="116" t="n">
        <f aca="false">OBS!E4+OBS!M4</f>
        <v>0</v>
      </c>
      <c r="N18" s="114"/>
      <c r="O18" s="120" t="n">
        <f aca="false">SUM(F18:M18)</f>
        <v>-693.8240539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-693.8240539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-84.5697184</v>
      </c>
      <c r="G20" s="114"/>
      <c r="H20" s="116" t="n">
        <f aca="false">OBS!H5</f>
        <v>-14.924068</v>
      </c>
      <c r="I20" s="114"/>
      <c r="J20" s="117" t="n">
        <f aca="false">OBS!L5</f>
        <v>0</v>
      </c>
      <c r="K20" s="118" t="n">
        <f aca="false">OBS!N5</f>
        <v>-251.7675729</v>
      </c>
      <c r="L20" s="119"/>
      <c r="M20" s="116" t="n">
        <f aca="false">OBS!E5+OBS!M5</f>
        <v>100.6899796</v>
      </c>
      <c r="N20" s="114"/>
      <c r="O20" s="120" t="n">
        <f aca="false">SUM(F20:M20)</f>
        <v>-250.5713797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-351.2613593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1073.4675374</v>
      </c>
      <c r="G22" s="129"/>
      <c r="H22" s="128" t="n">
        <f aca="false">SUM(H16:H21)</f>
        <v>-2640.4740652</v>
      </c>
      <c r="I22" s="129"/>
      <c r="J22" s="130" t="n">
        <f aca="false">SUM(J16:J21)</f>
        <v>0</v>
      </c>
      <c r="K22" s="131" t="n">
        <f aca="false">SUM(K16:K21)</f>
        <v>521.9211146</v>
      </c>
      <c r="L22" s="128"/>
      <c r="M22" s="128" t="n">
        <f aca="false">SUM(M16:M21)</f>
        <v>100.6899796</v>
      </c>
      <c r="N22" s="129"/>
      <c r="O22" s="132" t="n">
        <f aca="false">SUM(O16:O21)</f>
        <v>-944.3954336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-1045.0854132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H18" activeCellId="0" sqref="H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45926.962399258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5.40472019999999</v>
      </c>
      <c r="G11" s="84"/>
      <c r="H11" s="83" t="n">
        <f aca="false">+H22</f>
        <v>-229.8463073</v>
      </c>
      <c r="I11" s="84"/>
      <c r="J11" s="85" t="n">
        <f aca="false">+J22</f>
        <v>0</v>
      </c>
      <c r="K11" s="86" t="n">
        <f aca="false">+K22</f>
        <v>496.9663761</v>
      </c>
      <c r="L11" s="80"/>
      <c r="M11" s="83" t="n">
        <f aca="false">+M22</f>
        <v>-234.8896979</v>
      </c>
      <c r="N11" s="84"/>
      <c r="O11" s="87" t="n">
        <f aca="false">+O22</f>
        <v>37.6350911000002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272.524789</v>
      </c>
      <c r="AC11" s="92" t="n">
        <f aca="false">O11</f>
        <v>37.6350911000002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89.9744386</v>
      </c>
      <c r="G18" s="114"/>
      <c r="H18" s="116" t="n">
        <f aca="false">+'WTI GW'!H18-'WTI GW Prior'!H18</f>
        <v>-214.9222393</v>
      </c>
      <c r="I18" s="114"/>
      <c r="J18" s="117" t="n">
        <f aca="false">+'WTI GW'!J18-'WTI GW Prior'!J18</f>
        <v>0</v>
      </c>
      <c r="K18" s="118" t="n">
        <f aca="false">+'WTI GW'!K18-'WTI GW Prior'!K18</f>
        <v>-449.0935097</v>
      </c>
      <c r="L18" s="119"/>
      <c r="M18" s="116" t="n">
        <f aca="false">+'WTI GW'!M18-'WTI GW Prior'!M18</f>
        <v>-335.5796775</v>
      </c>
      <c r="N18" s="114"/>
      <c r="O18" s="150" t="n">
        <f aca="false">SUM(F18:M18)</f>
        <v>-909.6209879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-574.0413104</v>
      </c>
      <c r="AC18" s="123" t="n">
        <f aca="false">O18</f>
        <v>-909.6209879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-84.5697184</v>
      </c>
      <c r="G20" s="114"/>
      <c r="H20" s="116" t="n">
        <f aca="false">+'WTI GW'!H20-'WTI GW Prior'!H20</f>
        <v>-14.924068</v>
      </c>
      <c r="I20" s="114"/>
      <c r="J20" s="117" t="n">
        <f aca="false">+'WTI GW'!J20-'WTI GW Prior'!J20</f>
        <v>0</v>
      </c>
      <c r="K20" s="118" t="n">
        <f aca="false">+'WTI GW'!K20-'WTI GW Prior'!K20</f>
        <v>946.0598858</v>
      </c>
      <c r="L20" s="119"/>
      <c r="M20" s="116" t="n">
        <f aca="false">+'WTI GW'!M20-'WTI GW Prior'!M20</f>
        <v>100.6899796</v>
      </c>
      <c r="N20" s="114"/>
      <c r="O20" s="150" t="n">
        <f aca="false">SUM(F20:M20)</f>
        <v>947.256079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846.5660994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5.40472019999999</v>
      </c>
      <c r="G22" s="125"/>
      <c r="H22" s="154" t="n">
        <f aca="false">SUM(H16:H21)</f>
        <v>-229.8463073</v>
      </c>
      <c r="I22" s="125"/>
      <c r="J22" s="155" t="n">
        <f aca="false">SUM(J16:J21)</f>
        <v>0</v>
      </c>
      <c r="K22" s="156" t="n">
        <f aca="false">SUM(K16:K21)</f>
        <v>496.9663761</v>
      </c>
      <c r="L22" s="154"/>
      <c r="M22" s="154" t="n">
        <f aca="false">SUM(M16:M21)</f>
        <v>-234.8896979</v>
      </c>
      <c r="N22" s="125"/>
      <c r="O22" s="157" t="n">
        <f aca="false">SUM(O16:O21)</f>
        <v>37.6350911000002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272.524789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45925.9623993101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1068.0628172</v>
      </c>
      <c r="G11" s="84"/>
      <c r="H11" s="83" t="n">
        <v>-2410.6277579</v>
      </c>
      <c r="I11" s="84"/>
      <c r="J11" s="85" t="n">
        <v>0</v>
      </c>
      <c r="K11" s="86" t="n">
        <v>24.9547384999999</v>
      </c>
      <c r="L11" s="80"/>
      <c r="M11" s="83" t="n">
        <v>335.5796775</v>
      </c>
      <c r="N11" s="84"/>
      <c r="O11" s="87" t="n">
        <v>-982.0305247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-1317.6102022</v>
      </c>
      <c r="AB11" s="75"/>
      <c r="AC11" s="92" t="n">
        <v>-982.0305247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1068.0628172</v>
      </c>
      <c r="G18" s="114"/>
      <c r="H18" s="116" t="n">
        <v>-2410.6277579</v>
      </c>
      <c r="I18" s="114"/>
      <c r="J18" s="117" t="n">
        <v>0</v>
      </c>
      <c r="K18" s="118" t="n">
        <v>1222.7821972</v>
      </c>
      <c r="L18" s="119"/>
      <c r="M18" s="116" t="n">
        <v>335.5796775</v>
      </c>
      <c r="N18" s="114"/>
      <c r="O18" s="120" t="n">
        <v>215.796934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-119.7827435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-1197.8274587</v>
      </c>
      <c r="L20" s="119"/>
      <c r="M20" s="116" t="n">
        <v>0</v>
      </c>
      <c r="N20" s="114"/>
      <c r="O20" s="120" t="n">
        <v>-1197.8274587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-1197.8274587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1068.0628172</v>
      </c>
      <c r="G22" s="129"/>
      <c r="H22" s="128" t="n">
        <v>-2410.6277579</v>
      </c>
      <c r="I22" s="129"/>
      <c r="J22" s="130" t="n">
        <v>0</v>
      </c>
      <c r="K22" s="131" t="n">
        <v>24.9547384999999</v>
      </c>
      <c r="L22" s="128"/>
      <c r="M22" s="128" t="n">
        <v>335.5796775</v>
      </c>
      <c r="N22" s="129"/>
      <c r="O22" s="132" t="n">
        <v>-982.0305247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-1317.6102022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2001-05-17T19:29:57Z</cp:lastPrinted>
  <dcterms:modified xsi:type="dcterms:W3CDTF">2001-05-17T19:29:59Z</dcterms:modified>
  <cp:revision>0</cp:revision>
  <dc:subject/>
  <dc:title/>
</cp:coreProperties>
</file>