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<sst xmlns="http://schemas.openxmlformats.org/spreadsheetml/2006/main" count="150" uniqueCount="51">
  <si>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15-May-2001
03:37:29 PM</t>
  </si>
  <si>
    <t xml:space="preserve">EOL Crude
e
A
1138942
010
NXC1
WTI NXC1</t>
  </si>
  <si>
    <t xml:space="preserve">EOL Crude
e
A
1138942
010
NXC1-OPT
WTI NXC1</t>
  </si>
  <si>
    <t xml:space="preserve">EOL Crude
e
A
1138942
020
NXC2
WTI NXC1</t>
  </si>
  <si>
    <t xml:space="preserve">EOL Crude
e
B
1138943
010
NXC2
WTI NXC2</t>
  </si>
  <si>
    <t xml:space="preserve">EOL Crude
e
B
1138943
020
NXC1
WTI NXC2</t>
  </si>
  <si>
    <t xml:space="preserve">EOL Crude
e
C
1138944
010
NXC1
WTI HEDGE</t>
  </si>
  <si>
    <t xml:space="preserve">EOL Crude
e
C
1138944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</si>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</sst>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878.2920032</v>
      </c>
      <c r="C4" s="11" t="n">
        <v>0</v>
      </c>
      <c r="D4" s="11"/>
      <c r="E4" s="11"/>
      <c r="F4" s="11"/>
      <c r="G4" s="11"/>
      <c r="H4" s="11" t="n">
        <v>-2465.2059669</v>
      </c>
      <c r="I4" s="11" t="n">
        <v>0</v>
      </c>
      <c r="J4" s="11"/>
      <c r="K4" s="11"/>
      <c r="L4" s="11" t="n">
        <v>0</v>
      </c>
      <c r="M4" s="11" t="n">
        <v>372.0889865</v>
      </c>
      <c r="N4" s="11" t="n">
        <v>1072.9135283</v>
      </c>
      <c r="O4" s="11" t="n">
        <v>0</v>
      </c>
      <c r="P4" s="11" t="n">
        <v>-514.0004354</v>
      </c>
      <c r="Q4" s="11" t="n">
        <v>372.0889865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-1197.6709152</v>
      </c>
      <c r="O5" s="11" t="n">
        <v>0</v>
      </c>
      <c r="P5" s="11" t="n">
        <v>-1197.6709152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45926.9624188149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878.2920032</v>
      </c>
      <c r="G11" s="84"/>
      <c r="H11" s="83" t="n">
        <f aca="false">+H22</f>
        <v>-2465.2059669</v>
      </c>
      <c r="I11" s="84"/>
      <c r="J11" s="85" t="n">
        <f aca="false">+J22</f>
        <v>0</v>
      </c>
      <c r="K11" s="86" t="n">
        <f aca="false">+K22</f>
        <v>-124.7573869</v>
      </c>
      <c r="L11" s="80"/>
      <c r="M11" s="83" t="n">
        <f aca="false">+M22</f>
        <v>372.0889865</v>
      </c>
      <c r="N11" s="84"/>
      <c r="O11" s="87" t="n">
        <f aca="false">+O22</f>
        <v>-1339.5823641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-1711.6713506</v>
      </c>
      <c r="AB11" s="75"/>
      <c r="AC11" s="92" t="n">
        <f aca="false">O11</f>
        <v>-1339.5823641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878.2920032</v>
      </c>
      <c r="G18" s="114"/>
      <c r="H18" s="116" t="n">
        <f aca="false">OBS!H4</f>
        <v>-2465.2059669</v>
      </c>
      <c r="I18" s="114"/>
      <c r="J18" s="117" t="n">
        <f aca="false">OBS!L4</f>
        <v>0</v>
      </c>
      <c r="K18" s="118" t="n">
        <f aca="false">OBS!N4</f>
        <v>1072.9135283</v>
      </c>
      <c r="L18" s="119"/>
      <c r="M18" s="116" t="n">
        <f aca="false">OBS!E4+OBS!M4</f>
        <v>372.0889865</v>
      </c>
      <c r="N18" s="114"/>
      <c r="O18" s="120" t="n">
        <f aca="false">SUM(F18:M18)</f>
        <v>-141.9114489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-514.0004354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0</v>
      </c>
      <c r="G20" s="114"/>
      <c r="H20" s="116" t="n">
        <f aca="false">OBS!H5</f>
        <v>0</v>
      </c>
      <c r="I20" s="114"/>
      <c r="J20" s="117" t="n">
        <f aca="false">OBS!L5</f>
        <v>0</v>
      </c>
      <c r="K20" s="118" t="n">
        <f aca="false">OBS!N5</f>
        <v>-1197.6709152</v>
      </c>
      <c r="L20" s="119"/>
      <c r="M20" s="116" t="n">
        <f aca="false">OBS!E5+OBS!M5</f>
        <v>0</v>
      </c>
      <c r="N20" s="114"/>
      <c r="O20" s="120" t="n">
        <f aca="false">SUM(F20:M20)</f>
        <v>-1197.6709152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-1197.6709152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878.2920032</v>
      </c>
      <c r="G22" s="129"/>
      <c r="H22" s="128" t="n">
        <f aca="false">SUM(H16:H21)</f>
        <v>-2465.2059669</v>
      </c>
      <c r="I22" s="129"/>
      <c r="J22" s="130" t="n">
        <f aca="false">SUM(J16:J21)</f>
        <v>0</v>
      </c>
      <c r="K22" s="131" t="n">
        <f aca="false">SUM(K16:K21)</f>
        <v>-124.7573869</v>
      </c>
      <c r="L22" s="128"/>
      <c r="M22" s="128" t="n">
        <f aca="false">SUM(M16:M21)</f>
        <v>372.0889865</v>
      </c>
      <c r="N22" s="129"/>
      <c r="O22" s="132" t="n">
        <f aca="false">SUM(O16:O21)</f>
        <v>-1339.5823641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-1711.6713506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18" activeCellId="0" sqref="K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45926.9624188149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109.9122916</v>
      </c>
      <c r="G11" s="84"/>
      <c r="H11" s="83" t="n">
        <f aca="false">+H22</f>
        <v>-359.6459814</v>
      </c>
      <c r="I11" s="84"/>
      <c r="J11" s="85" t="n">
        <f aca="false">+J22</f>
        <v>0</v>
      </c>
      <c r="K11" s="86" t="n">
        <f aca="false">+K22</f>
        <v>-199.5995663</v>
      </c>
      <c r="L11" s="80"/>
      <c r="M11" s="83" t="n">
        <f aca="false">+M22</f>
        <v>235.4867115</v>
      </c>
      <c r="N11" s="84"/>
      <c r="O11" s="87" t="n">
        <f aca="false">+O22</f>
        <v>-213.8465446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-449.3332561</v>
      </c>
      <c r="AC11" s="92" t="n">
        <f aca="false">O11</f>
        <v>-213.8465446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109.9122916</v>
      </c>
      <c r="G18" s="114"/>
      <c r="H18" s="116" t="n">
        <f aca="false">+'WTI GW'!H18-'WTI GW Prior'!H18</f>
        <v>-359.6459814</v>
      </c>
      <c r="I18" s="114"/>
      <c r="J18" s="117" t="n">
        <f aca="false">+'WTI GW'!J18-'WTI GW Prior'!J18</f>
        <v>0</v>
      </c>
      <c r="K18" s="118" t="n">
        <f aca="false">+'WTI GW'!K18-'WTI GW Prior'!K18</f>
        <v>-199.4035247</v>
      </c>
      <c r="L18" s="119"/>
      <c r="M18" s="116" t="n">
        <f aca="false">+'WTI GW'!M18-'WTI GW Prior'!M18</f>
        <v>235.4867115</v>
      </c>
      <c r="N18" s="114"/>
      <c r="O18" s="150" t="n">
        <f aca="false">SUM(F18:M18)</f>
        <v>-213.650503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-449.1372145</v>
      </c>
      <c r="AC18" s="123" t="n">
        <f aca="false">O18</f>
        <v>-213.650503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0</v>
      </c>
      <c r="G20" s="114"/>
      <c r="H20" s="116" t="n">
        <f aca="false">+'WTI GW'!H20-'WTI GW Prior'!H20</f>
        <v>0</v>
      </c>
      <c r="I20" s="114"/>
      <c r="J20" s="117" t="n">
        <f aca="false">+'WTI GW'!J20-'WTI GW Prior'!J20</f>
        <v>0</v>
      </c>
      <c r="K20" s="118" t="n">
        <f aca="false">+'WTI GW'!K20-'WTI GW Prior'!K20</f>
        <v>-0.196041600000171</v>
      </c>
      <c r="L20" s="119"/>
      <c r="M20" s="116" t="n">
        <f aca="false">+'WTI GW'!M20-'WTI GW Prior'!M20</f>
        <v>0</v>
      </c>
      <c r="N20" s="114"/>
      <c r="O20" s="150" t="n">
        <f aca="false">SUM(F20:M20)</f>
        <v>-0.196041600000171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-0.196041600000171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109.9122916</v>
      </c>
      <c r="G22" s="125"/>
      <c r="H22" s="154" t="n">
        <f aca="false">SUM(H16:H21)</f>
        <v>-359.6459814</v>
      </c>
      <c r="I22" s="125"/>
      <c r="J22" s="155" t="n">
        <f aca="false">SUM(J16:J21)</f>
        <v>0</v>
      </c>
      <c r="K22" s="156" t="n">
        <f aca="false">SUM(K16:K21)</f>
        <v>-199.5995663</v>
      </c>
      <c r="L22" s="154"/>
      <c r="M22" s="154" t="n">
        <f aca="false">SUM(M16:M21)</f>
        <v>235.4867115</v>
      </c>
      <c r="N22" s="125"/>
      <c r="O22" s="157" t="n">
        <f aca="false">SUM(O16:O21)</f>
        <v>-213.8465446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-449.3332561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45925.9624188608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768.3797116</v>
      </c>
      <c r="G11" s="84"/>
      <c r="H11" s="83" t="n">
        <v>-2105.5599855</v>
      </c>
      <c r="I11" s="84"/>
      <c r="J11" s="85" t="n">
        <v>0</v>
      </c>
      <c r="K11" s="86" t="n">
        <v>74.8421794000001</v>
      </c>
      <c r="L11" s="80"/>
      <c r="M11" s="83" t="n">
        <v>136.602275</v>
      </c>
      <c r="N11" s="84"/>
      <c r="O11" s="87" t="n">
        <v>-1125.7358195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-1262.3380945</v>
      </c>
      <c r="AB11" s="75"/>
      <c r="AC11" s="92" t="n">
        <v>-1125.7358195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768.3797116</v>
      </c>
      <c r="G18" s="114"/>
      <c r="H18" s="116" t="n">
        <v>-2105.5599855</v>
      </c>
      <c r="I18" s="114"/>
      <c r="J18" s="117" t="n">
        <v>0</v>
      </c>
      <c r="K18" s="118" t="n">
        <v>1272.317053</v>
      </c>
      <c r="L18" s="119"/>
      <c r="M18" s="116" t="n">
        <v>136.602275</v>
      </c>
      <c r="N18" s="114"/>
      <c r="O18" s="120" t="n">
        <v>71.7390541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-64.8632209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-1197.4748736</v>
      </c>
      <c r="L20" s="119"/>
      <c r="M20" s="116" t="n">
        <v>0</v>
      </c>
      <c r="N20" s="114"/>
      <c r="O20" s="120" t="n">
        <v>-1197.4748736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-1197.4748736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768.3797116</v>
      </c>
      <c r="G22" s="129"/>
      <c r="H22" s="128" t="n">
        <v>-2105.5599855</v>
      </c>
      <c r="I22" s="129"/>
      <c r="J22" s="130" t="n">
        <v>0</v>
      </c>
      <c r="K22" s="131" t="n">
        <v>74.8421794000001</v>
      </c>
      <c r="L22" s="128"/>
      <c r="M22" s="128" t="n">
        <v>136.602275</v>
      </c>
      <c r="N22" s="129"/>
      <c r="O22" s="132" t="n">
        <v>-1125.7358195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-1262.3380945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2001-05-15T18:22:37Z</cp:lastPrinted>
  <dcterms:modified xsi:type="dcterms:W3CDTF">2001-05-15T18:22:40Z</dcterms:modified>
  <cp:revision>0</cp:revision>
  <dc:subject/>
  <dc:title/>
</cp:coreProperties>
</file>