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<sst xmlns="http://schemas.openxmlformats.org/spreadsheetml/2006/main" count="150" uniqueCount="51">
  <si>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30-Apr-2001
05:20:42 PM</t>
  </si>
  <si>
    <t xml:space="preserve">EOL Crude
e
A
1122166
010
NXC1
WTI NXC1</t>
  </si>
  <si>
    <t xml:space="preserve">EOL Crude
e
A
1122166
010
NXC1-OPT
WTI NXC1</t>
  </si>
  <si>
    <t xml:space="preserve">EOL Crude
e
A
1122166
020
NXC2
WTI NXC1</t>
  </si>
  <si>
    <t xml:space="preserve">EOL Crude
e
B
1122167
010
NXC2
WTI NXC2</t>
  </si>
  <si>
    <t xml:space="preserve">EOL Crude
e
B
1122167
020
NXC1
WTI NXC2</t>
  </si>
  <si>
    <t xml:space="preserve">EOL Crude
e
C
1122168
010
NXC1
WTI HEDGE</t>
  </si>
  <si>
    <t xml:space="preserve">EOL Crude
e
C
1122168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</si>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</sst>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0</v>
      </c>
      <c r="C4" s="11" t="n">
        <v>0</v>
      </c>
      <c r="D4" s="11"/>
      <c r="E4" s="11"/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 t="n">
        <v>0</v>
      </c>
      <c r="Q4" s="11" t="n">
        <v>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 t="n">
        <v>-24.9014795</v>
      </c>
      <c r="C5" s="11" t="n">
        <v>0</v>
      </c>
      <c r="D5" s="11"/>
      <c r="E5" s="11"/>
      <c r="F5" s="11"/>
      <c r="G5" s="11"/>
      <c r="H5" s="11" t="n">
        <v>-667.3596507</v>
      </c>
      <c r="I5" s="11" t="n">
        <v>0</v>
      </c>
      <c r="J5" s="11"/>
      <c r="K5" s="11"/>
      <c r="L5" s="11" t="n">
        <v>0</v>
      </c>
      <c r="M5" s="11" t="n">
        <v>-421.244379</v>
      </c>
      <c r="N5" s="11" t="n">
        <v>896.4532626</v>
      </c>
      <c r="O5" s="11" t="n">
        <v>0</v>
      </c>
      <c r="P5" s="11" t="n">
        <v>204.1921324</v>
      </c>
      <c r="Q5" s="11" t="n">
        <v>-421.244379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A6" s="1" t="n">
        <v>37073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 t="n">
        <v>-996.0591808</v>
      </c>
      <c r="O6" s="11" t="n">
        <v>0</v>
      </c>
      <c r="P6" s="11" t="n">
        <v>-996.0591808</v>
      </c>
      <c r="Q6" s="11" t="n">
        <v>0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FR6" s="4" t="n">
        <v>33.333333</v>
      </c>
      <c r="FS6" s="4" t="n">
        <v>0</v>
      </c>
      <c r="FV6" s="4" t="n">
        <v>1329.2461948</v>
      </c>
      <c r="FW6" s="4" t="n">
        <v>-12.884343</v>
      </c>
    </row>
    <row r="7" customFormat="false" ht="12.75" hidden="false" customHeight="false" outlineLevel="0" collapsed="false">
      <c r="B7" s="11" t="n">
        <f aca="false">SUM($B$3:$B$6)</f>
        <v>-24.9014795</v>
      </c>
      <c r="C7" s="11" t="n">
        <f aca="false">SUM($C$3:$C$6)</f>
        <v>0</v>
      </c>
      <c r="D7" s="11" t="n">
        <f aca="false">SUM($D$3:$D$6)</f>
        <v>0</v>
      </c>
      <c r="E7" s="11" t="n">
        <f aca="false">SUM($E$3:$E$6)</f>
        <v>0</v>
      </c>
      <c r="F7" s="11" t="n">
        <f aca="false">SUM($F$3:$F$6)</f>
        <v>0</v>
      </c>
      <c r="G7" s="11" t="n">
        <f aca="false">SUM($G$3:$G$6)</f>
        <v>0</v>
      </c>
      <c r="H7" s="11" t="n">
        <f aca="false">SUM($H$3:$H$6)</f>
        <v>-667.3596507</v>
      </c>
      <c r="I7" s="11" t="n">
        <f aca="false">SUM($I$3:$I$6)</f>
        <v>0</v>
      </c>
      <c r="J7" s="11" t="n">
        <f aca="false">SUM($J$3:$J$6)</f>
        <v>0</v>
      </c>
      <c r="K7" s="11" t="n">
        <f aca="false">SUM($K$3:$K$6)</f>
        <v>0</v>
      </c>
      <c r="L7" s="11" t="n">
        <f aca="false">SUM($L$3:$L$6)</f>
        <v>0</v>
      </c>
      <c r="M7" s="11" t="n">
        <f aca="false">SUM($M$3:$M$6)</f>
        <v>-421.244379</v>
      </c>
      <c r="N7" s="11" t="n">
        <f aca="false">SUM($N$3:$N$6)</f>
        <v>-99.6059182</v>
      </c>
      <c r="O7" s="11" t="n">
        <f aca="false">SUM($O$3:$O$6)</f>
        <v>0</v>
      </c>
      <c r="P7" s="11" t="n">
        <f aca="false">SUM($P$3:$P$6)</f>
        <v>-791.8670484</v>
      </c>
      <c r="Q7" s="11" t="n">
        <f aca="false">SUM($Q$3:$Q$6)</f>
        <v>-421.244379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45926.962534035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-24.9014795</v>
      </c>
      <c r="G11" s="84"/>
      <c r="H11" s="83" t="n">
        <f aca="false">+H23</f>
        <v>-667.3596507</v>
      </c>
      <c r="I11" s="84"/>
      <c r="J11" s="85" t="n">
        <f aca="false">+J23</f>
        <v>0</v>
      </c>
      <c r="K11" s="86" t="n">
        <f aca="false">+K23</f>
        <v>-99.6059182</v>
      </c>
      <c r="L11" s="80"/>
      <c r="M11" s="83" t="n">
        <f aca="false">+M23</f>
        <v>-421.244379</v>
      </c>
      <c r="N11" s="84"/>
      <c r="O11" s="87" t="n">
        <f aca="false">+O23</f>
        <v>-1213.1114274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-791.8670484</v>
      </c>
      <c r="AB11" s="75"/>
      <c r="AC11" s="92" t="n">
        <f aca="false">O11</f>
        <v>-1213.1114274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0</v>
      </c>
      <c r="G17" s="114"/>
      <c r="H17" s="116" t="n">
        <f aca="false">OBS!H4</f>
        <v>0</v>
      </c>
      <c r="I17" s="114"/>
      <c r="J17" s="117" t="n">
        <f aca="false">OBS!L4</f>
        <v>0</v>
      </c>
      <c r="K17" s="118" t="n">
        <f aca="false">OBS!N4</f>
        <v>0</v>
      </c>
      <c r="L17" s="119"/>
      <c r="M17" s="116" t="n">
        <f aca="false">OBS!E4+OBS!M4</f>
        <v>0</v>
      </c>
      <c r="N17" s="114"/>
      <c r="O17" s="120" t="n">
        <f aca="false">SUM(F17:M17)</f>
        <v>0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0</v>
      </c>
      <c r="AB17" s="15"/>
      <c r="AC17" s="123" t="n">
        <f aca="false">O17</f>
        <v>0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-24.9014795</v>
      </c>
      <c r="G19" s="114"/>
      <c r="H19" s="116" t="n">
        <f aca="false">OBS!H5</f>
        <v>-667.3596507</v>
      </c>
      <c r="I19" s="114"/>
      <c r="J19" s="117" t="n">
        <f aca="false">OBS!L5</f>
        <v>0</v>
      </c>
      <c r="K19" s="118" t="n">
        <f aca="false">OBS!N5</f>
        <v>896.4532626</v>
      </c>
      <c r="L19" s="119"/>
      <c r="M19" s="116" t="n">
        <f aca="false">OBS!E5+OBS!M5</f>
        <v>-421.244379</v>
      </c>
      <c r="N19" s="114"/>
      <c r="O19" s="120" t="n">
        <f aca="false">SUM(F19:M19)</f>
        <v>-217.0522466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204.1921324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-996.0591808</v>
      </c>
      <c r="L21" s="119"/>
      <c r="M21" s="116" t="n">
        <f aca="false">OBS!E6+OBS!M6</f>
        <v>0</v>
      </c>
      <c r="N21" s="114"/>
      <c r="O21" s="120" t="n">
        <f aca="false">SUM(F21:M21)</f>
        <v>-996.0591808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-996.0591808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-24.9014795</v>
      </c>
      <c r="G23" s="129"/>
      <c r="H23" s="128" t="n">
        <f aca="false">SUM(H16:H22)</f>
        <v>-667.3596507</v>
      </c>
      <c r="I23" s="129"/>
      <c r="J23" s="130" t="n">
        <f aca="false">SUM(J16:J22)</f>
        <v>0</v>
      </c>
      <c r="K23" s="131" t="n">
        <f aca="false">SUM(K16:K22)</f>
        <v>-99.6059182</v>
      </c>
      <c r="L23" s="128"/>
      <c r="M23" s="128" t="n">
        <f aca="false">SUM(M16:M22)</f>
        <v>-421.244379</v>
      </c>
      <c r="N23" s="129"/>
      <c r="O23" s="132" t="n">
        <f aca="false">SUM(O16:O22)</f>
        <v>-1213.1114274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-791.8670484</v>
      </c>
      <c r="AB23" s="137"/>
      <c r="AC23" s="136" t="n">
        <f aca="false">SUM(AC16:AC17)</f>
        <v>0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F19" activeCellId="0" sqref="F19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45926.962534035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243.9371628</v>
      </c>
      <c r="G11" s="84"/>
      <c r="H11" s="83" t="n">
        <f aca="false">+H23</f>
        <v>-343.7575813</v>
      </c>
      <c r="I11" s="84"/>
      <c r="J11" s="85" t="n">
        <f aca="false">+J23</f>
        <v>0</v>
      </c>
      <c r="K11" s="86" t="n">
        <f aca="false">+K23</f>
        <v>348.4584847</v>
      </c>
      <c r="L11" s="80"/>
      <c r="M11" s="83" t="n">
        <f aca="false">+M23</f>
        <v>64.179899</v>
      </c>
      <c r="N11" s="84"/>
      <c r="O11" s="87" t="n">
        <f aca="false">+O23</f>
        <v>312.8179652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248.6380662</v>
      </c>
      <c r="AC11" s="92" t="n">
        <f aca="false">O11</f>
        <v>312.8179652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0</v>
      </c>
      <c r="G17" s="114"/>
      <c r="H17" s="116" t="n">
        <f aca="false">+'WTI GW'!H17-'WTI GW Prior'!H17</f>
        <v>0</v>
      </c>
      <c r="I17" s="114"/>
      <c r="J17" s="117" t="n">
        <f aca="false">+'WTI GW'!J17-'WTI GW Prior'!J17</f>
        <v>0</v>
      </c>
      <c r="K17" s="118" t="n">
        <f aca="false">+'WTI GW'!K17-'WTI GW Prior'!K17</f>
        <v>0</v>
      </c>
      <c r="L17" s="119"/>
      <c r="M17" s="116" t="n">
        <f aca="false">+'WTI GW'!M17-'WTI GW Prior'!M17</f>
        <v>0</v>
      </c>
      <c r="N17" s="114"/>
      <c r="O17" s="150" t="n">
        <f aca="false">SUM(F17:M17)</f>
        <v>0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0</v>
      </c>
      <c r="AC17" s="123" t="n">
        <f aca="false">O17</f>
        <v>0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243.9371628</v>
      </c>
      <c r="G19" s="114"/>
      <c r="H19" s="116" t="n">
        <f aca="false">+'WTI GW'!H19-'WTI GW Prior'!H19</f>
        <v>-343.7575813</v>
      </c>
      <c r="I19" s="114"/>
      <c r="J19" s="117" t="n">
        <f aca="false">+'WTI GW'!J19-'WTI GW Prior'!J19</f>
        <v>0</v>
      </c>
      <c r="K19" s="118" t="n">
        <f aca="false">+'WTI GW'!K19-'WTI GW Prior'!K19</f>
        <v>348.8189917</v>
      </c>
      <c r="L19" s="119"/>
      <c r="M19" s="116" t="n">
        <f aca="false">+'WTI GW'!M19-'WTI GW Prior'!M19</f>
        <v>64.179899</v>
      </c>
      <c r="N19" s="114"/>
      <c r="O19" s="150" t="n">
        <f aca="false">SUM(F19:M19)</f>
        <v>313.1784722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248.9985732</v>
      </c>
      <c r="AC19" s="123" t="n">
        <f aca="false">O19</f>
        <v>313.1784722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-0.360506999999984</v>
      </c>
      <c r="L21" s="119"/>
      <c r="M21" s="116" t="n">
        <f aca="false">+'WTI GW'!M21-'WTI GW Prior'!M21</f>
        <v>0</v>
      </c>
      <c r="N21" s="114"/>
      <c r="O21" s="150" t="n">
        <f aca="false">SUM(F21:M21)</f>
        <v>-0.360506999999984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-0.360506999999984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243.9371628</v>
      </c>
      <c r="G23" s="125"/>
      <c r="H23" s="154" t="n">
        <f aca="false">SUM(H16:H22)</f>
        <v>-343.7575813</v>
      </c>
      <c r="I23" s="125"/>
      <c r="J23" s="155" t="n">
        <f aca="false">SUM(J16:J22)</f>
        <v>0</v>
      </c>
      <c r="K23" s="156" t="n">
        <f aca="false">SUM(K16:K22)</f>
        <v>348.4584847</v>
      </c>
      <c r="L23" s="154"/>
      <c r="M23" s="154" t="n">
        <f aca="false">SUM(M16:M22)</f>
        <v>64.179899</v>
      </c>
      <c r="N23" s="125"/>
      <c r="O23" s="157" t="n">
        <f aca="false">SUM(O16:O22)</f>
        <v>312.8179652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248.6380662</v>
      </c>
      <c r="AB23" s="10"/>
      <c r="AC23" s="159" t="n">
        <f aca="false">SUM(AC16:AC17)</f>
        <v>0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45925.9625341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-268.8386423</v>
      </c>
      <c r="G11" s="84"/>
      <c r="H11" s="83" t="n">
        <v>-323.6020694</v>
      </c>
      <c r="I11" s="84"/>
      <c r="J11" s="85" t="n">
        <v>0</v>
      </c>
      <c r="K11" s="86" t="n">
        <v>-448.0644029</v>
      </c>
      <c r="L11" s="80"/>
      <c r="M11" s="83" t="n">
        <v>-485.424278</v>
      </c>
      <c r="N11" s="84"/>
      <c r="O11" s="87" t="n">
        <v>-1525.9293926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-1040.5051146</v>
      </c>
      <c r="AB11" s="75"/>
      <c r="AC11" s="92" t="n">
        <v>-1525.9293926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0</v>
      </c>
      <c r="G17" s="114"/>
      <c r="H17" s="116" t="n">
        <v>0</v>
      </c>
      <c r="I17" s="114"/>
      <c r="J17" s="117" t="n">
        <v>0</v>
      </c>
      <c r="K17" s="118" t="n">
        <v>0</v>
      </c>
      <c r="L17" s="119"/>
      <c r="M17" s="116" t="n">
        <v>0</v>
      </c>
      <c r="N17" s="114"/>
      <c r="O17" s="120" t="n">
        <v>0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0</v>
      </c>
      <c r="AB17" s="15"/>
      <c r="AC17" s="123" t="n">
        <v>0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-268.8386423</v>
      </c>
      <c r="G19" s="114"/>
      <c r="H19" s="116" t="n">
        <v>-323.6020694</v>
      </c>
      <c r="I19" s="114"/>
      <c r="J19" s="117" t="n">
        <v>0</v>
      </c>
      <c r="K19" s="118" t="n">
        <v>547.6342709</v>
      </c>
      <c r="L19" s="119"/>
      <c r="M19" s="116" t="n">
        <v>-485.424278</v>
      </c>
      <c r="N19" s="114"/>
      <c r="O19" s="120" t="n">
        <v>-530.2307188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-44.8064408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-995.6986738</v>
      </c>
      <c r="L21" s="119"/>
      <c r="M21" s="116" t="n">
        <v>0</v>
      </c>
      <c r="N21" s="114"/>
      <c r="O21" s="120" t="n">
        <v>-995.6986738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-995.6986738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-268.8386423</v>
      </c>
      <c r="G23" s="129"/>
      <c r="H23" s="128" t="n">
        <v>-323.6020694</v>
      </c>
      <c r="I23" s="129"/>
      <c r="J23" s="130" t="n">
        <v>0</v>
      </c>
      <c r="K23" s="131" t="n">
        <v>-448.0644029</v>
      </c>
      <c r="L23" s="128"/>
      <c r="M23" s="128" t="n">
        <v>-485.424278</v>
      </c>
      <c r="N23" s="129"/>
      <c r="O23" s="132" t="n">
        <v>-1525.9293926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-1040.5051146</v>
      </c>
      <c r="AB23" s="137"/>
      <c r="AC23" s="136" t="n">
        <v>0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2001-04-30T19:56:01Z</cp:lastPrinted>
  <dcterms:modified xsi:type="dcterms:W3CDTF">2001-04-30T19:56:04Z</dcterms:modified>
  <cp:revision>0</cp:revision>
  <dc:subject/>
  <dc:title/>
</cp:coreProperties>
</file>