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Post_IDs!$A$1:$E$23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'[2]#REF'!$A$1:$A$75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<sst xmlns="http://schemas.openxmlformats.org/spreadsheetml/2006/main" count="1810" uniqueCount="308">
  <si>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</si>
  <si>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</si>
  <si>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</si>
  <si>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</si>
  <si>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</si>
  <si>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</si>
  <si>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</si>
  <si>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</si>
  <si>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</si>
  <si>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</si>
  <si>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</si>
  <si>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</si>
  <si>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</si>
  <si>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</si>
  <si>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</si>
  <si>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</si>
  <si>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</si>
  <si>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</si>
  <si>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</si>
  <si>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</si>
  <si>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</si>
  <si>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</si>
  <si>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</si>
  <si>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</si>
  <si>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</si>
  <si>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</si>
  <si>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</si>
  <si>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</si>
  <si>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</si>
  <si>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</si>
  <si>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</si>
  <si>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</si>
  <si>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</si>
  <si>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</si>
  <si>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</si>
  <si>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</si>
  <si>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</si>
  <si>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</si>
  <si>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</si>
  <si>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</si>
  <si>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</si>
  <si>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</si>
  <si>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</si>
  <si>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</si>
  <si>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</si>
  <si>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</si>
  <si>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</si>
  <si>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</si>
  <si>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</si>
  <si>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</si>
  <si>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</si>
  <si>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</si>
  <si>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</si>
  <si>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</si>
  <si>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</si>
  <si>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</si>
  <si>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</si>
  <si>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</si>
  <si>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</si>
  <si>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</si>
  <si>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</si>
  <si>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</si>
  <si>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</si>
  <si>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</si>
  <si>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</si>
  <si>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</si>
  <si>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</si>
  <si>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</si>
  <si>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</si>
  <si>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</si>
  <si>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</si>
  <si>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</si>
  <si>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</si>
  <si>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</si>
  <si>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</si>
  <si>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</si>
  <si>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</si>
  <si>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</si>
  <si>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</si>
  <si>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</si>
  <si>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</si>
  <si>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</si>
  <si>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</si>
  <si>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</si>
  <si>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</si>
  <si>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</si>
  <si>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</si>
  <si>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</si>
  <si>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</si>
  <si>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</si>
  <si>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</si>
  <si>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</si>
  <si>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</si>
  <si>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</si>
  <si>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</si>
  <si>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</si>
  <si>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</si>
  <si>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</si>
  <si>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</si>
  <si>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</si>
  <si>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</si>
  <si>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</si>
  <si>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</si>
  <si>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</si>
  <si>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</si>
  <si>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</si>
  <si>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</si>
  <si>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</si>
  <si>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</si>
  <si>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</si>
  <si>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</si>
  <si>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</si>
  <si>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</si>
  <si>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</si>
  <si>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</si>
  <si>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</si>
  <si>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</si>
  <si>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</si>
  <si>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</si>
  <si>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</si>
  <si>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</si>
  <si>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</si>
  <si>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</si>
  <si>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</si>
  <si>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</si>
  <si>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</si>
  <si>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</si>
  <si>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</si>
  <si>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</si>
  <si>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</si>
  <si>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</si>
  <si>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</si>
  <si>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</si>
  <si>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</si>
  <si>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</si>
  <si>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</si>
  <si>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</si>
  <si>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</si>
  <si>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</si>
  <si>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</si>
  <si>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</si>
  <si>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</si>
  <si>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</si>
  <si>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</si>
  <si>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</si>
  <si>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</si>
  <si>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</si>
  <si>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</si>
  <si>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</si>
  <si>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</si>
  <si>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</si>
  <si>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</si>
  <si>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</si>
  <si>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</si>
  <si>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1127484</t>
  </si>
  <si>
    <t xml:space="preserve">ASWAPS</t>
  </si>
  <si>
    <t xml:space="preserve">BOTCOPTIONS</t>
  </si>
  <si>
    <t xml:space="preserve">WTI-GW-NXC!</t>
  </si>
  <si>
    <t xml:space="preserve">EACCRUED</t>
  </si>
  <si>
    <t xml:space="preserve">1127485</t>
  </si>
  <si>
    <t xml:space="preserve">1127486</t>
  </si>
  <si>
    <t xml:space="preserve">5/4/2001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</si>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</sst>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0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  <sheetName val="#REF"/>
    </sheetNames>
    <sheetDataSet>
      <sheetData sheetId="0"/>
      <sheetData sheetId="1">
        <row r="22">
          <cell r="O22">
            <v>-1331.199023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false" outlineLevel="0" max="5" min="4" style="3" width="12.99"/>
    <col collapsed="false" customWidth="false" hidden="true" outlineLevel="0" max="10" min="6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3</v>
      </c>
      <c r="H10" s="36" t="n">
        <f aca="false">+H11+1</f>
        <v>3</v>
      </c>
      <c r="I10" s="36" t="n">
        <f aca="false">+I11+1</f>
        <v>3</v>
      </c>
      <c r="J10" s="36" t="n">
        <f aca="false">+J11+1</f>
        <v>3</v>
      </c>
      <c r="K10" s="36" t="n">
        <f aca="false">+K11+1</f>
        <v>3</v>
      </c>
      <c r="L10" s="36" t="n">
        <f aca="false">+L11+1</f>
        <v>3</v>
      </c>
      <c r="M10" s="36" t="n">
        <f aca="false">+M11+1</f>
        <v>3</v>
      </c>
      <c r="N10" s="36" t="n">
        <f aca="false">+N11+1</f>
        <v>3</v>
      </c>
      <c r="O10" s="36" t="n">
        <f aca="false">+O11+1</f>
        <v>3</v>
      </c>
      <c r="P10" s="36" t="n">
        <f aca="false">+P11+1</f>
        <v>3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2</v>
      </c>
      <c r="H11" s="36" t="n">
        <f aca="false">+H12+1</f>
        <v>2</v>
      </c>
      <c r="I11" s="36" t="n">
        <f aca="false">+I12+1</f>
        <v>2</v>
      </c>
      <c r="J11" s="36" t="n">
        <f aca="false">+J12+1</f>
        <v>2</v>
      </c>
      <c r="K11" s="36" t="n">
        <f aca="false">+K12+1</f>
        <v>2</v>
      </c>
      <c r="L11" s="36" t="n">
        <f aca="false">+L12+1</f>
        <v>2</v>
      </c>
      <c r="M11" s="36" t="n">
        <f aca="false">+M12+1</f>
        <v>2</v>
      </c>
      <c r="N11" s="36" t="n">
        <f aca="false">+N12+1</f>
        <v>2</v>
      </c>
      <c r="O11" s="36" t="n">
        <f aca="false">+O12+1</f>
        <v>2</v>
      </c>
      <c r="P11" s="36" t="n">
        <f aca="false">+P12+1</f>
        <v>2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</v>
      </c>
      <c r="H12" s="40" t="n">
        <v>1</v>
      </c>
      <c r="I12" s="40" t="n">
        <v>1</v>
      </c>
      <c r="J12" s="40" t="n">
        <v>1</v>
      </c>
      <c r="K12" s="40" t="n">
        <v>1</v>
      </c>
      <c r="L12" s="40" t="n">
        <v>1</v>
      </c>
      <c r="M12" s="40" t="n">
        <v>1</v>
      </c>
      <c r="N12" s="40" t="n">
        <v>1</v>
      </c>
      <c r="O12" s="40" t="n">
        <v>1</v>
      </c>
      <c r="P12" s="40" t="n">
        <v>1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107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45926.9813302485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str">
        <f aca="false">+Input!$E$4</f>
        <v>1127486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+Input!$F$12</f>
        <v>0</v>
      </c>
      <c r="F9" s="69" t="s">
        <v>179</v>
      </c>
      <c r="G9" s="188" t="s">
        <v>180</v>
      </c>
      <c r="K9" s="312" t="s">
        <v>181</v>
      </c>
      <c r="L9" s="319" t="n">
        <f aca="false">+Input!E36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Input!F13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+Input!E37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+Input!E38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+Input!E39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v>0.011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0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0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0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0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0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0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0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-0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0</v>
      </c>
      <c r="K36" s="312" t="s">
        <v>118</v>
      </c>
      <c r="L36" s="317"/>
      <c r="M36" s="57" t="n">
        <f aca="false">SUM(M30:M34)</f>
        <v>0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0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0</v>
      </c>
      <c r="D43" s="361" t="n">
        <f aca="false">SUM(D47:D76)-D61-D68-D69</f>
        <v>0</v>
      </c>
      <c r="E43" s="361" t="n">
        <f aca="false">SUM(E47:E76)-I61-I68-I69</f>
        <v>0</v>
      </c>
      <c r="F43" s="361" t="n">
        <f aca="false">SUM(F47:F76)-J61-J68-J69</f>
        <v>0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e">
        <f aca="false">SUM(M47:M76)-#REF!-#REF!-#REF!</f>
        <v>#REF!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247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247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247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247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0</v>
      </c>
      <c r="C47" s="319" t="n">
        <v>0</v>
      </c>
      <c r="D47" s="319" t="n">
        <v>0</v>
      </c>
      <c r="E47" s="188" t="n">
        <v>0</v>
      </c>
      <c r="F47" s="319" t="n">
        <f aca="false">+Input!$F$16</f>
        <v>0</v>
      </c>
      <c r="H47" s="319" t="n">
        <v>0</v>
      </c>
      <c r="I47" s="319"/>
      <c r="J47" s="319"/>
      <c r="L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+Input!$F$16</f>
        <v>0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0</v>
      </c>
      <c r="C53" s="319" t="n">
        <v>0</v>
      </c>
      <c r="D53" s="319" t="n">
        <v>0</v>
      </c>
      <c r="E53" s="188" t="n">
        <v>0</v>
      </c>
      <c r="F53" s="319" t="n">
        <f aca="false">+Input!$F$17</f>
        <v>0</v>
      </c>
      <c r="H53" s="319"/>
      <c r="I53" s="319"/>
      <c r="J53" s="319"/>
      <c r="L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+Input!$F$17</f>
        <v>0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0</v>
      </c>
      <c r="C54" s="319" t="n">
        <v>0</v>
      </c>
      <c r="D54" s="319" t="n">
        <v>0</v>
      </c>
      <c r="E54" s="188" t="n">
        <v>0</v>
      </c>
      <c r="F54" s="319" t="n">
        <f aca="false">+Input!$F$18</f>
        <v>0</v>
      </c>
      <c r="H54" s="319"/>
      <c r="I54" s="319"/>
      <c r="J54" s="319"/>
      <c r="L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+Input!$F$18</f>
        <v>0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+Input!$F$21</f>
        <v>0</v>
      </c>
      <c r="H55" s="319"/>
      <c r="I55" s="319"/>
      <c r="J55" s="319"/>
      <c r="L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+Input!$F$21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+Input!$F$22</f>
        <v>0</v>
      </c>
      <c r="H56" s="319"/>
      <c r="I56" s="319"/>
      <c r="J56" s="319"/>
      <c r="L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+Input!$F$22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+Input!$F$23</f>
        <v>0</v>
      </c>
      <c r="H57" s="319"/>
      <c r="I57" s="319"/>
      <c r="J57" s="319"/>
      <c r="L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+Input!$F$23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0</v>
      </c>
      <c r="C58" s="319" t="n">
        <v>0</v>
      </c>
      <c r="D58" s="319" t="n">
        <v>0</v>
      </c>
      <c r="E58" s="188" t="n">
        <v>0</v>
      </c>
      <c r="F58" s="319" t="n">
        <f aca="false">+Input!$F$24</f>
        <v>0</v>
      </c>
      <c r="H58" s="319"/>
      <c r="I58" s="319"/>
      <c r="J58" s="319"/>
      <c r="L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+Input!$F$24</f>
        <v>0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0</v>
      </c>
      <c r="C59" s="319" t="n">
        <v>0</v>
      </c>
      <c r="D59" s="319" t="n">
        <v>0</v>
      </c>
      <c r="E59" s="188" t="n">
        <v>0</v>
      </c>
      <c r="F59" s="319" t="n">
        <f aca="false">+Input!$F$25</f>
        <v>0</v>
      </c>
      <c r="H59" s="319"/>
      <c r="I59" s="319"/>
      <c r="J59" s="319"/>
      <c r="L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+Input!$F$25</f>
        <v>0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+Input!$F$26</f>
        <v>0</v>
      </c>
      <c r="H60" s="319"/>
      <c r="I60" s="319"/>
      <c r="J60" s="319"/>
      <c r="L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+Input!$F$26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+Input!$F$27</f>
        <v>0</v>
      </c>
      <c r="H61" s="319"/>
      <c r="I61" s="319"/>
      <c r="J61" s="319"/>
      <c r="L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+Input!$F$27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+Input!$F$28</f>
        <v>0</v>
      </c>
      <c r="H62" s="319"/>
      <c r="I62" s="319"/>
      <c r="J62" s="319"/>
      <c r="L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+Input!$F$28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f aca="false">+Input!$F$29</f>
        <v>0</v>
      </c>
      <c r="H63" s="319"/>
      <c r="I63" s="319"/>
      <c r="J63" s="319"/>
      <c r="L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f aca="false">+Input!$F$29</f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+Input!$F$30</f>
        <v>0</v>
      </c>
      <c r="H66" s="319"/>
      <c r="I66" s="319"/>
      <c r="J66" s="319"/>
      <c r="L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+Input!$F$30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0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-0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S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S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S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S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K90" s="319"/>
      <c r="L90" s="319"/>
      <c r="M90" s="319"/>
      <c r="N90" s="319"/>
      <c r="R90" s="319"/>
      <c r="S90" s="319"/>
      <c r="T90" s="319"/>
      <c r="U90" s="319"/>
      <c r="Y90" s="319"/>
      <c r="Z90" s="319"/>
      <c r="AA90" s="319"/>
      <c r="AB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S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S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S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S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K108" s="319"/>
      <c r="L108" s="319"/>
      <c r="M108" s="319"/>
      <c r="N108" s="319"/>
      <c r="R108" s="319"/>
      <c r="S108" s="319"/>
      <c r="T108" s="319"/>
      <c r="U108" s="319"/>
      <c r="Y108" s="319"/>
      <c r="Z108" s="319"/>
      <c r="AA108" s="319"/>
      <c r="AB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K109" s="319"/>
      <c r="L109" s="319"/>
      <c r="M109" s="319"/>
      <c r="N109" s="319"/>
      <c r="R109" s="319"/>
      <c r="S109" s="319"/>
      <c r="T109" s="319"/>
      <c r="U109" s="319"/>
      <c r="Y109" s="319"/>
      <c r="Z109" s="319"/>
      <c r="AA109" s="319"/>
      <c r="AB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06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06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06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0"/>
      <c r="D139" s="0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303"/>
      <c r="C165" s="303"/>
      <c r="D165" s="405"/>
      <c r="E165" s="412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493"/>
      <c r="C166" s="217"/>
      <c r="D166" s="436"/>
      <c r="E166" s="412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408"/>
      <c r="C167" s="303"/>
      <c r="D167" s="405"/>
      <c r="E167" s="412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408"/>
      <c r="C168" s="303"/>
      <c r="D168" s="405"/>
      <c r="E168" s="412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408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408"/>
      <c r="C170" s="303"/>
      <c r="D170" s="405"/>
      <c r="E170" s="412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408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408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414"/>
      <c r="D173" s="41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408"/>
      <c r="C174" s="414"/>
      <c r="D174" s="41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408"/>
      <c r="C175" s="414"/>
      <c r="D175" s="41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408"/>
      <c r="C176" s="414"/>
      <c r="D176" s="415"/>
      <c r="E176" s="412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408"/>
      <c r="C177" s="414"/>
      <c r="D177" s="415"/>
      <c r="E177" s="406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408"/>
      <c r="C178" s="414"/>
      <c r="D178" s="41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408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03"/>
      <c r="C180" s="414"/>
      <c r="D180" s="415"/>
      <c r="E180" s="412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107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45926.9813302485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n">
        <f aca="false">+Input!$L$4</f>
        <v>0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+Input!$L$12</f>
        <v>0</v>
      </c>
      <c r="F9" s="69" t="s">
        <v>179</v>
      </c>
      <c r="G9" s="188" t="s">
        <v>180</v>
      </c>
      <c r="K9" s="312" t="s">
        <v>181</v>
      </c>
      <c r="L9" s="319" t="n">
        <f aca="false">+Input!L36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+Input!$L$13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+Input!L37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+Input!L38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+Input!L39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490" t="n">
        <f aca="false">SUM(L15:Q15)/1000</f>
        <v>0.001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0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0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0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0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0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0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0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-0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0</v>
      </c>
      <c r="K36" s="312" t="s">
        <v>118</v>
      </c>
      <c r="L36" s="317"/>
      <c r="M36" s="57" t="n">
        <f aca="false">SUM(M30:M34)</f>
        <v>0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0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0</v>
      </c>
      <c r="D43" s="361" t="n">
        <f aca="false">SUM(D47:D76)-D61-D68-D69</f>
        <v>0</v>
      </c>
      <c r="E43" s="361" t="n">
        <f aca="false">SUM(E47:E76)-I61-I68-I69</f>
        <v>0</v>
      </c>
      <c r="F43" s="361" t="n">
        <f aca="false">SUM(F47:F76)-J61-J68-J69</f>
        <v>0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e">
        <f aca="false">SUM(M47:M76)-#REF!-#REF!-#REF!</f>
        <v>#REF!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247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247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247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247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0</v>
      </c>
      <c r="C47" s="319" t="n">
        <v>0</v>
      </c>
      <c r="D47" s="319" t="n">
        <v>0</v>
      </c>
      <c r="E47" s="188" t="n">
        <v>0</v>
      </c>
      <c r="F47" s="319" t="n">
        <f aca="false">+Input!$L$16</f>
        <v>0</v>
      </c>
      <c r="H47" s="319" t="n">
        <v>0</v>
      </c>
      <c r="I47" s="319"/>
      <c r="J47" s="319"/>
      <c r="L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319"/>
      <c r="AP47" s="69"/>
      <c r="AQ47" s="69"/>
      <c r="AR47" s="69"/>
      <c r="AS47" s="69"/>
      <c r="BB47" s="319" t="n">
        <f aca="false">+Input!$L$16</f>
        <v>0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0</v>
      </c>
      <c r="C53" s="319" t="n">
        <v>0</v>
      </c>
      <c r="D53" s="319" t="n">
        <v>0</v>
      </c>
      <c r="E53" s="188" t="n">
        <v>0</v>
      </c>
      <c r="F53" s="319" t="n">
        <f aca="false">+Input!$L$17</f>
        <v>0</v>
      </c>
      <c r="H53" s="319"/>
      <c r="I53" s="319"/>
      <c r="J53" s="319"/>
      <c r="L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+Input!$L$17</f>
        <v>0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0</v>
      </c>
      <c r="C54" s="319" t="n">
        <v>0</v>
      </c>
      <c r="D54" s="319" t="n">
        <v>0</v>
      </c>
      <c r="E54" s="188" t="n">
        <v>0</v>
      </c>
      <c r="F54" s="319" t="n">
        <f aca="false">+Input!$L$18</f>
        <v>0</v>
      </c>
      <c r="H54" s="319"/>
      <c r="I54" s="319"/>
      <c r="J54" s="319"/>
      <c r="L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+Input!$L$18</f>
        <v>0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+Input!$L$21</f>
        <v>0</v>
      </c>
      <c r="H55" s="319"/>
      <c r="I55" s="319"/>
      <c r="J55" s="319"/>
      <c r="L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+Input!$L$21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+Input!$L$22</f>
        <v>0</v>
      </c>
      <c r="H56" s="319"/>
      <c r="I56" s="319"/>
      <c r="J56" s="319"/>
      <c r="L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+Input!$L$22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+Input!$L$23</f>
        <v>0</v>
      </c>
      <c r="H57" s="319"/>
      <c r="I57" s="319"/>
      <c r="J57" s="319"/>
      <c r="L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+Input!$L$23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0</v>
      </c>
      <c r="C58" s="319" t="n">
        <v>0</v>
      </c>
      <c r="D58" s="319" t="n">
        <v>0</v>
      </c>
      <c r="E58" s="188" t="n">
        <v>0</v>
      </c>
      <c r="F58" s="319" t="n">
        <f aca="false">+Input!$L$24</f>
        <v>0</v>
      </c>
      <c r="H58" s="319"/>
      <c r="I58" s="319"/>
      <c r="J58" s="319"/>
      <c r="L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+Input!$L$24</f>
        <v>0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0</v>
      </c>
      <c r="C59" s="319" t="n">
        <v>0</v>
      </c>
      <c r="D59" s="319" t="n">
        <v>0</v>
      </c>
      <c r="E59" s="188" t="n">
        <v>0</v>
      </c>
      <c r="F59" s="319" t="n">
        <f aca="false">+Input!$L$25</f>
        <v>0</v>
      </c>
      <c r="H59" s="319"/>
      <c r="I59" s="319"/>
      <c r="J59" s="319"/>
      <c r="L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+Input!$L$25</f>
        <v>0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+Input!$L$26</f>
        <v>0</v>
      </c>
      <c r="H60" s="319"/>
      <c r="I60" s="319"/>
      <c r="J60" s="319"/>
      <c r="L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+Input!$L$26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+Input!$L$27</f>
        <v>0</v>
      </c>
      <c r="H61" s="319"/>
      <c r="I61" s="319"/>
      <c r="J61" s="319"/>
      <c r="L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+Input!$L$27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+Input!$L$28</f>
        <v>0</v>
      </c>
      <c r="H62" s="319"/>
      <c r="I62" s="319"/>
      <c r="J62" s="319"/>
      <c r="L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+Input!$L$28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f aca="false">+Input!$L$29</f>
        <v>0</v>
      </c>
      <c r="H63" s="319"/>
      <c r="I63" s="319"/>
      <c r="J63" s="319"/>
      <c r="L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f aca="false">+Input!$L$29</f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+Input!$L$30</f>
        <v>0</v>
      </c>
      <c r="H66" s="319"/>
      <c r="I66" s="319"/>
      <c r="J66" s="319"/>
      <c r="L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+Input!$L$30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319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0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-0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S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S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S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S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K90" s="319"/>
      <c r="L90" s="319"/>
      <c r="M90" s="319"/>
      <c r="N90" s="319"/>
      <c r="R90" s="319"/>
      <c r="S90" s="319"/>
      <c r="T90" s="319"/>
      <c r="U90" s="319"/>
      <c r="Y90" s="319"/>
      <c r="Z90" s="319"/>
      <c r="AA90" s="319"/>
      <c r="AB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S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S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S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S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K108" s="319"/>
      <c r="L108" s="319"/>
      <c r="M108" s="319"/>
      <c r="N108" s="319"/>
      <c r="R108" s="319"/>
      <c r="S108" s="319"/>
      <c r="T108" s="319"/>
      <c r="U108" s="319"/>
      <c r="Y108" s="319"/>
      <c r="Z108" s="319"/>
      <c r="AA108" s="319"/>
      <c r="AB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K109" s="319"/>
      <c r="L109" s="319"/>
      <c r="M109" s="319"/>
      <c r="N109" s="319"/>
      <c r="R109" s="319"/>
      <c r="S109" s="319"/>
      <c r="T109" s="319"/>
      <c r="U109" s="319"/>
      <c r="Y109" s="319"/>
      <c r="Z109" s="319"/>
      <c r="AA109" s="319"/>
      <c r="AB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07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07"/>
      <c r="H128" s="317"/>
      <c r="I128" s="414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06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06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06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0"/>
      <c r="D139" s="0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497"/>
      <c r="C165" s="303"/>
      <c r="D165" s="405"/>
      <c r="E165" s="412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498"/>
      <c r="C166" s="303"/>
      <c r="D166" s="436"/>
      <c r="E166" s="412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499"/>
      <c r="C167" s="303"/>
      <c r="D167" s="405"/>
      <c r="E167" s="412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497"/>
      <c r="C168" s="303"/>
      <c r="D168" s="405"/>
      <c r="E168" s="412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497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499"/>
      <c r="C170" s="303"/>
      <c r="D170" s="405"/>
      <c r="E170" s="406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499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500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500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499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499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499"/>
      <c r="C176" s="303"/>
      <c r="D176" s="405"/>
      <c r="E176" s="406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499"/>
      <c r="C177" s="303"/>
      <c r="D177" s="405"/>
      <c r="E177" s="406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499"/>
      <c r="C178" s="414"/>
      <c r="D178" s="41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499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17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45926.9813302485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8" topLeftCell="B69" activePane="bottomRight" state="frozen"/>
      <selection pane="topLeft" activeCell="A1" activeCellId="0" sqref="A1"/>
      <selection pane="topRight" activeCell="B1" activeCellId="0" sqref="B1"/>
      <selection pane="bottomLeft" activeCell="A69" activeCellId="0" sqref="A69"/>
      <selection pane="bottomRight" activeCell="Z101" activeCellId="0" sqref="Z10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45926.9813302485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1127484</v>
      </c>
      <c r="K8" s="116" t="str">
        <f aca="false">'WTI HEDGE'!B6</f>
        <v>1127486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45926.9813302485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45926.9813302485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37.4860253</v>
      </c>
      <c r="I41" s="141" t="n">
        <f aca="false">'WTI NXC2'!B53/1000</f>
        <v>-671.4931743</v>
      </c>
      <c r="K41" s="141" t="n">
        <f aca="false">'WTI HEDGE'!B53/1000</f>
        <v>-42.0648397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-676.0719887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302.3474605</v>
      </c>
      <c r="I42" s="144" t="n">
        <f aca="false">('WTI NXC2'!$B47+'WTI NXC2'!$B51+'WTI NXC2'!$B54+'WTI NXC2'!$B52)/1000</f>
        <v>546.8957853</v>
      </c>
      <c r="K42" s="144" t="n">
        <f aca="false">('WTI HEDGE'!$B47+'WTI HEDGE'!$B51+'WTI HEDGE'!$B54+'WTI HEDGE'!$B52)/1000</f>
        <v>-1084.8918138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-235.648568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0</v>
      </c>
      <c r="I45" s="144" t="n">
        <f aca="false">+'WTI NXC2'!$B55/1000</f>
        <v>0</v>
      </c>
      <c r="K45" s="144" t="n">
        <f aca="false">+'WTI HEDGE'!$B55/1000</f>
        <v>323.8137885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323.8137885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0</v>
      </c>
      <c r="I46" s="144" t="n">
        <f aca="false">+'WTI NXC2'!$B56/1000</f>
        <v>0</v>
      </c>
      <c r="K46" s="144" t="n">
        <f aca="false">+'WTI HEDGE'!$B56/1000</f>
        <v>-152.433172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-152.433172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0</v>
      </c>
      <c r="I47" s="144" t="n">
        <f aca="false">+'WTI NXC2'!$B57/1000</f>
        <v>0</v>
      </c>
      <c r="K47" s="144" t="n">
        <f aca="false">+'WTI HEDGE'!$B57/1000</f>
        <v>-200.560425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-200.560425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339.8334858</v>
      </c>
      <c r="H50" s="145"/>
      <c r="I50" s="146" t="n">
        <f aca="false">SUM(I41:I49)</f>
        <v>-124.597389</v>
      </c>
      <c r="J50" s="145"/>
      <c r="K50" s="146" t="n">
        <f aca="false">SUM(K41:K49)</f>
        <v>-1156.136462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-940.9003652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339.8334858</v>
      </c>
      <c r="H53" s="145"/>
      <c r="I53" s="146" t="n">
        <f aca="false">I39+I50+I51+I52</f>
        <v>-124.597389</v>
      </c>
      <c r="J53" s="145"/>
      <c r="K53" s="146" t="n">
        <f aca="false">K39+K50+K51+K52</f>
        <v>-1156.136462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-940.9003652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45926.9813302485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1864.707527</v>
      </c>
      <c r="I56" s="137" t="n">
        <f aca="false">+('WTI NXC2'!$E19/1000)</f>
        <v>127.8923505</v>
      </c>
      <c r="K56" s="137" t="n">
        <f aca="false">+('WTI HEDGE'!$E19/1000)</f>
        <v>-1370.7588752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621.8410023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0.0338077</v>
      </c>
      <c r="I57" s="137" t="n">
        <f aca="false">('WTI NXC2'!$B58)/1000</f>
        <v>0.0488443</v>
      </c>
      <c r="K57" s="137" t="n">
        <f aca="false">('WTI HEDGE'!$B58)/1000</f>
        <v>54.4919967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54.5746487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-0.00623929999999999</v>
      </c>
      <c r="I58" s="137" t="n">
        <f aca="false">('WTI NXC2'!$B59)/1000</f>
        <v>0.2898019</v>
      </c>
      <c r="K58" s="137" t="n">
        <f aca="false">('WTI HEDGE'!$B59)/1000</f>
        <v>-0.0983494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0.1852132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1864.707527</v>
      </c>
      <c r="H60" s="138"/>
      <c r="I60" s="137" t="n">
        <f aca="false">I56</f>
        <v>127.8923505</v>
      </c>
      <c r="J60" s="138"/>
      <c r="K60" s="137" t="n">
        <f aca="false">K56</f>
        <v>-1370.7588752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621.8410023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1254.0076533</v>
      </c>
      <c r="H62" s="138"/>
      <c r="I62" s="137" t="n">
        <f aca="false">+'WTI NXC2'!$E36/1000</f>
        <v>-12093.5956918</v>
      </c>
      <c r="J62" s="138"/>
      <c r="K62" s="137" t="n">
        <f aca="false">+'WTI HEDGE'!$E36/1000</f>
        <v>-9074.7362818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-19914.3243203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3118.7151803</v>
      </c>
      <c r="H63" s="57" t="n">
        <f aca="false">I63-SUM(I60:I62)</f>
        <v>0</v>
      </c>
      <c r="I63" s="137" t="n">
        <f aca="false">I36+I53</f>
        <v>-11965.7033413</v>
      </c>
      <c r="J63" s="57" t="n">
        <f aca="false">K63-SUM(K60:K62)</f>
        <v>0</v>
      </c>
      <c r="K63" s="137" t="n">
        <f aca="false">K36+K53</f>
        <v>-10445.495157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-19292.483318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45926.9813302485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1864.707527</v>
      </c>
      <c r="I69" s="137" t="n">
        <f aca="false">I60-I114</f>
        <v>127.8923505</v>
      </c>
      <c r="K69" s="137" t="n">
        <f aca="false">K60-K114</f>
        <v>-1370.7588752</v>
      </c>
      <c r="M69" s="137"/>
      <c r="O69" s="137"/>
      <c r="Q69" s="137"/>
      <c r="S69" s="137"/>
      <c r="U69" s="137"/>
      <c r="W69" s="137"/>
      <c r="Y69" s="137" t="n">
        <f aca="false">Y60-Y114</f>
        <v>621.8410023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1254.0076533</v>
      </c>
      <c r="I71" s="137" t="n">
        <f aca="false">I62-I116</f>
        <v>-12093.5956918</v>
      </c>
      <c r="K71" s="137" t="n">
        <f aca="false">K62-K116</f>
        <v>-9074.7362818</v>
      </c>
      <c r="M71" s="137"/>
      <c r="O71" s="137"/>
      <c r="Q71" s="137"/>
      <c r="S71" s="137"/>
      <c r="U71" s="137"/>
      <c r="W71" s="137"/>
      <c r="Y71" s="137" t="n">
        <f aca="false">Y62-Y116</f>
        <v>-19914.3243203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3118.7151803</v>
      </c>
      <c r="H72" s="128" t="n">
        <f aca="false">+I63-I66-I72</f>
        <v>0</v>
      </c>
      <c r="I72" s="146" t="n">
        <f aca="false">SUM(I69:I71)</f>
        <v>-11965.7033413</v>
      </c>
      <c r="J72" s="128" t="n">
        <f aca="false">+K63-K66-K72</f>
        <v>0</v>
      </c>
      <c r="K72" s="146" t="n">
        <f aca="false">SUM(K69:K71)</f>
        <v>-10445.495157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-19292.483318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44.8453419</v>
      </c>
      <c r="I77" s="148" t="n">
        <f aca="false">I41-I101</f>
        <v>-119.0892976</v>
      </c>
      <c r="K77" s="148" t="n">
        <f aca="false">K41-K101</f>
        <v>-17.9381368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-92.1820925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-87.4371282000002</v>
      </c>
      <c r="I78" s="158" t="n">
        <f aca="false">I42-I102</f>
        <v>282.9873869</v>
      </c>
      <c r="K78" s="158" t="n">
        <f aca="false">K42-K102</f>
        <v>-143.7685737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51.7816849999998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1.95005750000001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1.95005750000001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-74.267859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-74.267859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-60.622035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-60.622035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-42.5917863000002</v>
      </c>
      <c r="H86" s="128" t="n">
        <f aca="false">I86-SUM(I76:I85)</f>
        <v>0</v>
      </c>
      <c r="I86" s="160" t="n">
        <f aca="false">SUM(I77:I85)</f>
        <v>163.8980893</v>
      </c>
      <c r="J86" s="128" t="n">
        <f aca="false">K86-SUM(K76:K85)</f>
        <v>0</v>
      </c>
      <c r="K86" s="160" t="n">
        <f aca="false">SUM(K77:K85)</f>
        <v>-294.646547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-173.340244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-2.1316282072803E-013</v>
      </c>
      <c r="G89" s="160" t="n">
        <f aca="false">G63-G97+G85</f>
        <v>-42.5917863</v>
      </c>
      <c r="H89" s="128" t="n">
        <f aca="false">SUM(I86:I88)+I75-I89</f>
        <v>1.02318153949454E-012</v>
      </c>
      <c r="I89" s="160" t="n">
        <f aca="false">I63-I97</f>
        <v>163.898089299999</v>
      </c>
      <c r="J89" s="128" t="n">
        <f aca="false">SUM(K86:K88)+K75-K89</f>
        <v>0</v>
      </c>
      <c r="K89" s="160" t="n">
        <f aca="false">K63-K97</f>
        <v>-294.646547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1.19371179607697E-012</v>
      </c>
      <c r="Y89" s="160" t="n">
        <f aca="false">+C89+E89+G89+I89+K89+O89+Q89+S89+U89+W89</f>
        <v>-173.340244000001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3118.7151803</v>
      </c>
      <c r="I92" s="169" t="n">
        <f aca="false">I200+I50</f>
        <v>-11965.7033413</v>
      </c>
      <c r="K92" s="169" t="n">
        <f aca="false">K200+K50</f>
        <v>-10445.495157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-19292.483318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3118.7151803</v>
      </c>
      <c r="I95" s="169" t="n">
        <f aca="false">I203+I53-I39</f>
        <v>-11965.7033413</v>
      </c>
      <c r="K95" s="169" t="n">
        <f aca="false">K203+K53-K39</f>
        <v>-10445.495157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-19292.483318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3161.3069666</v>
      </c>
      <c r="H97" s="57" t="n">
        <v>0</v>
      </c>
      <c r="I97" s="171" t="n">
        <v>-12129.6014306</v>
      </c>
      <c r="J97" s="57" t="n">
        <v>0</v>
      </c>
      <c r="K97" s="171" t="n">
        <v>-10150.84861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-19119.143074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-7.35931660000001</v>
      </c>
      <c r="I101" s="171" t="n">
        <v>-552.4038767</v>
      </c>
      <c r="K101" s="171" t="n">
        <v>-24.1267029</v>
      </c>
      <c r="M101" s="171"/>
      <c r="O101" s="171"/>
      <c r="Q101" s="171"/>
      <c r="S101" s="171"/>
      <c r="U101" s="171"/>
      <c r="W101" s="171"/>
      <c r="Y101" s="176" t="n">
        <v>-583.8898962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389.7845887</v>
      </c>
      <c r="I102" s="177" t="n">
        <v>263.9083984</v>
      </c>
      <c r="K102" s="177" t="n">
        <v>-941.1232401</v>
      </c>
      <c r="M102" s="177"/>
      <c r="O102" s="177"/>
      <c r="Q102" s="177"/>
      <c r="S102" s="177"/>
      <c r="U102" s="177"/>
      <c r="W102" s="177"/>
      <c r="Y102" s="176" t="n">
        <v>-287.430253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321.863731</v>
      </c>
      <c r="M105" s="177"/>
      <c r="O105" s="177"/>
      <c r="Q105" s="177"/>
      <c r="S105" s="177"/>
      <c r="U105" s="177"/>
      <c r="W105" s="177"/>
      <c r="Y105" s="176" t="n">
        <v>321.863731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-78.165313</v>
      </c>
      <c r="M106" s="177"/>
      <c r="O106" s="177"/>
      <c r="Q106" s="177"/>
      <c r="S106" s="177"/>
      <c r="U106" s="177"/>
      <c r="W106" s="177"/>
      <c r="Y106" s="176" t="n">
        <v>-78.165313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-139.93839</v>
      </c>
      <c r="M107" s="177"/>
      <c r="O107" s="177"/>
      <c r="Q107" s="177"/>
      <c r="S107" s="177"/>
      <c r="U107" s="177"/>
      <c r="W107" s="177"/>
      <c r="Y107" s="176" t="n">
        <v>-139.93839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382.4252721</v>
      </c>
      <c r="I110" s="178" t="n">
        <v>-288.4954783</v>
      </c>
      <c r="K110" s="178" t="n">
        <v>-861.489915</v>
      </c>
      <c r="M110" s="178"/>
      <c r="O110" s="178"/>
      <c r="Q110" s="178"/>
      <c r="S110" s="178"/>
      <c r="U110" s="178"/>
      <c r="W110" s="178"/>
      <c r="Y110" s="175" t="n">
        <v>-767.5601212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45926.9813302485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1127484</v>
      </c>
      <c r="D4" s="200" t="str">
        <f aca="false">H!B7</f>
        <v>1127485</v>
      </c>
      <c r="E4" s="200" t="str">
        <f aca="false">H!B12</f>
        <v>1127486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1864707.527</v>
      </c>
      <c r="D12" s="201" t="n">
        <f aca="false">H!$E$7</f>
        <v>127892.3505</v>
      </c>
      <c r="E12" s="201" t="n">
        <f aca="false">H!$E$12</f>
        <v>-2699478.8322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0</v>
      </c>
      <c r="D13" s="201" t="n">
        <f aca="false">H!E8</f>
        <v>0</v>
      </c>
      <c r="E13" s="201" t="n">
        <f aca="false">H!E13</f>
        <v>1328719.957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1864707.527</v>
      </c>
      <c r="D14" s="205" t="n">
        <f aca="false">SUM(D6:D13)</f>
        <v>127892.3505</v>
      </c>
      <c r="E14" s="205" t="n">
        <f aca="false">SUM(E6:E13)</f>
        <v>-1370758.8752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-24661.7564</v>
      </c>
      <c r="D16" s="204" t="n">
        <f aca="false">SUM(H!I7:$I$10)</f>
        <v>174874.2466</v>
      </c>
      <c r="E16" s="206" t="n">
        <f aca="false">SUM(H!I12:$I$15)</f>
        <v>-45619.7781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104592.7121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44845.3419</v>
      </c>
      <c r="D17" s="204" t="n">
        <f aca="false">SUM(H!H7:$H$10)</f>
        <v>-119089.2976</v>
      </c>
      <c r="E17" s="206" t="n">
        <f aca="false">SUM(H!H12:$H$15)</f>
        <v>-17938.1368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-92182.0925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-62775.3718000001</v>
      </c>
      <c r="D18" s="209" t="n">
        <f aca="false">+SUM(H!F7:F10)-SUM($D$58)</f>
        <v>108113.1403</v>
      </c>
      <c r="E18" s="209" t="n">
        <f aca="false">+SUM(H!F12:F15)-SUM($E$58)</f>
        <v>-98148.7955999998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-52811.0270999999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1950.0575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1950.0575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-74267.859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-74267.859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-60622.035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-60622.035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-5.3058</v>
      </c>
      <c r="D24" s="204" t="n">
        <f aca="false">SUM(H!M7:M10)+SUM(H!Q7:$Q$10)</f>
        <v>25.8963</v>
      </c>
      <c r="E24" s="206" t="n">
        <f aca="false">SUM(H!M12:M15)+SUM(H!Q12:$Q$15)</f>
        <v>319.8749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340.4654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-43.8251</v>
      </c>
      <c r="D25" s="204" t="n">
        <f aca="false">SUM(H!N7:$N$10)</f>
        <v>68.3939</v>
      </c>
      <c r="E25" s="206" t="n">
        <f aca="false">SUM(H!N12:$N$15)</f>
        <v>-31.4951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-6.92630000000001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-42640.9172000001</v>
      </c>
      <c r="D31" s="212" t="n">
        <f aca="false">SUM(D16:D30)</f>
        <v>163992.3795</v>
      </c>
      <c r="E31" s="213" t="n">
        <f aca="false">SUM(E16:E30)</f>
        <v>-294358.1672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-173340.244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-124.5703951</v>
      </c>
      <c r="D40" s="152" t="n">
        <f aca="false">SUM(H!G7:$G$10)</f>
        <v>-682.6457614</v>
      </c>
      <c r="E40" s="152" t="n">
        <f aca="false">SUM(H!G12:$G$15)</f>
        <v>-523.9828665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-1331.199023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1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1907348.4442</v>
      </c>
      <c r="D56" s="201" t="n">
        <v>-36100.029</v>
      </c>
      <c r="E56" s="152" t="n">
        <v>-2470378.7305</v>
      </c>
      <c r="F56" s="204" t="n">
        <v>0</v>
      </c>
      <c r="G56" s="204" t="n">
        <v>0</v>
      </c>
      <c r="H56" s="201" t="n">
        <v>0</v>
      </c>
      <c r="I56" s="201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0</v>
      </c>
      <c r="D57" s="201" t="n">
        <v>0</v>
      </c>
      <c r="E57" s="201" t="n">
        <v>1393978.0225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1907348.4442</v>
      </c>
      <c r="D58" s="205" t="n">
        <f aca="false">SUM(D50:D57)</f>
        <v>-36100.029</v>
      </c>
      <c r="E58" s="205" t="n">
        <f aca="false">SUM(E50:E57)</f>
        <v>-1076400.708</v>
      </c>
      <c r="F58" s="205" t="n">
        <f aca="false">SUM(F50:F57)</f>
        <v>0</v>
      </c>
      <c r="G58" s="205" t="n">
        <f aca="false">SUM(G50:G57)</f>
        <v>0</v>
      </c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I59" s="217"/>
      <c r="J59" s="201"/>
    </row>
    <row r="60" customFormat="false" ht="12.75" hidden="false" customHeight="false" outlineLevel="0" collapsed="false">
      <c r="B60" s="201"/>
      <c r="I60" s="201"/>
    </row>
    <row r="61" customFormat="false" ht="12.75" hidden="false" customHeight="false" outlineLevel="0" collapsed="false">
      <c r="I61" s="205"/>
    </row>
    <row r="62" customFormat="false" ht="12.75" hidden="false" customHeight="false" outlineLevel="0" collapsed="false">
      <c r="I62" s="205"/>
    </row>
    <row r="63" customFormat="false" ht="12.75" hidden="false" customHeight="false" outlineLevel="0" collapsed="false">
      <c r="I63" s="205"/>
    </row>
    <row r="64" customFormat="false" ht="12.75" hidden="false" customHeight="false" outlineLevel="0" collapsed="false">
      <c r="I64" s="205"/>
    </row>
    <row r="65" customFormat="false" ht="12.75" hidden="false" customHeight="false" outlineLevel="0" collapsed="false">
      <c r="I65" s="205"/>
    </row>
    <row r="66" customFormat="false" ht="12.75" hidden="false" customHeight="false" outlineLevel="0" collapsed="false">
      <c r="I66" s="205"/>
    </row>
    <row r="67" customFormat="false" ht="12.75" hidden="false" customHeight="false" outlineLevel="0" collapsed="false">
      <c r="I67" s="225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I69" s="226"/>
      <c r="J69" s="226"/>
      <c r="K69" s="226"/>
    </row>
    <row r="70" customFormat="false" ht="12.75" hidden="false" customHeight="false" outlineLevel="0" collapsed="false">
      <c r="B70" s="201"/>
      <c r="I70" s="226"/>
      <c r="J70" s="211"/>
      <c r="K70" s="211"/>
    </row>
    <row r="71" customFormat="false" ht="12.75" hidden="false" customHeight="false" outlineLevel="0" collapsed="false">
      <c r="B71" s="201"/>
      <c r="I71" s="226"/>
      <c r="J71" s="211"/>
      <c r="K71" s="211"/>
    </row>
    <row r="72" customFormat="false" ht="12.75" hidden="false" customHeight="false" outlineLevel="0" collapsed="false">
      <c r="I72" s="226"/>
      <c r="J72" s="226"/>
      <c r="K72" s="226"/>
    </row>
    <row r="78" customFormat="false" ht="15.75" hidden="false" customHeight="false" outlineLevel="0" collapsed="false">
      <c r="A78" s="227"/>
      <c r="B78" s="66"/>
      <c r="C78" s="66"/>
    </row>
    <row r="79" customFormat="false" ht="12.75" hidden="false" customHeight="false" outlineLevel="0" collapsed="false">
      <c r="A79" s="228"/>
      <c r="B79" s="190"/>
      <c r="C79" s="69"/>
    </row>
    <row r="80" customFormat="false" ht="12.75" hidden="false" customHeight="false" outlineLevel="0" collapsed="false">
      <c r="A80" s="228"/>
      <c r="B80" s="190"/>
      <c r="C80" s="69"/>
    </row>
    <row r="81" customFormat="false" ht="12.75" hidden="false" customHeight="false" outlineLevel="0" collapsed="false">
      <c r="A81" s="228"/>
      <c r="B81" s="190"/>
      <c r="C81" s="69"/>
    </row>
    <row r="82" customFormat="false" ht="12.75" hidden="false" customHeight="false" outlineLevel="0" collapsed="false">
      <c r="A82" s="228"/>
      <c r="B82" s="229"/>
      <c r="C82" s="69"/>
    </row>
    <row r="83" customFormat="false" ht="12.75" hidden="false" customHeight="false" outlineLevel="0" collapsed="false">
      <c r="A83" s="228"/>
      <c r="B83" s="229"/>
      <c r="C83" s="69"/>
    </row>
    <row r="100" customFormat="false" ht="12.75" hidden="false" customHeight="false" outlineLevel="0" collapsed="false">
      <c r="A100" s="190" t="s">
        <v>143</v>
      </c>
      <c r="B100" s="230" t="n">
        <f aca="false">Report!$C$53</f>
        <v>0</v>
      </c>
      <c r="C100" s="230" t="n">
        <f aca="false">Report!$G$53</f>
        <v>339.8334858</v>
      </c>
      <c r="D100" s="230" t="n">
        <f aca="false">Report!I$53</f>
        <v>-124.597389</v>
      </c>
      <c r="E100" s="230" t="n">
        <f aca="false">Report!$K$53</f>
        <v>-1156.136462</v>
      </c>
      <c r="F100" s="230"/>
      <c r="G100" s="230" t="n">
        <f aca="false">+[2]Report!$E$53</f>
        <v>2.29999999999761E-006</v>
      </c>
      <c r="H100" s="230" t="n">
        <f aca="false">+[2]Report!$M$53</f>
        <v>-0.4140629</v>
      </c>
      <c r="I100" s="230" t="n">
        <f aca="false">+[2]Report!$O$53</f>
        <v>797.070624799996</v>
      </c>
      <c r="J100" s="230" t="n">
        <f aca="false">+[2]Report!$U$53</f>
        <v>-90.9519498999994</v>
      </c>
      <c r="K100" s="230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30" t="n">
        <f aca="false">Report!$C$72</f>
        <v>0</v>
      </c>
      <c r="C101" s="230" t="n">
        <f aca="false">Report!$G$72</f>
        <v>3118.7151803</v>
      </c>
      <c r="D101" s="230" t="n">
        <f aca="false">Report!$I$72</f>
        <v>-11965.7033413</v>
      </c>
      <c r="E101" s="230" t="n">
        <f aca="false">Report!$K$72</f>
        <v>-10445.495157</v>
      </c>
      <c r="F101" s="230"/>
      <c r="G101" s="230" t="n">
        <f aca="false">+[2]Report!$E$72</f>
        <v>2.29999992606977E-006</v>
      </c>
      <c r="H101" s="230" t="n">
        <f aca="false">+[2]Report!$M$72</f>
        <v>-0.414062900001397</v>
      </c>
      <c r="I101" s="230" t="n">
        <f aca="false">+[2]Report!$O$72</f>
        <v>797.070624800001</v>
      </c>
      <c r="J101" s="230" t="n">
        <f aca="false">+[2]Report!$U$72</f>
        <v>-90.9519499000002</v>
      </c>
      <c r="K101" s="230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1" width="27.99"/>
    <col collapsed="false" customWidth="false" hidden="false" outlineLevel="0" max="2" min="2" style="232" width="14.7"/>
    <col collapsed="false" customWidth="false" hidden="false" outlineLevel="0" max="3" min="3" style="233" width="14.7"/>
    <col collapsed="false" customWidth="false" hidden="false" outlineLevel="0" max="5" min="4" style="234" width="14.7"/>
    <col collapsed="false" customWidth="false" hidden="false" outlineLevel="0" max="6" min="6" style="235" width="14.7"/>
    <col collapsed="false" customWidth="false" hidden="false" outlineLevel="0" max="10" min="7" style="234" width="14.7"/>
    <col collapsed="false" customWidth="false" hidden="false" outlineLevel="0" max="11" min="11" style="236" width="14.7"/>
    <col collapsed="false" customWidth="false" hidden="false" outlineLevel="0" max="17" min="12" style="234" width="14.7"/>
    <col collapsed="false" customWidth="false" hidden="false" outlineLevel="0" max="257" min="18" style="237" width="14.7"/>
  </cols>
  <sheetData>
    <row r="1" customFormat="false" ht="14.1" hidden="false" customHeight="true" outlineLevel="0" collapsed="false">
      <c r="B1" s="238" t="s">
        <v>145</v>
      </c>
      <c r="C1" s="239" t="s">
        <v>146</v>
      </c>
      <c r="D1" s="240" t="s">
        <v>147</v>
      </c>
      <c r="E1" s="240" t="s">
        <v>148</v>
      </c>
      <c r="F1" s="241" t="s">
        <v>149</v>
      </c>
      <c r="G1" s="240" t="s">
        <v>150</v>
      </c>
      <c r="H1" s="240" t="s">
        <v>9</v>
      </c>
      <c r="I1" s="240" t="s">
        <v>151</v>
      </c>
      <c r="J1" s="240" t="s">
        <v>123</v>
      </c>
      <c r="K1" s="240" t="s">
        <v>124</v>
      </c>
      <c r="L1" s="240" t="s">
        <v>125</v>
      </c>
      <c r="M1" s="240" t="s">
        <v>126</v>
      </c>
      <c r="N1" s="240" t="s">
        <v>127</v>
      </c>
      <c r="O1" s="240" t="s">
        <v>128</v>
      </c>
      <c r="P1" s="240" t="s">
        <v>152</v>
      </c>
      <c r="Q1" s="240" t="s">
        <v>130</v>
      </c>
      <c r="R1" s="242" t="s">
        <v>153</v>
      </c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  <c r="CA1" s="243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3"/>
      <c r="EF1" s="243"/>
      <c r="EG1" s="243"/>
      <c r="EH1" s="243"/>
      <c r="EI1" s="243"/>
      <c r="EJ1" s="243"/>
      <c r="EK1" s="243"/>
      <c r="EL1" s="243"/>
      <c r="EM1" s="243"/>
      <c r="EN1" s="243"/>
      <c r="EO1" s="243"/>
      <c r="EP1" s="243"/>
      <c r="EQ1" s="243"/>
      <c r="ER1" s="243"/>
      <c r="ES1" s="243"/>
      <c r="ET1" s="243"/>
      <c r="EU1" s="243"/>
      <c r="EV1" s="243"/>
      <c r="EW1" s="243"/>
      <c r="EX1" s="243"/>
      <c r="EY1" s="243"/>
      <c r="EZ1" s="243"/>
      <c r="FA1" s="243"/>
      <c r="FB1" s="243"/>
      <c r="FC1" s="243"/>
      <c r="FD1" s="243"/>
      <c r="FE1" s="243"/>
      <c r="FF1" s="243"/>
      <c r="FG1" s="243"/>
      <c r="FH1" s="243"/>
      <c r="FI1" s="243"/>
      <c r="FJ1" s="243"/>
      <c r="FK1" s="243"/>
      <c r="FL1" s="243"/>
      <c r="FM1" s="243"/>
      <c r="FN1" s="243"/>
      <c r="FO1" s="243"/>
      <c r="FP1" s="243"/>
      <c r="FQ1" s="243"/>
      <c r="FR1" s="243"/>
      <c r="FS1" s="243"/>
      <c r="FT1" s="243"/>
      <c r="FU1" s="243"/>
      <c r="FV1" s="243"/>
      <c r="FW1" s="243"/>
      <c r="FX1" s="243"/>
      <c r="FY1" s="243"/>
      <c r="FZ1" s="243"/>
      <c r="GA1" s="243"/>
      <c r="GB1" s="243"/>
      <c r="GC1" s="243"/>
      <c r="GD1" s="243"/>
      <c r="GE1" s="243"/>
      <c r="GF1" s="243"/>
      <c r="GG1" s="243"/>
      <c r="GH1" s="243"/>
      <c r="GI1" s="243"/>
      <c r="GJ1" s="243"/>
      <c r="GK1" s="243"/>
      <c r="GL1" s="243"/>
      <c r="GM1" s="243"/>
      <c r="GN1" s="243"/>
      <c r="GO1" s="243"/>
      <c r="GP1" s="243"/>
      <c r="GQ1" s="243"/>
      <c r="GR1" s="243"/>
      <c r="GS1" s="243"/>
      <c r="GT1" s="243"/>
      <c r="GU1" s="243"/>
      <c r="GV1" s="243"/>
      <c r="GW1" s="243"/>
      <c r="GX1" s="243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243"/>
      <c r="HN1" s="243"/>
      <c r="HO1" s="243"/>
      <c r="HP1" s="243"/>
      <c r="HQ1" s="243"/>
      <c r="HR1" s="243"/>
      <c r="HS1" s="243"/>
      <c r="HT1" s="243"/>
      <c r="HU1" s="243"/>
      <c r="HV1" s="243"/>
      <c r="HW1" s="243"/>
      <c r="HX1" s="243"/>
      <c r="HY1" s="243"/>
      <c r="HZ1" s="243"/>
      <c r="IA1" s="243"/>
      <c r="IB1" s="243"/>
      <c r="IC1" s="243"/>
      <c r="ID1" s="243"/>
      <c r="IE1" s="243"/>
      <c r="IF1" s="243"/>
      <c r="IG1" s="243"/>
      <c r="IH1" s="243"/>
      <c r="II1" s="243"/>
      <c r="IJ1" s="243"/>
      <c r="IK1" s="243"/>
      <c r="IL1" s="243"/>
      <c r="IM1" s="243"/>
      <c r="IN1" s="243"/>
      <c r="IO1" s="243"/>
      <c r="IP1" s="243"/>
      <c r="IQ1" s="243"/>
      <c r="IR1" s="243"/>
      <c r="IS1" s="243"/>
      <c r="IT1" s="243"/>
      <c r="IU1" s="243"/>
      <c r="IV1" s="243"/>
      <c r="IW1" s="243"/>
    </row>
    <row r="2" customFormat="false" ht="14.1" hidden="false" customHeight="true" outlineLevel="0" collapsed="false">
      <c r="B2" s="244" t="s">
        <v>154</v>
      </c>
      <c r="C2" s="245" t="n">
        <v>37015</v>
      </c>
      <c r="D2" s="246" t="s">
        <v>155</v>
      </c>
      <c r="E2" s="247" t="n">
        <v>1864707.527</v>
      </c>
      <c r="F2" s="247" t="n">
        <v>1844573.0724</v>
      </c>
      <c r="G2" s="247" t="n">
        <v>-124.5703951</v>
      </c>
      <c r="H2" s="247" t="n">
        <v>44845.3419</v>
      </c>
      <c r="I2" s="247" t="n">
        <v>-24661.7564</v>
      </c>
      <c r="J2" s="247" t="n">
        <v>0</v>
      </c>
      <c r="K2" s="248" t="n">
        <v>0</v>
      </c>
      <c r="L2" s="247" t="n">
        <v>0</v>
      </c>
      <c r="M2" s="247" t="n">
        <v>-2.1988</v>
      </c>
      <c r="N2" s="247" t="n">
        <v>-43.8251</v>
      </c>
      <c r="O2" s="247" t="n">
        <v>0</v>
      </c>
      <c r="P2" s="249" t="n">
        <v>0</v>
      </c>
      <c r="Q2" s="247" t="n">
        <v>-3.107</v>
      </c>
      <c r="R2" s="250" t="n">
        <v>0</v>
      </c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251"/>
      <c r="CR2" s="251"/>
      <c r="CS2" s="251"/>
      <c r="CT2" s="251"/>
      <c r="CU2" s="251"/>
      <c r="CV2" s="251"/>
      <c r="CW2" s="251"/>
      <c r="CX2" s="251"/>
      <c r="CY2" s="251"/>
      <c r="CZ2" s="251"/>
      <c r="DA2" s="251"/>
      <c r="DB2" s="251"/>
      <c r="DC2" s="251"/>
      <c r="DD2" s="251"/>
      <c r="DE2" s="251"/>
      <c r="DF2" s="251"/>
      <c r="DG2" s="251"/>
      <c r="DH2" s="251"/>
      <c r="DI2" s="251"/>
      <c r="DJ2" s="251"/>
      <c r="DK2" s="251"/>
      <c r="DL2" s="251"/>
      <c r="DM2" s="251"/>
      <c r="DN2" s="251"/>
      <c r="DO2" s="251"/>
      <c r="DP2" s="251"/>
      <c r="DQ2" s="251"/>
      <c r="DR2" s="251"/>
      <c r="DS2" s="251"/>
      <c r="DT2" s="251"/>
      <c r="DU2" s="251"/>
      <c r="DV2" s="251"/>
      <c r="DW2" s="251"/>
      <c r="DX2" s="251"/>
      <c r="DY2" s="251"/>
      <c r="DZ2" s="251"/>
      <c r="EA2" s="251"/>
      <c r="EB2" s="251"/>
      <c r="EC2" s="251"/>
      <c r="ED2" s="251"/>
      <c r="EE2" s="251"/>
      <c r="EF2" s="251"/>
      <c r="EG2" s="251"/>
      <c r="EH2" s="251"/>
      <c r="EI2" s="251"/>
      <c r="EJ2" s="251"/>
      <c r="EK2" s="251"/>
      <c r="EL2" s="251"/>
      <c r="EM2" s="251"/>
      <c r="EN2" s="251"/>
      <c r="EO2" s="251"/>
      <c r="EP2" s="251"/>
      <c r="EQ2" s="251"/>
      <c r="ER2" s="251"/>
      <c r="ES2" s="251"/>
      <c r="ET2" s="251"/>
      <c r="EU2" s="251"/>
      <c r="EV2" s="251"/>
      <c r="EW2" s="251"/>
      <c r="EX2" s="251"/>
      <c r="EY2" s="251"/>
      <c r="EZ2" s="251"/>
      <c r="FA2" s="251"/>
      <c r="FB2" s="251"/>
      <c r="FC2" s="251"/>
      <c r="FD2" s="251"/>
      <c r="FE2" s="251"/>
      <c r="FF2" s="251"/>
      <c r="FG2" s="251"/>
      <c r="FH2" s="251"/>
      <c r="FI2" s="251"/>
      <c r="FJ2" s="251"/>
      <c r="FK2" s="251"/>
      <c r="FL2" s="251"/>
      <c r="FM2" s="251"/>
      <c r="FN2" s="251"/>
      <c r="FO2" s="251"/>
      <c r="FP2" s="251"/>
      <c r="FQ2" s="251"/>
      <c r="FR2" s="251"/>
      <c r="FS2" s="251"/>
      <c r="FT2" s="251"/>
      <c r="FU2" s="251"/>
      <c r="FV2" s="251"/>
      <c r="FW2" s="251"/>
      <c r="FX2" s="251"/>
      <c r="FY2" s="251"/>
      <c r="FZ2" s="251"/>
      <c r="GA2" s="251"/>
      <c r="GB2" s="251"/>
      <c r="GC2" s="251"/>
      <c r="GD2" s="251"/>
      <c r="GE2" s="251"/>
      <c r="GF2" s="251"/>
      <c r="GG2" s="251"/>
      <c r="GH2" s="251"/>
      <c r="GI2" s="251"/>
      <c r="GJ2" s="251"/>
      <c r="GK2" s="251"/>
      <c r="GL2" s="251"/>
      <c r="GM2" s="251"/>
      <c r="GN2" s="251"/>
      <c r="GO2" s="251"/>
      <c r="GP2" s="251"/>
      <c r="GQ2" s="251"/>
      <c r="GR2" s="251"/>
      <c r="GS2" s="251"/>
      <c r="GT2" s="251"/>
      <c r="GU2" s="251"/>
      <c r="GV2" s="251"/>
      <c r="GW2" s="251"/>
      <c r="GX2" s="251"/>
      <c r="GY2" s="251"/>
      <c r="GZ2" s="251"/>
      <c r="HA2" s="251"/>
      <c r="HB2" s="251"/>
      <c r="HC2" s="251"/>
      <c r="HD2" s="251"/>
      <c r="HE2" s="251"/>
      <c r="HF2" s="251"/>
      <c r="HG2" s="251"/>
      <c r="HH2" s="251"/>
      <c r="HI2" s="251"/>
      <c r="HJ2" s="251"/>
      <c r="HK2" s="251"/>
      <c r="HL2" s="251"/>
      <c r="HM2" s="251"/>
      <c r="HN2" s="251"/>
      <c r="HO2" s="251"/>
      <c r="HP2" s="251"/>
      <c r="HQ2" s="251"/>
      <c r="HR2" s="251"/>
      <c r="HS2" s="251"/>
      <c r="HT2" s="251"/>
      <c r="HU2" s="251"/>
      <c r="HV2" s="251"/>
      <c r="HW2" s="251"/>
      <c r="HX2" s="251"/>
      <c r="HY2" s="251"/>
      <c r="HZ2" s="251"/>
      <c r="IA2" s="251"/>
      <c r="IB2" s="251"/>
      <c r="IC2" s="251"/>
      <c r="ID2" s="251"/>
      <c r="IE2" s="251"/>
      <c r="IF2" s="251"/>
      <c r="IG2" s="251"/>
      <c r="IH2" s="251"/>
      <c r="II2" s="251"/>
      <c r="IJ2" s="251"/>
      <c r="IK2" s="251"/>
      <c r="IL2" s="251"/>
      <c r="IM2" s="251"/>
      <c r="IN2" s="251"/>
      <c r="IO2" s="251"/>
      <c r="IP2" s="251"/>
      <c r="IQ2" s="251"/>
      <c r="IR2" s="251"/>
      <c r="IS2" s="251"/>
      <c r="IT2" s="251"/>
      <c r="IU2" s="251"/>
      <c r="IV2" s="251"/>
      <c r="IW2" s="251"/>
    </row>
    <row r="3" customFormat="false" ht="14.1" hidden="false" customHeight="true" outlineLevel="0" collapsed="false">
      <c r="B3" s="252" t="s">
        <v>154</v>
      </c>
      <c r="C3" s="253" t="n">
        <v>37015</v>
      </c>
      <c r="D3" s="254" t="s">
        <v>156</v>
      </c>
      <c r="E3" s="249" t="n">
        <v>0</v>
      </c>
      <c r="F3" s="249" t="n">
        <v>0</v>
      </c>
      <c r="G3" s="249" t="n">
        <v>0</v>
      </c>
      <c r="H3" s="249" t="n">
        <v>0</v>
      </c>
      <c r="I3" s="249" t="n">
        <v>0</v>
      </c>
      <c r="J3" s="249" t="n">
        <v>0</v>
      </c>
      <c r="K3" s="255" t="n">
        <v>0</v>
      </c>
      <c r="L3" s="249" t="n">
        <v>0</v>
      </c>
      <c r="M3" s="249" t="n">
        <v>0</v>
      </c>
      <c r="N3" s="249" t="n">
        <v>0</v>
      </c>
      <c r="O3" s="249" t="n">
        <v>0</v>
      </c>
      <c r="P3" s="249" t="n">
        <v>0</v>
      </c>
      <c r="Q3" s="249" t="n">
        <v>0</v>
      </c>
      <c r="R3" s="256" t="n">
        <v>0</v>
      </c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  <c r="AT3" s="251"/>
      <c r="AU3" s="251"/>
      <c r="AV3" s="251"/>
      <c r="AW3" s="251"/>
      <c r="AX3" s="251"/>
      <c r="AY3" s="251"/>
      <c r="AZ3" s="251"/>
      <c r="BA3" s="251"/>
      <c r="BB3" s="251"/>
      <c r="BC3" s="251"/>
      <c r="BD3" s="251"/>
      <c r="BE3" s="251"/>
      <c r="BF3" s="251"/>
      <c r="BG3" s="251"/>
      <c r="BH3" s="251"/>
      <c r="BI3" s="251"/>
      <c r="BJ3" s="251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1"/>
      <c r="EG3" s="251"/>
      <c r="EH3" s="251"/>
      <c r="EI3" s="251"/>
      <c r="EJ3" s="251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EX3" s="251"/>
      <c r="EY3" s="251"/>
      <c r="EZ3" s="251"/>
      <c r="FA3" s="251"/>
      <c r="FB3" s="251"/>
      <c r="FC3" s="251"/>
      <c r="FD3" s="251"/>
      <c r="FE3" s="251"/>
      <c r="FF3" s="251"/>
      <c r="FG3" s="251"/>
      <c r="FH3" s="251"/>
      <c r="FI3" s="251"/>
      <c r="FJ3" s="251"/>
      <c r="FK3" s="251"/>
      <c r="FL3" s="251"/>
      <c r="FM3" s="251"/>
      <c r="FN3" s="251"/>
      <c r="FO3" s="251"/>
      <c r="FP3" s="251"/>
      <c r="FQ3" s="251"/>
      <c r="FR3" s="251"/>
      <c r="FS3" s="251"/>
      <c r="FT3" s="251"/>
      <c r="FU3" s="251"/>
      <c r="FV3" s="251"/>
      <c r="FW3" s="251"/>
      <c r="FX3" s="251"/>
      <c r="FY3" s="251"/>
      <c r="FZ3" s="251"/>
      <c r="GA3" s="251"/>
      <c r="GB3" s="251"/>
      <c r="GC3" s="251"/>
      <c r="GD3" s="251"/>
      <c r="GE3" s="251"/>
      <c r="GF3" s="251"/>
      <c r="GG3" s="251"/>
      <c r="GH3" s="251"/>
      <c r="GI3" s="251"/>
      <c r="GJ3" s="251"/>
      <c r="GK3" s="251"/>
      <c r="GL3" s="251"/>
      <c r="GM3" s="251"/>
      <c r="GN3" s="251"/>
      <c r="GO3" s="251"/>
      <c r="GP3" s="251"/>
      <c r="GQ3" s="251"/>
      <c r="GR3" s="251"/>
      <c r="GS3" s="251"/>
      <c r="GT3" s="251"/>
      <c r="GU3" s="251"/>
      <c r="GV3" s="251"/>
      <c r="GW3" s="251"/>
      <c r="GX3" s="251"/>
      <c r="GY3" s="251"/>
      <c r="GZ3" s="251"/>
      <c r="HA3" s="251"/>
      <c r="HB3" s="251"/>
      <c r="HC3" s="251"/>
      <c r="HD3" s="251"/>
      <c r="HE3" s="251"/>
      <c r="HF3" s="251"/>
      <c r="HG3" s="251"/>
      <c r="HH3" s="251"/>
      <c r="HI3" s="251"/>
      <c r="HJ3" s="251"/>
      <c r="HK3" s="251"/>
      <c r="HL3" s="251"/>
      <c r="HM3" s="251"/>
      <c r="HN3" s="251"/>
      <c r="HO3" s="251"/>
      <c r="HP3" s="251"/>
      <c r="HQ3" s="251"/>
      <c r="HR3" s="251"/>
      <c r="HS3" s="251"/>
      <c r="HT3" s="251"/>
      <c r="HU3" s="251"/>
      <c r="HV3" s="251"/>
      <c r="HW3" s="251"/>
      <c r="HX3" s="251"/>
      <c r="HY3" s="251"/>
      <c r="HZ3" s="251"/>
      <c r="IA3" s="251"/>
      <c r="IB3" s="251"/>
      <c r="IC3" s="251"/>
      <c r="ID3" s="251"/>
      <c r="IE3" s="251"/>
      <c r="IF3" s="251"/>
      <c r="IG3" s="251"/>
      <c r="IH3" s="251"/>
      <c r="II3" s="251"/>
      <c r="IJ3" s="251"/>
      <c r="IK3" s="251"/>
      <c r="IL3" s="251"/>
      <c r="IM3" s="251"/>
      <c r="IN3" s="251"/>
      <c r="IO3" s="251"/>
      <c r="IP3" s="251"/>
      <c r="IQ3" s="251"/>
      <c r="IR3" s="251"/>
      <c r="IS3" s="251"/>
      <c r="IT3" s="251"/>
      <c r="IU3" s="251"/>
      <c r="IV3" s="251"/>
      <c r="IW3" s="251"/>
    </row>
    <row r="4" customFormat="false" ht="14.1" hidden="false" customHeight="true" outlineLevel="0" collapsed="false">
      <c r="A4" s="231" t="s">
        <v>157</v>
      </c>
      <c r="B4" s="252" t="s">
        <v>154</v>
      </c>
      <c r="C4" s="253" t="n">
        <v>37015</v>
      </c>
      <c r="D4" s="254" t="s">
        <v>140</v>
      </c>
      <c r="E4" s="249" t="n">
        <v>0</v>
      </c>
      <c r="F4" s="249" t="n">
        <v>0</v>
      </c>
      <c r="G4" s="249" t="n">
        <v>0</v>
      </c>
      <c r="H4" s="249" t="n">
        <v>0</v>
      </c>
      <c r="I4" s="249" t="n">
        <v>0</v>
      </c>
      <c r="J4" s="249" t="n">
        <v>0</v>
      </c>
      <c r="K4" s="255" t="n">
        <v>0</v>
      </c>
      <c r="L4" s="249" t="n">
        <v>0</v>
      </c>
      <c r="M4" s="249" t="n">
        <v>0</v>
      </c>
      <c r="N4" s="249" t="n">
        <v>0</v>
      </c>
      <c r="O4" s="249" t="n">
        <v>0</v>
      </c>
      <c r="P4" s="249" t="n">
        <v>0</v>
      </c>
      <c r="Q4" s="249" t="n">
        <v>0</v>
      </c>
      <c r="R4" s="256" t="n">
        <v>0</v>
      </c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1"/>
      <c r="FF4" s="251"/>
      <c r="FG4" s="251"/>
      <c r="FH4" s="251"/>
      <c r="FI4" s="251"/>
      <c r="FJ4" s="251"/>
      <c r="FK4" s="251"/>
      <c r="FL4" s="251"/>
      <c r="FM4" s="251"/>
      <c r="FN4" s="251"/>
      <c r="FO4" s="251"/>
      <c r="FP4" s="251"/>
      <c r="FQ4" s="251"/>
      <c r="FR4" s="251"/>
      <c r="FS4" s="251"/>
      <c r="FT4" s="251"/>
      <c r="FU4" s="251"/>
      <c r="FV4" s="251"/>
      <c r="FW4" s="251"/>
      <c r="FX4" s="251"/>
      <c r="FY4" s="251"/>
      <c r="FZ4" s="251"/>
      <c r="GA4" s="251"/>
      <c r="GB4" s="251"/>
      <c r="GC4" s="251"/>
      <c r="GD4" s="251"/>
      <c r="GE4" s="251"/>
      <c r="GF4" s="251"/>
      <c r="GG4" s="251"/>
      <c r="GH4" s="251"/>
      <c r="GI4" s="251"/>
      <c r="GJ4" s="251"/>
      <c r="GK4" s="251"/>
      <c r="GL4" s="251"/>
      <c r="GM4" s="251"/>
      <c r="GN4" s="251"/>
      <c r="GO4" s="251"/>
      <c r="GP4" s="251"/>
      <c r="GQ4" s="251"/>
      <c r="GR4" s="251"/>
      <c r="GS4" s="251"/>
      <c r="GT4" s="251"/>
      <c r="GU4" s="251"/>
      <c r="GV4" s="251"/>
      <c r="GW4" s="251"/>
      <c r="GX4" s="251"/>
      <c r="GY4" s="251"/>
      <c r="GZ4" s="251"/>
      <c r="HA4" s="251"/>
      <c r="HB4" s="251"/>
      <c r="HC4" s="251"/>
      <c r="HD4" s="251"/>
      <c r="HE4" s="251"/>
      <c r="HF4" s="251"/>
      <c r="HG4" s="251"/>
      <c r="HH4" s="251"/>
      <c r="HI4" s="251"/>
      <c r="HJ4" s="251"/>
      <c r="HK4" s="251"/>
      <c r="HL4" s="251"/>
      <c r="HM4" s="251"/>
      <c r="HN4" s="251"/>
      <c r="HO4" s="251"/>
      <c r="HP4" s="251"/>
      <c r="HQ4" s="251"/>
      <c r="HR4" s="251"/>
      <c r="HS4" s="251"/>
      <c r="HT4" s="251"/>
      <c r="HU4" s="251"/>
      <c r="HV4" s="251"/>
      <c r="HW4" s="251"/>
      <c r="HX4" s="251"/>
      <c r="HY4" s="251"/>
      <c r="HZ4" s="251"/>
      <c r="IA4" s="251"/>
      <c r="IB4" s="251"/>
      <c r="IC4" s="251"/>
      <c r="ID4" s="251"/>
      <c r="IE4" s="251"/>
      <c r="IF4" s="251"/>
      <c r="IG4" s="251"/>
      <c r="IH4" s="251"/>
      <c r="II4" s="251"/>
      <c r="IJ4" s="251"/>
      <c r="IK4" s="251"/>
      <c r="IL4" s="251"/>
      <c r="IM4" s="251"/>
      <c r="IN4" s="251"/>
      <c r="IO4" s="251"/>
      <c r="IP4" s="251"/>
      <c r="IQ4" s="251"/>
      <c r="IR4" s="251"/>
      <c r="IS4" s="251"/>
      <c r="IT4" s="251"/>
      <c r="IU4" s="251"/>
      <c r="IV4" s="251"/>
      <c r="IW4" s="251"/>
    </row>
    <row r="5" customFormat="false" ht="14.1" hidden="false" customHeight="true" outlineLevel="0" collapsed="false">
      <c r="A5" s="257"/>
      <c r="B5" s="252" t="s">
        <v>154</v>
      </c>
      <c r="C5" s="253" t="n">
        <v>37015</v>
      </c>
      <c r="D5" s="254" t="s">
        <v>141</v>
      </c>
      <c r="E5" s="249" t="n">
        <v>0</v>
      </c>
      <c r="F5" s="249" t="n">
        <v>0</v>
      </c>
      <c r="G5" s="249" t="n">
        <v>0</v>
      </c>
      <c r="H5" s="249" t="n">
        <v>0</v>
      </c>
      <c r="I5" s="249" t="n">
        <v>0</v>
      </c>
      <c r="J5" s="249" t="n">
        <v>0</v>
      </c>
      <c r="K5" s="255" t="n">
        <v>0</v>
      </c>
      <c r="L5" s="249" t="n">
        <v>0</v>
      </c>
      <c r="M5" s="249" t="n">
        <v>0</v>
      </c>
      <c r="N5" s="249" t="n">
        <v>0</v>
      </c>
      <c r="O5" s="249" t="n">
        <v>0</v>
      </c>
      <c r="P5" s="249" t="n">
        <v>0</v>
      </c>
      <c r="Q5" s="249" t="n">
        <v>0</v>
      </c>
      <c r="R5" s="256" t="n">
        <v>0</v>
      </c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  <c r="IF5" s="251"/>
      <c r="IG5" s="251"/>
      <c r="IH5" s="251"/>
      <c r="II5" s="251"/>
      <c r="IJ5" s="251"/>
      <c r="IK5" s="251"/>
      <c r="IL5" s="251"/>
      <c r="IM5" s="251"/>
      <c r="IN5" s="251"/>
      <c r="IO5" s="251"/>
      <c r="IP5" s="251"/>
      <c r="IQ5" s="251"/>
      <c r="IR5" s="251"/>
      <c r="IS5" s="251"/>
      <c r="IT5" s="251"/>
      <c r="IU5" s="251"/>
      <c r="IV5" s="251"/>
      <c r="IW5" s="251"/>
    </row>
    <row r="6" customFormat="false" ht="14.1" hidden="false" customHeight="true" outlineLevel="0" collapsed="false">
      <c r="B6" s="258" t="s">
        <v>154</v>
      </c>
      <c r="C6" s="259" t="n">
        <v>37015</v>
      </c>
      <c r="D6" s="260" t="s">
        <v>158</v>
      </c>
      <c r="E6" s="261" t="n">
        <v>0</v>
      </c>
      <c r="F6" s="261" t="n">
        <v>0</v>
      </c>
      <c r="G6" s="261" t="n">
        <v>0</v>
      </c>
      <c r="H6" s="261" t="n">
        <v>0</v>
      </c>
      <c r="I6" s="261" t="n">
        <v>0</v>
      </c>
      <c r="J6" s="261" t="n">
        <v>0</v>
      </c>
      <c r="K6" s="262" t="n">
        <v>0</v>
      </c>
      <c r="L6" s="261" t="n">
        <v>0</v>
      </c>
      <c r="M6" s="261" t="n">
        <v>0</v>
      </c>
      <c r="N6" s="261" t="n">
        <v>0</v>
      </c>
      <c r="O6" s="261" t="n">
        <v>0</v>
      </c>
      <c r="P6" s="261" t="n">
        <v>0</v>
      </c>
      <c r="Q6" s="261" t="n">
        <v>0</v>
      </c>
      <c r="R6" s="263" t="n">
        <v>0</v>
      </c>
      <c r="S6" s="251"/>
      <c r="T6" s="251"/>
      <c r="U6" s="251"/>
      <c r="V6" s="251"/>
      <c r="W6" s="251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  <c r="AT6" s="251"/>
      <c r="AU6" s="251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1"/>
      <c r="BO6" s="251"/>
      <c r="BP6" s="251"/>
      <c r="BQ6" s="251"/>
      <c r="BR6" s="251"/>
      <c r="BS6" s="251"/>
      <c r="BT6" s="251"/>
      <c r="BU6" s="251"/>
      <c r="BV6" s="251"/>
      <c r="BW6" s="251"/>
      <c r="BX6" s="251"/>
      <c r="BY6" s="251"/>
      <c r="BZ6" s="251"/>
      <c r="CA6" s="251"/>
      <c r="CB6" s="251"/>
      <c r="CC6" s="251"/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251"/>
      <c r="CR6" s="251"/>
      <c r="CS6" s="251"/>
      <c r="CT6" s="251"/>
      <c r="CU6" s="251"/>
      <c r="CV6" s="251"/>
      <c r="CW6" s="251"/>
      <c r="CX6" s="251"/>
      <c r="CY6" s="251"/>
      <c r="CZ6" s="251"/>
      <c r="DA6" s="251"/>
      <c r="DB6" s="251"/>
      <c r="DC6" s="251"/>
      <c r="DD6" s="251"/>
      <c r="DE6" s="251"/>
      <c r="DF6" s="251"/>
      <c r="DG6" s="251"/>
      <c r="DH6" s="251"/>
      <c r="DI6" s="251"/>
      <c r="DJ6" s="251"/>
      <c r="DK6" s="251"/>
      <c r="DL6" s="251"/>
      <c r="DM6" s="251"/>
      <c r="DN6" s="251"/>
      <c r="DO6" s="251"/>
      <c r="DP6" s="251"/>
      <c r="DQ6" s="251"/>
      <c r="DR6" s="251"/>
      <c r="DS6" s="251"/>
      <c r="DT6" s="251"/>
      <c r="DU6" s="251"/>
      <c r="DV6" s="251"/>
      <c r="DW6" s="251"/>
      <c r="DX6" s="251"/>
      <c r="DY6" s="251"/>
      <c r="DZ6" s="251"/>
      <c r="EA6" s="251"/>
      <c r="EB6" s="251"/>
      <c r="EC6" s="251"/>
      <c r="ED6" s="251"/>
      <c r="EE6" s="251"/>
      <c r="EF6" s="251"/>
      <c r="EG6" s="251"/>
      <c r="EH6" s="251"/>
      <c r="EI6" s="251"/>
      <c r="EJ6" s="251"/>
      <c r="EK6" s="251"/>
      <c r="EL6" s="251"/>
      <c r="EM6" s="251"/>
      <c r="EN6" s="251"/>
      <c r="EO6" s="251"/>
      <c r="EP6" s="251"/>
      <c r="EQ6" s="251"/>
      <c r="ER6" s="251"/>
      <c r="ES6" s="251"/>
      <c r="ET6" s="251"/>
      <c r="EU6" s="251"/>
      <c r="EV6" s="251"/>
      <c r="EW6" s="251"/>
      <c r="EX6" s="251"/>
      <c r="EY6" s="251"/>
      <c r="EZ6" s="251"/>
      <c r="FA6" s="251"/>
      <c r="FB6" s="251"/>
      <c r="FC6" s="251"/>
      <c r="FD6" s="251"/>
      <c r="FE6" s="251"/>
      <c r="FF6" s="251"/>
      <c r="FG6" s="251"/>
      <c r="FH6" s="251"/>
      <c r="FI6" s="251"/>
      <c r="FJ6" s="251"/>
      <c r="FK6" s="251"/>
      <c r="FL6" s="251"/>
      <c r="FM6" s="251"/>
      <c r="FN6" s="251"/>
      <c r="FO6" s="251"/>
      <c r="FP6" s="251"/>
      <c r="FQ6" s="251"/>
      <c r="FR6" s="251"/>
      <c r="FS6" s="251"/>
      <c r="FT6" s="251"/>
      <c r="FU6" s="251"/>
      <c r="FV6" s="251"/>
      <c r="FW6" s="251"/>
      <c r="FX6" s="251"/>
      <c r="FY6" s="251"/>
      <c r="FZ6" s="251"/>
      <c r="GA6" s="251"/>
      <c r="GB6" s="251"/>
      <c r="GC6" s="251"/>
      <c r="GD6" s="251"/>
      <c r="GE6" s="251"/>
      <c r="GF6" s="251"/>
      <c r="GG6" s="251"/>
      <c r="GH6" s="251"/>
      <c r="GI6" s="251"/>
      <c r="GJ6" s="251"/>
      <c r="GK6" s="251"/>
      <c r="GL6" s="251"/>
      <c r="GM6" s="251"/>
      <c r="GN6" s="251"/>
      <c r="GO6" s="251"/>
      <c r="GP6" s="251"/>
      <c r="GQ6" s="251"/>
      <c r="GR6" s="251"/>
      <c r="GS6" s="251"/>
      <c r="GT6" s="251"/>
      <c r="GU6" s="251"/>
      <c r="GV6" s="251"/>
      <c r="GW6" s="251"/>
      <c r="GX6" s="251"/>
      <c r="GY6" s="251"/>
      <c r="GZ6" s="251"/>
      <c r="HA6" s="251"/>
      <c r="HB6" s="251"/>
      <c r="HC6" s="251"/>
      <c r="HD6" s="251"/>
      <c r="HE6" s="251"/>
      <c r="HF6" s="251"/>
      <c r="HG6" s="251"/>
      <c r="HH6" s="251"/>
      <c r="HI6" s="251"/>
      <c r="HJ6" s="251"/>
      <c r="HK6" s="251"/>
      <c r="HL6" s="251"/>
      <c r="HM6" s="251"/>
      <c r="HN6" s="251"/>
      <c r="HO6" s="251"/>
      <c r="HP6" s="251"/>
      <c r="HQ6" s="251"/>
      <c r="HR6" s="251"/>
      <c r="HS6" s="251"/>
      <c r="HT6" s="251"/>
      <c r="HU6" s="251"/>
      <c r="HV6" s="251"/>
      <c r="HW6" s="251"/>
      <c r="HX6" s="251"/>
      <c r="HY6" s="251"/>
      <c r="HZ6" s="251"/>
      <c r="IA6" s="251"/>
      <c r="IB6" s="251"/>
      <c r="IC6" s="251"/>
      <c r="ID6" s="251"/>
      <c r="IE6" s="251"/>
      <c r="IF6" s="251"/>
      <c r="IG6" s="251"/>
      <c r="IH6" s="251"/>
      <c r="II6" s="251"/>
      <c r="IJ6" s="251"/>
      <c r="IK6" s="251"/>
      <c r="IL6" s="251"/>
      <c r="IM6" s="251"/>
      <c r="IN6" s="251"/>
      <c r="IO6" s="251"/>
      <c r="IP6" s="251"/>
      <c r="IQ6" s="251"/>
      <c r="IR6" s="251"/>
      <c r="IS6" s="251"/>
      <c r="IT6" s="251"/>
      <c r="IU6" s="251"/>
      <c r="IV6" s="251"/>
      <c r="IW6" s="251"/>
    </row>
    <row r="7" customFormat="false" ht="14.1" hidden="false" customHeight="true" outlineLevel="0" collapsed="false">
      <c r="B7" s="264" t="s">
        <v>159</v>
      </c>
      <c r="C7" s="265" t="n">
        <v>37015</v>
      </c>
      <c r="D7" s="266" t="s">
        <v>155</v>
      </c>
      <c r="E7" s="267" t="n">
        <v>127892.3505</v>
      </c>
      <c r="F7" s="267" t="n">
        <v>72013.1113</v>
      </c>
      <c r="G7" s="267" t="n">
        <v>-682.6457614</v>
      </c>
      <c r="H7" s="267" t="n">
        <v>-119089.2976</v>
      </c>
      <c r="I7" s="267" t="n">
        <v>174874.2466</v>
      </c>
      <c r="J7" s="267" t="n">
        <v>0</v>
      </c>
      <c r="K7" s="268" t="n">
        <v>0</v>
      </c>
      <c r="L7" s="267" t="n">
        <v>0</v>
      </c>
      <c r="M7" s="267" t="n">
        <v>3.4298</v>
      </c>
      <c r="N7" s="267" t="n">
        <v>68.3939</v>
      </c>
      <c r="O7" s="267" t="n">
        <v>0</v>
      </c>
      <c r="P7" s="269" t="n">
        <v>0</v>
      </c>
      <c r="Q7" s="267" t="n">
        <v>22.4665</v>
      </c>
      <c r="R7" s="270" t="n">
        <v>0</v>
      </c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1"/>
      <c r="CA7" s="251"/>
      <c r="CB7" s="25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251"/>
      <c r="CR7" s="251"/>
      <c r="CS7" s="251"/>
      <c r="CT7" s="251"/>
      <c r="CU7" s="251"/>
      <c r="CV7" s="251"/>
      <c r="CW7" s="251"/>
      <c r="CX7" s="251"/>
      <c r="CY7" s="251"/>
      <c r="CZ7" s="251"/>
      <c r="DA7" s="251"/>
      <c r="DB7" s="251"/>
      <c r="DC7" s="251"/>
      <c r="DD7" s="251"/>
      <c r="DE7" s="251"/>
      <c r="DF7" s="251"/>
      <c r="DG7" s="251"/>
      <c r="DH7" s="251"/>
      <c r="DI7" s="251"/>
      <c r="DJ7" s="251"/>
      <c r="DK7" s="251"/>
      <c r="DL7" s="251"/>
      <c r="DM7" s="251"/>
      <c r="DN7" s="251"/>
      <c r="DO7" s="251"/>
      <c r="DP7" s="251"/>
      <c r="DQ7" s="251"/>
      <c r="DR7" s="251"/>
      <c r="DS7" s="251"/>
      <c r="DT7" s="251"/>
      <c r="DU7" s="251"/>
      <c r="DV7" s="251"/>
      <c r="DW7" s="251"/>
      <c r="DX7" s="251"/>
      <c r="DY7" s="251"/>
      <c r="DZ7" s="251"/>
      <c r="EA7" s="251"/>
      <c r="EB7" s="251"/>
      <c r="EC7" s="251"/>
      <c r="ED7" s="251"/>
      <c r="EE7" s="251"/>
      <c r="EF7" s="251"/>
      <c r="EG7" s="251"/>
      <c r="EH7" s="251"/>
      <c r="EI7" s="251"/>
      <c r="EJ7" s="251"/>
      <c r="EK7" s="251"/>
      <c r="EL7" s="251"/>
      <c r="EM7" s="251"/>
      <c r="EN7" s="251"/>
      <c r="EO7" s="251"/>
      <c r="EP7" s="251"/>
      <c r="EQ7" s="251"/>
      <c r="ER7" s="251"/>
      <c r="ES7" s="251"/>
      <c r="ET7" s="251"/>
      <c r="EU7" s="251"/>
      <c r="EV7" s="251"/>
      <c r="EW7" s="251"/>
      <c r="EX7" s="251"/>
      <c r="EY7" s="251"/>
      <c r="EZ7" s="251"/>
      <c r="FA7" s="251"/>
      <c r="FB7" s="251"/>
      <c r="FC7" s="251"/>
      <c r="FD7" s="251"/>
      <c r="FE7" s="251"/>
      <c r="FF7" s="251"/>
      <c r="FG7" s="251"/>
      <c r="FH7" s="251"/>
      <c r="FI7" s="251"/>
      <c r="FJ7" s="251"/>
      <c r="FK7" s="251"/>
      <c r="FL7" s="251"/>
      <c r="FM7" s="251"/>
      <c r="FN7" s="251"/>
      <c r="FO7" s="251"/>
      <c r="FP7" s="251"/>
      <c r="FQ7" s="251"/>
      <c r="FR7" s="251"/>
      <c r="FS7" s="251"/>
      <c r="FT7" s="251"/>
      <c r="FU7" s="251"/>
      <c r="FV7" s="251"/>
      <c r="FW7" s="251"/>
      <c r="FX7" s="251"/>
      <c r="FY7" s="251"/>
      <c r="FZ7" s="251"/>
      <c r="GA7" s="251"/>
      <c r="GB7" s="251"/>
      <c r="GC7" s="251"/>
      <c r="GD7" s="251"/>
      <c r="GE7" s="251"/>
      <c r="GF7" s="251"/>
      <c r="GG7" s="251"/>
      <c r="GH7" s="251"/>
      <c r="GI7" s="251"/>
      <c r="GJ7" s="251"/>
      <c r="GK7" s="251"/>
      <c r="GL7" s="251"/>
      <c r="GM7" s="251"/>
      <c r="GN7" s="251"/>
      <c r="GO7" s="251"/>
      <c r="GP7" s="251"/>
      <c r="GQ7" s="251"/>
      <c r="GR7" s="251"/>
      <c r="GS7" s="251"/>
      <c r="GT7" s="251"/>
      <c r="GU7" s="251"/>
      <c r="GV7" s="251"/>
      <c r="GW7" s="251"/>
      <c r="GX7" s="251"/>
      <c r="GY7" s="251"/>
      <c r="GZ7" s="251"/>
      <c r="HA7" s="251"/>
      <c r="HB7" s="251"/>
      <c r="HC7" s="251"/>
      <c r="HD7" s="251"/>
      <c r="HE7" s="251"/>
      <c r="HF7" s="251"/>
      <c r="HG7" s="251"/>
      <c r="HH7" s="251"/>
      <c r="HI7" s="251"/>
      <c r="HJ7" s="251"/>
      <c r="HK7" s="251"/>
      <c r="HL7" s="251"/>
      <c r="HM7" s="251"/>
      <c r="HN7" s="251"/>
      <c r="HO7" s="251"/>
      <c r="HP7" s="251"/>
      <c r="HQ7" s="251"/>
      <c r="HR7" s="251"/>
      <c r="HS7" s="251"/>
      <c r="HT7" s="251"/>
      <c r="HU7" s="251"/>
      <c r="HV7" s="251"/>
      <c r="HW7" s="251"/>
      <c r="HX7" s="251"/>
      <c r="HY7" s="251"/>
      <c r="HZ7" s="251"/>
      <c r="IA7" s="251"/>
      <c r="IB7" s="251"/>
      <c r="IC7" s="251"/>
      <c r="ID7" s="251"/>
      <c r="IE7" s="251"/>
      <c r="IF7" s="251"/>
      <c r="IG7" s="251"/>
      <c r="IH7" s="251"/>
      <c r="II7" s="251"/>
      <c r="IJ7" s="251"/>
      <c r="IK7" s="251"/>
      <c r="IL7" s="251"/>
      <c r="IM7" s="251"/>
      <c r="IN7" s="251"/>
      <c r="IO7" s="251"/>
      <c r="IP7" s="251"/>
      <c r="IQ7" s="251"/>
      <c r="IR7" s="251"/>
      <c r="IS7" s="251"/>
      <c r="IT7" s="251"/>
      <c r="IU7" s="251"/>
      <c r="IV7" s="251"/>
      <c r="IW7" s="251"/>
    </row>
    <row r="8" customFormat="false" ht="14.1" hidden="false" customHeight="true" outlineLevel="0" collapsed="false">
      <c r="B8" s="271" t="s">
        <v>159</v>
      </c>
      <c r="C8" s="272" t="n">
        <v>37015</v>
      </c>
      <c r="D8" s="273" t="s">
        <v>156</v>
      </c>
      <c r="E8" s="269" t="n">
        <v>0</v>
      </c>
      <c r="F8" s="269" t="n">
        <v>0</v>
      </c>
      <c r="G8" s="269" t="n">
        <v>0</v>
      </c>
      <c r="H8" s="269" t="n">
        <v>0</v>
      </c>
      <c r="I8" s="269" t="n">
        <v>0</v>
      </c>
      <c r="J8" s="269" t="n">
        <v>0</v>
      </c>
      <c r="K8" s="274" t="n">
        <v>0</v>
      </c>
      <c r="L8" s="269" t="n">
        <v>0</v>
      </c>
      <c r="M8" s="269" t="n">
        <v>0</v>
      </c>
      <c r="N8" s="269" t="n">
        <v>0</v>
      </c>
      <c r="O8" s="269" t="n">
        <v>0</v>
      </c>
      <c r="P8" s="269" t="n">
        <v>0</v>
      </c>
      <c r="Q8" s="269" t="n">
        <v>0</v>
      </c>
      <c r="R8" s="275" t="n">
        <v>0</v>
      </c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1"/>
      <c r="BT8" s="251"/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1"/>
      <c r="DN8" s="251"/>
      <c r="DO8" s="251"/>
      <c r="DP8" s="251"/>
      <c r="DQ8" s="251"/>
      <c r="DR8" s="251"/>
      <c r="DS8" s="251"/>
      <c r="DT8" s="251"/>
      <c r="DU8" s="251"/>
      <c r="DV8" s="251"/>
      <c r="DW8" s="251"/>
      <c r="DX8" s="251"/>
      <c r="DY8" s="251"/>
      <c r="DZ8" s="251"/>
      <c r="EA8" s="251"/>
      <c r="EB8" s="251"/>
      <c r="EC8" s="251"/>
      <c r="ED8" s="251"/>
      <c r="EE8" s="251"/>
      <c r="EF8" s="251"/>
      <c r="EG8" s="251"/>
      <c r="EH8" s="251"/>
      <c r="EI8" s="251"/>
      <c r="EJ8" s="251"/>
      <c r="EK8" s="251"/>
      <c r="EL8" s="251"/>
      <c r="EM8" s="251"/>
      <c r="EN8" s="251"/>
      <c r="EO8" s="251"/>
      <c r="EP8" s="251"/>
      <c r="EQ8" s="251"/>
      <c r="ER8" s="251"/>
      <c r="ES8" s="251"/>
      <c r="ET8" s="251"/>
      <c r="EU8" s="251"/>
      <c r="EV8" s="251"/>
      <c r="EW8" s="251"/>
      <c r="EX8" s="251"/>
      <c r="EY8" s="251"/>
      <c r="EZ8" s="251"/>
      <c r="FA8" s="251"/>
      <c r="FB8" s="251"/>
      <c r="FC8" s="251"/>
      <c r="FD8" s="251"/>
      <c r="FE8" s="251"/>
      <c r="FF8" s="251"/>
      <c r="FG8" s="251"/>
      <c r="FH8" s="251"/>
      <c r="FI8" s="251"/>
      <c r="FJ8" s="251"/>
      <c r="FK8" s="251"/>
      <c r="FL8" s="251"/>
      <c r="FM8" s="251"/>
      <c r="FN8" s="251"/>
      <c r="FO8" s="251"/>
      <c r="FP8" s="251"/>
      <c r="FQ8" s="251"/>
      <c r="FR8" s="251"/>
      <c r="FS8" s="251"/>
      <c r="FT8" s="251"/>
      <c r="FU8" s="251"/>
      <c r="FV8" s="251"/>
      <c r="FW8" s="251"/>
      <c r="FX8" s="251"/>
      <c r="FY8" s="251"/>
      <c r="FZ8" s="251"/>
      <c r="GA8" s="251"/>
      <c r="GB8" s="251"/>
      <c r="GC8" s="251"/>
      <c r="GD8" s="251"/>
      <c r="GE8" s="251"/>
      <c r="GF8" s="251"/>
      <c r="GG8" s="251"/>
      <c r="GH8" s="251"/>
      <c r="GI8" s="251"/>
      <c r="GJ8" s="251"/>
      <c r="GK8" s="251"/>
      <c r="GL8" s="251"/>
      <c r="GM8" s="251"/>
      <c r="GN8" s="251"/>
      <c r="GO8" s="251"/>
      <c r="GP8" s="251"/>
      <c r="GQ8" s="251"/>
      <c r="GR8" s="251"/>
      <c r="GS8" s="251"/>
      <c r="GT8" s="251"/>
      <c r="GU8" s="251"/>
      <c r="GV8" s="251"/>
      <c r="GW8" s="251"/>
      <c r="GX8" s="251"/>
      <c r="GY8" s="251"/>
      <c r="GZ8" s="251"/>
      <c r="HA8" s="251"/>
      <c r="HB8" s="251"/>
      <c r="HC8" s="251"/>
      <c r="HD8" s="251"/>
      <c r="HE8" s="251"/>
      <c r="HF8" s="251"/>
      <c r="HG8" s="251"/>
      <c r="HH8" s="251"/>
      <c r="HI8" s="251"/>
      <c r="HJ8" s="251"/>
      <c r="HK8" s="251"/>
      <c r="HL8" s="251"/>
      <c r="HM8" s="251"/>
      <c r="HN8" s="251"/>
      <c r="HO8" s="251"/>
      <c r="HP8" s="251"/>
      <c r="HQ8" s="251"/>
      <c r="HR8" s="251"/>
      <c r="HS8" s="251"/>
      <c r="HT8" s="251"/>
      <c r="HU8" s="251"/>
      <c r="HV8" s="251"/>
      <c r="HW8" s="251"/>
      <c r="HX8" s="251"/>
      <c r="HY8" s="251"/>
      <c r="HZ8" s="251"/>
      <c r="IA8" s="251"/>
      <c r="IB8" s="251"/>
      <c r="IC8" s="251"/>
      <c r="ID8" s="251"/>
      <c r="IE8" s="251"/>
      <c r="IF8" s="251"/>
      <c r="IG8" s="251"/>
      <c r="IH8" s="251"/>
      <c r="II8" s="251"/>
      <c r="IJ8" s="251"/>
      <c r="IK8" s="251"/>
      <c r="IL8" s="251"/>
      <c r="IM8" s="251"/>
      <c r="IN8" s="251"/>
      <c r="IO8" s="251"/>
      <c r="IP8" s="251"/>
      <c r="IQ8" s="251"/>
      <c r="IR8" s="251"/>
      <c r="IS8" s="251"/>
      <c r="IT8" s="251"/>
      <c r="IU8" s="251"/>
      <c r="IV8" s="251"/>
      <c r="IW8" s="251"/>
    </row>
    <row r="9" customFormat="false" ht="14.1" hidden="false" customHeight="true" outlineLevel="0" collapsed="false">
      <c r="A9" s="231" t="s">
        <v>4</v>
      </c>
      <c r="B9" s="271" t="s">
        <v>159</v>
      </c>
      <c r="C9" s="272" t="n">
        <v>37015</v>
      </c>
      <c r="D9" s="273" t="s">
        <v>140</v>
      </c>
      <c r="E9" s="269" t="n">
        <v>0</v>
      </c>
      <c r="F9" s="269" t="n">
        <v>0</v>
      </c>
      <c r="G9" s="269" t="n">
        <v>0</v>
      </c>
      <c r="H9" s="269" t="n">
        <v>0</v>
      </c>
      <c r="I9" s="269" t="n">
        <v>0</v>
      </c>
      <c r="J9" s="269" t="n">
        <v>0</v>
      </c>
      <c r="K9" s="274" t="n">
        <v>0</v>
      </c>
      <c r="L9" s="269" t="n">
        <v>0</v>
      </c>
      <c r="M9" s="269" t="n">
        <v>0</v>
      </c>
      <c r="N9" s="269" t="n">
        <v>0</v>
      </c>
      <c r="O9" s="269" t="n">
        <v>0</v>
      </c>
      <c r="P9" s="269" t="n">
        <v>0</v>
      </c>
      <c r="Q9" s="269" t="n">
        <v>0</v>
      </c>
      <c r="R9" s="275" t="n">
        <v>0</v>
      </c>
      <c r="S9" s="251"/>
      <c r="T9" s="251"/>
      <c r="U9" s="251"/>
      <c r="V9" s="251"/>
      <c r="W9" s="251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1"/>
      <c r="BT9" s="251"/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1"/>
      <c r="CI9" s="251"/>
      <c r="CJ9" s="251"/>
      <c r="CK9" s="251"/>
      <c r="CL9" s="251"/>
      <c r="CM9" s="251"/>
      <c r="CN9" s="251"/>
      <c r="CO9" s="251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1"/>
      <c r="DM9" s="251"/>
      <c r="DN9" s="251"/>
      <c r="DO9" s="251"/>
      <c r="DP9" s="251"/>
      <c r="DQ9" s="251"/>
      <c r="DR9" s="251"/>
      <c r="DS9" s="251"/>
      <c r="DT9" s="251"/>
      <c r="DU9" s="251"/>
      <c r="DV9" s="251"/>
      <c r="DW9" s="251"/>
      <c r="DX9" s="251"/>
      <c r="DY9" s="251"/>
      <c r="DZ9" s="251"/>
      <c r="EA9" s="251"/>
      <c r="EB9" s="251"/>
      <c r="EC9" s="251"/>
      <c r="ED9" s="251"/>
      <c r="EE9" s="251"/>
      <c r="EF9" s="251"/>
      <c r="EG9" s="251"/>
      <c r="EH9" s="251"/>
      <c r="EI9" s="251"/>
      <c r="EJ9" s="251"/>
      <c r="EK9" s="251"/>
      <c r="EL9" s="251"/>
      <c r="EM9" s="251"/>
      <c r="EN9" s="251"/>
      <c r="EO9" s="251"/>
      <c r="EP9" s="251"/>
      <c r="EQ9" s="251"/>
      <c r="ER9" s="251"/>
      <c r="ES9" s="251"/>
      <c r="ET9" s="251"/>
      <c r="EU9" s="251"/>
      <c r="EV9" s="251"/>
      <c r="EW9" s="251"/>
      <c r="EX9" s="251"/>
      <c r="EY9" s="251"/>
      <c r="EZ9" s="251"/>
      <c r="FA9" s="251"/>
      <c r="FB9" s="251"/>
      <c r="FC9" s="251"/>
      <c r="FD9" s="251"/>
      <c r="FE9" s="251"/>
      <c r="FF9" s="251"/>
      <c r="FG9" s="251"/>
      <c r="FH9" s="251"/>
      <c r="FI9" s="251"/>
      <c r="FJ9" s="251"/>
      <c r="FK9" s="251"/>
      <c r="FL9" s="251"/>
      <c r="FM9" s="251"/>
      <c r="FN9" s="251"/>
      <c r="FO9" s="251"/>
      <c r="FP9" s="251"/>
      <c r="FQ9" s="251"/>
      <c r="FR9" s="251"/>
      <c r="FS9" s="251"/>
      <c r="FT9" s="251"/>
      <c r="FU9" s="251"/>
      <c r="FV9" s="251"/>
      <c r="FW9" s="251"/>
      <c r="FX9" s="251"/>
      <c r="FY9" s="251"/>
      <c r="FZ9" s="251"/>
      <c r="GA9" s="251"/>
      <c r="GB9" s="251"/>
      <c r="GC9" s="251"/>
      <c r="GD9" s="251"/>
      <c r="GE9" s="251"/>
      <c r="GF9" s="251"/>
      <c r="GG9" s="251"/>
      <c r="GH9" s="251"/>
      <c r="GI9" s="251"/>
      <c r="GJ9" s="251"/>
      <c r="GK9" s="251"/>
      <c r="GL9" s="251"/>
      <c r="GM9" s="251"/>
      <c r="GN9" s="251"/>
      <c r="GO9" s="251"/>
      <c r="GP9" s="251"/>
      <c r="GQ9" s="251"/>
      <c r="GR9" s="251"/>
      <c r="GS9" s="251"/>
      <c r="GT9" s="251"/>
      <c r="GU9" s="251"/>
      <c r="GV9" s="251"/>
      <c r="GW9" s="251"/>
      <c r="GX9" s="251"/>
      <c r="GY9" s="251"/>
      <c r="GZ9" s="251"/>
      <c r="HA9" s="251"/>
      <c r="HB9" s="251"/>
      <c r="HC9" s="251"/>
      <c r="HD9" s="251"/>
      <c r="HE9" s="251"/>
      <c r="HF9" s="251"/>
      <c r="HG9" s="251"/>
      <c r="HH9" s="251"/>
      <c r="HI9" s="251"/>
      <c r="HJ9" s="251"/>
      <c r="HK9" s="251"/>
      <c r="HL9" s="251"/>
      <c r="HM9" s="251"/>
      <c r="HN9" s="251"/>
      <c r="HO9" s="251"/>
      <c r="HP9" s="251"/>
      <c r="HQ9" s="251"/>
      <c r="HR9" s="251"/>
      <c r="HS9" s="251"/>
      <c r="HT9" s="251"/>
      <c r="HU9" s="251"/>
      <c r="HV9" s="251"/>
      <c r="HW9" s="251"/>
      <c r="HX9" s="251"/>
      <c r="HY9" s="251"/>
      <c r="HZ9" s="251"/>
      <c r="IA9" s="251"/>
      <c r="IB9" s="251"/>
      <c r="IC9" s="251"/>
      <c r="ID9" s="251"/>
      <c r="IE9" s="251"/>
      <c r="IF9" s="251"/>
      <c r="IG9" s="251"/>
      <c r="IH9" s="251"/>
      <c r="II9" s="251"/>
      <c r="IJ9" s="251"/>
      <c r="IK9" s="251"/>
      <c r="IL9" s="251"/>
      <c r="IM9" s="251"/>
      <c r="IN9" s="251"/>
      <c r="IO9" s="251"/>
      <c r="IP9" s="251"/>
      <c r="IQ9" s="251"/>
      <c r="IR9" s="251"/>
      <c r="IS9" s="251"/>
      <c r="IT9" s="251"/>
      <c r="IU9" s="251"/>
      <c r="IV9" s="251"/>
      <c r="IW9" s="251"/>
    </row>
    <row r="10" customFormat="false" ht="14.1" hidden="false" customHeight="true" outlineLevel="0" collapsed="false">
      <c r="A10" s="257"/>
      <c r="B10" s="271" t="s">
        <v>159</v>
      </c>
      <c r="C10" s="272" t="n">
        <v>37015</v>
      </c>
      <c r="D10" s="273" t="s">
        <v>141</v>
      </c>
      <c r="E10" s="269" t="n">
        <v>0</v>
      </c>
      <c r="F10" s="269" t="n">
        <v>0</v>
      </c>
      <c r="G10" s="269" t="n">
        <v>0</v>
      </c>
      <c r="H10" s="269" t="n">
        <v>0</v>
      </c>
      <c r="I10" s="269" t="n">
        <v>0</v>
      </c>
      <c r="J10" s="269" t="n">
        <v>0</v>
      </c>
      <c r="K10" s="274" t="n">
        <v>0</v>
      </c>
      <c r="L10" s="269" t="n">
        <v>0</v>
      </c>
      <c r="M10" s="269" t="n">
        <v>0</v>
      </c>
      <c r="N10" s="269" t="n">
        <v>0</v>
      </c>
      <c r="O10" s="269" t="n">
        <v>0</v>
      </c>
      <c r="P10" s="269" t="n">
        <v>0</v>
      </c>
      <c r="Q10" s="269" t="n">
        <v>0</v>
      </c>
      <c r="R10" s="275" t="n">
        <v>0</v>
      </c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1"/>
      <c r="AD10" s="251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1"/>
      <c r="BS10" s="251"/>
      <c r="BT10" s="251"/>
      <c r="BU10" s="251"/>
      <c r="BV10" s="251"/>
      <c r="BW10" s="251"/>
      <c r="BX10" s="251"/>
      <c r="BY10" s="251"/>
      <c r="BZ10" s="251"/>
      <c r="CA10" s="251"/>
      <c r="CB10" s="251"/>
      <c r="CC10" s="251"/>
      <c r="CD10" s="251"/>
      <c r="CE10" s="251"/>
      <c r="CF10" s="251"/>
      <c r="CG10" s="251"/>
      <c r="CH10" s="251"/>
      <c r="CI10" s="251"/>
      <c r="CJ10" s="251"/>
      <c r="CK10" s="251"/>
      <c r="CL10" s="251"/>
      <c r="CM10" s="251"/>
      <c r="CN10" s="251"/>
      <c r="CO10" s="251"/>
      <c r="CP10" s="251"/>
      <c r="CQ10" s="251"/>
      <c r="CR10" s="251"/>
      <c r="CS10" s="251"/>
      <c r="CT10" s="251"/>
      <c r="CU10" s="251"/>
      <c r="CV10" s="251"/>
      <c r="CW10" s="251"/>
      <c r="CX10" s="251"/>
      <c r="CY10" s="251"/>
      <c r="CZ10" s="251"/>
      <c r="DA10" s="251"/>
      <c r="DB10" s="251"/>
      <c r="DC10" s="251"/>
      <c r="DD10" s="251"/>
      <c r="DE10" s="251"/>
      <c r="DF10" s="251"/>
      <c r="DG10" s="251"/>
      <c r="DH10" s="251"/>
      <c r="DI10" s="251"/>
      <c r="DJ10" s="251"/>
      <c r="DK10" s="251"/>
      <c r="DL10" s="251"/>
      <c r="DM10" s="251"/>
      <c r="DN10" s="251"/>
      <c r="DO10" s="251"/>
      <c r="DP10" s="251"/>
      <c r="DQ10" s="251"/>
      <c r="DR10" s="251"/>
      <c r="DS10" s="251"/>
      <c r="DT10" s="251"/>
      <c r="DU10" s="251"/>
      <c r="DV10" s="251"/>
      <c r="DW10" s="251"/>
      <c r="DX10" s="251"/>
      <c r="DY10" s="251"/>
      <c r="DZ10" s="251"/>
      <c r="EA10" s="251"/>
      <c r="EB10" s="251"/>
      <c r="EC10" s="251"/>
      <c r="ED10" s="251"/>
      <c r="EE10" s="251"/>
      <c r="EF10" s="251"/>
      <c r="EG10" s="251"/>
      <c r="EH10" s="251"/>
      <c r="EI10" s="251"/>
      <c r="EJ10" s="251"/>
      <c r="EK10" s="251"/>
      <c r="EL10" s="251"/>
      <c r="EM10" s="251"/>
      <c r="EN10" s="251"/>
      <c r="EO10" s="251"/>
      <c r="EP10" s="251"/>
      <c r="EQ10" s="251"/>
      <c r="ER10" s="251"/>
      <c r="ES10" s="251"/>
      <c r="ET10" s="251"/>
      <c r="EU10" s="251"/>
      <c r="EV10" s="251"/>
      <c r="EW10" s="251"/>
      <c r="EX10" s="251"/>
      <c r="EY10" s="251"/>
      <c r="EZ10" s="251"/>
      <c r="FA10" s="251"/>
      <c r="FB10" s="251"/>
      <c r="FC10" s="251"/>
      <c r="FD10" s="251"/>
      <c r="FE10" s="251"/>
      <c r="FF10" s="251"/>
      <c r="FG10" s="251"/>
      <c r="FH10" s="251"/>
      <c r="FI10" s="251"/>
      <c r="FJ10" s="251"/>
      <c r="FK10" s="251"/>
      <c r="FL10" s="251"/>
      <c r="FM10" s="251"/>
      <c r="FN10" s="251"/>
      <c r="FO10" s="251"/>
      <c r="FP10" s="251"/>
      <c r="FQ10" s="251"/>
      <c r="FR10" s="251"/>
      <c r="FS10" s="251"/>
      <c r="FT10" s="251"/>
      <c r="FU10" s="251"/>
      <c r="FV10" s="251"/>
      <c r="FW10" s="251"/>
      <c r="FX10" s="251"/>
      <c r="FY10" s="251"/>
      <c r="FZ10" s="251"/>
      <c r="GA10" s="251"/>
      <c r="GB10" s="251"/>
      <c r="GC10" s="251"/>
      <c r="GD10" s="251"/>
      <c r="GE10" s="251"/>
      <c r="GF10" s="251"/>
      <c r="GG10" s="251"/>
      <c r="GH10" s="251"/>
      <c r="GI10" s="251"/>
      <c r="GJ10" s="251"/>
      <c r="GK10" s="251"/>
      <c r="GL10" s="251"/>
      <c r="GM10" s="251"/>
      <c r="GN10" s="251"/>
      <c r="GO10" s="251"/>
      <c r="GP10" s="251"/>
      <c r="GQ10" s="251"/>
      <c r="GR10" s="251"/>
      <c r="GS10" s="251"/>
      <c r="GT10" s="251"/>
      <c r="GU10" s="251"/>
      <c r="GV10" s="251"/>
      <c r="GW10" s="251"/>
      <c r="GX10" s="251"/>
      <c r="GY10" s="251"/>
      <c r="GZ10" s="251"/>
      <c r="HA10" s="251"/>
      <c r="HB10" s="251"/>
      <c r="HC10" s="251"/>
      <c r="HD10" s="251"/>
      <c r="HE10" s="251"/>
      <c r="HF10" s="251"/>
      <c r="HG10" s="251"/>
      <c r="HH10" s="251"/>
      <c r="HI10" s="251"/>
      <c r="HJ10" s="251"/>
      <c r="HK10" s="251"/>
      <c r="HL10" s="251"/>
      <c r="HM10" s="251"/>
      <c r="HN10" s="251"/>
      <c r="HO10" s="251"/>
      <c r="HP10" s="251"/>
      <c r="HQ10" s="251"/>
      <c r="HR10" s="251"/>
      <c r="HS10" s="251"/>
      <c r="HT10" s="251"/>
      <c r="HU10" s="251"/>
      <c r="HV10" s="251"/>
      <c r="HW10" s="251"/>
      <c r="HX10" s="251"/>
      <c r="HY10" s="251"/>
      <c r="HZ10" s="251"/>
      <c r="IA10" s="251"/>
      <c r="IB10" s="251"/>
      <c r="IC10" s="251"/>
      <c r="ID10" s="251"/>
      <c r="IE10" s="251"/>
      <c r="IF10" s="251"/>
      <c r="IG10" s="251"/>
      <c r="IH10" s="251"/>
      <c r="II10" s="251"/>
      <c r="IJ10" s="251"/>
      <c r="IK10" s="251"/>
      <c r="IL10" s="251"/>
      <c r="IM10" s="251"/>
      <c r="IN10" s="251"/>
      <c r="IO10" s="251"/>
      <c r="IP10" s="251"/>
      <c r="IQ10" s="251"/>
      <c r="IR10" s="251"/>
      <c r="IS10" s="251"/>
      <c r="IT10" s="251"/>
      <c r="IU10" s="251"/>
      <c r="IV10" s="251"/>
      <c r="IW10" s="251"/>
    </row>
    <row r="11" customFormat="false" ht="14.1" hidden="false" customHeight="true" outlineLevel="0" collapsed="false">
      <c r="B11" s="276" t="s">
        <v>159</v>
      </c>
      <c r="C11" s="277" t="n">
        <v>37015</v>
      </c>
      <c r="D11" s="278" t="s">
        <v>158</v>
      </c>
      <c r="E11" s="279" t="n">
        <v>0</v>
      </c>
      <c r="F11" s="279" t="n">
        <v>0</v>
      </c>
      <c r="G11" s="279" t="n">
        <v>0</v>
      </c>
      <c r="H11" s="279" t="n">
        <v>0</v>
      </c>
      <c r="I11" s="279" t="n">
        <v>0</v>
      </c>
      <c r="J11" s="279" t="n">
        <v>0</v>
      </c>
      <c r="K11" s="280" t="n">
        <v>0</v>
      </c>
      <c r="L11" s="279" t="n">
        <v>0</v>
      </c>
      <c r="M11" s="279" t="n">
        <v>0</v>
      </c>
      <c r="N11" s="279" t="n">
        <v>0</v>
      </c>
      <c r="O11" s="279" t="n">
        <v>0</v>
      </c>
      <c r="P11" s="279" t="n">
        <v>0</v>
      </c>
      <c r="Q11" s="279" t="n">
        <v>0</v>
      </c>
      <c r="R11" s="281" t="n">
        <v>0</v>
      </c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  <c r="CF11" s="251"/>
      <c r="CG11" s="251"/>
      <c r="CH11" s="251"/>
      <c r="CI11" s="251"/>
      <c r="CJ11" s="251"/>
      <c r="CK11" s="251"/>
      <c r="CL11" s="251"/>
      <c r="CM11" s="251"/>
      <c r="CN11" s="251"/>
      <c r="CO11" s="251"/>
      <c r="CP11" s="251"/>
      <c r="CQ11" s="251"/>
      <c r="CR11" s="251"/>
      <c r="CS11" s="251"/>
      <c r="CT11" s="251"/>
      <c r="CU11" s="251"/>
      <c r="CV11" s="251"/>
      <c r="CW11" s="251"/>
      <c r="CX11" s="251"/>
      <c r="CY11" s="251"/>
      <c r="CZ11" s="251"/>
      <c r="DA11" s="251"/>
      <c r="DB11" s="251"/>
      <c r="DC11" s="251"/>
      <c r="DD11" s="251"/>
      <c r="DE11" s="251"/>
      <c r="DF11" s="251"/>
      <c r="DG11" s="251"/>
      <c r="DH11" s="251"/>
      <c r="DI11" s="251"/>
      <c r="DJ11" s="251"/>
      <c r="DK11" s="251"/>
      <c r="DL11" s="251"/>
      <c r="DM11" s="251"/>
      <c r="DN11" s="251"/>
      <c r="DO11" s="251"/>
      <c r="DP11" s="251"/>
      <c r="DQ11" s="251"/>
      <c r="DR11" s="251"/>
      <c r="DS11" s="251"/>
      <c r="DT11" s="251"/>
      <c r="DU11" s="251"/>
      <c r="DV11" s="251"/>
      <c r="DW11" s="251"/>
      <c r="DX11" s="251"/>
      <c r="DY11" s="251"/>
      <c r="DZ11" s="251"/>
      <c r="EA11" s="251"/>
      <c r="EB11" s="251"/>
      <c r="EC11" s="251"/>
      <c r="ED11" s="251"/>
      <c r="EE11" s="251"/>
      <c r="EF11" s="251"/>
      <c r="EG11" s="251"/>
      <c r="EH11" s="251"/>
      <c r="EI11" s="251"/>
      <c r="EJ11" s="251"/>
      <c r="EK11" s="251"/>
      <c r="EL11" s="251"/>
      <c r="EM11" s="251"/>
      <c r="EN11" s="251"/>
      <c r="EO11" s="251"/>
      <c r="EP11" s="251"/>
      <c r="EQ11" s="251"/>
      <c r="ER11" s="251"/>
      <c r="ES11" s="251"/>
      <c r="ET11" s="251"/>
      <c r="EU11" s="251"/>
      <c r="EV11" s="251"/>
      <c r="EW11" s="251"/>
      <c r="EX11" s="251"/>
      <c r="EY11" s="251"/>
      <c r="EZ11" s="251"/>
      <c r="FA11" s="251"/>
      <c r="FB11" s="251"/>
      <c r="FC11" s="251"/>
      <c r="FD11" s="251"/>
      <c r="FE11" s="251"/>
      <c r="FF11" s="251"/>
      <c r="FG11" s="251"/>
      <c r="FH11" s="251"/>
      <c r="FI11" s="251"/>
      <c r="FJ11" s="251"/>
      <c r="FK11" s="251"/>
      <c r="FL11" s="251"/>
      <c r="FM11" s="251"/>
      <c r="FN11" s="251"/>
      <c r="FO11" s="251"/>
      <c r="FP11" s="251"/>
      <c r="FQ11" s="251"/>
      <c r="FR11" s="251"/>
      <c r="FS11" s="251"/>
      <c r="FT11" s="251"/>
      <c r="FU11" s="251"/>
      <c r="FV11" s="251"/>
      <c r="FW11" s="251"/>
      <c r="FX11" s="251"/>
      <c r="FY11" s="251"/>
      <c r="FZ11" s="251"/>
      <c r="GA11" s="251"/>
      <c r="GB11" s="251"/>
      <c r="GC11" s="251"/>
      <c r="GD11" s="251"/>
      <c r="GE11" s="251"/>
      <c r="GF11" s="251"/>
      <c r="GG11" s="251"/>
      <c r="GH11" s="251"/>
      <c r="GI11" s="251"/>
      <c r="GJ11" s="251"/>
      <c r="GK11" s="251"/>
      <c r="GL11" s="251"/>
      <c r="GM11" s="251"/>
      <c r="GN11" s="251"/>
      <c r="GO11" s="251"/>
      <c r="GP11" s="251"/>
      <c r="GQ11" s="251"/>
      <c r="GR11" s="251"/>
      <c r="GS11" s="251"/>
      <c r="GT11" s="251"/>
      <c r="GU11" s="251"/>
      <c r="GV11" s="251"/>
      <c r="GW11" s="251"/>
      <c r="GX11" s="251"/>
      <c r="GY11" s="251"/>
      <c r="GZ11" s="251"/>
      <c r="HA11" s="251"/>
      <c r="HB11" s="251"/>
      <c r="HC11" s="251"/>
      <c r="HD11" s="251"/>
      <c r="HE11" s="251"/>
      <c r="HF11" s="251"/>
      <c r="HG11" s="251"/>
      <c r="HH11" s="251"/>
      <c r="HI11" s="251"/>
      <c r="HJ11" s="251"/>
      <c r="HK11" s="251"/>
      <c r="HL11" s="251"/>
      <c r="HM11" s="251"/>
      <c r="HN11" s="251"/>
      <c r="HO11" s="251"/>
      <c r="HP11" s="251"/>
      <c r="HQ11" s="251"/>
      <c r="HR11" s="251"/>
      <c r="HS11" s="251"/>
      <c r="HT11" s="251"/>
      <c r="HU11" s="251"/>
      <c r="HV11" s="251"/>
      <c r="HW11" s="251"/>
      <c r="HX11" s="251"/>
      <c r="HY11" s="251"/>
      <c r="HZ11" s="251"/>
      <c r="IA11" s="251"/>
      <c r="IB11" s="251"/>
      <c r="IC11" s="251"/>
      <c r="ID11" s="251"/>
      <c r="IE11" s="251"/>
      <c r="IF11" s="251"/>
      <c r="IG11" s="251"/>
      <c r="IH11" s="251"/>
      <c r="II11" s="251"/>
      <c r="IJ11" s="251"/>
      <c r="IK11" s="251"/>
      <c r="IL11" s="251"/>
      <c r="IM11" s="251"/>
      <c r="IN11" s="251"/>
      <c r="IO11" s="251"/>
      <c r="IP11" s="251"/>
      <c r="IQ11" s="251"/>
      <c r="IR11" s="251"/>
      <c r="IS11" s="251"/>
      <c r="IT11" s="251"/>
      <c r="IU11" s="251"/>
      <c r="IV11" s="251"/>
      <c r="IW11" s="251"/>
    </row>
    <row r="12" customFormat="false" ht="14.1" hidden="false" customHeight="true" outlineLevel="0" collapsed="false">
      <c r="B12" s="244" t="s">
        <v>160</v>
      </c>
      <c r="C12" s="245" t="n">
        <v>37015</v>
      </c>
      <c r="D12" s="246" t="s">
        <v>155</v>
      </c>
      <c r="E12" s="247" t="n">
        <v>-2699478.8322</v>
      </c>
      <c r="F12" s="247" t="n">
        <v>-2568527.5261</v>
      </c>
      <c r="G12" s="247" t="n">
        <v>224.22671</v>
      </c>
      <c r="H12" s="247" t="n">
        <v>-17938.1368</v>
      </c>
      <c r="I12" s="247" t="n">
        <v>-112846.2041</v>
      </c>
      <c r="J12" s="247" t="n">
        <v>0</v>
      </c>
      <c r="K12" s="248" t="n">
        <v>0</v>
      </c>
      <c r="L12" s="247" t="n">
        <v>0</v>
      </c>
      <c r="M12" s="247" t="n">
        <v>-7.2904</v>
      </c>
      <c r="N12" s="247" t="n">
        <v>-145.3511</v>
      </c>
      <c r="O12" s="247" t="n">
        <v>0</v>
      </c>
      <c r="P12" s="249" t="n">
        <v>0</v>
      </c>
      <c r="Q12" s="247" t="n">
        <v>-14.3237</v>
      </c>
      <c r="R12" s="250" t="n">
        <v>0</v>
      </c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  <c r="DM12" s="251"/>
      <c r="DN12" s="251"/>
      <c r="DO12" s="251"/>
      <c r="DP12" s="251"/>
      <c r="DQ12" s="251"/>
      <c r="DR12" s="251"/>
      <c r="DS12" s="251"/>
      <c r="DT12" s="251"/>
      <c r="DU12" s="251"/>
      <c r="DV12" s="251"/>
      <c r="DW12" s="251"/>
      <c r="DX12" s="251"/>
      <c r="DY12" s="251"/>
      <c r="DZ12" s="251"/>
      <c r="EA12" s="251"/>
      <c r="EB12" s="251"/>
      <c r="EC12" s="251"/>
      <c r="ED12" s="251"/>
      <c r="EE12" s="251"/>
      <c r="EF12" s="251"/>
      <c r="EG12" s="251"/>
      <c r="EH12" s="251"/>
      <c r="EI12" s="251"/>
      <c r="EJ12" s="251"/>
      <c r="EK12" s="251"/>
      <c r="EL12" s="251"/>
      <c r="EM12" s="251"/>
      <c r="EN12" s="251"/>
      <c r="EO12" s="251"/>
      <c r="EP12" s="251"/>
      <c r="EQ12" s="251"/>
      <c r="ER12" s="251"/>
      <c r="ES12" s="251"/>
      <c r="ET12" s="251"/>
      <c r="EU12" s="251"/>
      <c r="EV12" s="251"/>
      <c r="EW12" s="251"/>
      <c r="EX12" s="251"/>
      <c r="EY12" s="251"/>
      <c r="EZ12" s="251"/>
      <c r="FA12" s="251"/>
      <c r="FB12" s="251"/>
      <c r="FC12" s="251"/>
      <c r="FD12" s="251"/>
      <c r="FE12" s="251"/>
      <c r="FF12" s="251"/>
      <c r="FG12" s="251"/>
      <c r="FH12" s="251"/>
      <c r="FI12" s="251"/>
      <c r="FJ12" s="251"/>
      <c r="FK12" s="251"/>
      <c r="FL12" s="251"/>
      <c r="FM12" s="251"/>
      <c r="FN12" s="251"/>
      <c r="FO12" s="251"/>
      <c r="FP12" s="251"/>
      <c r="FQ12" s="251"/>
      <c r="FR12" s="251"/>
      <c r="FS12" s="251"/>
      <c r="FT12" s="251"/>
      <c r="FU12" s="251"/>
      <c r="FV12" s="251"/>
      <c r="FW12" s="251"/>
      <c r="FX12" s="251"/>
      <c r="FY12" s="251"/>
      <c r="FZ12" s="251"/>
      <c r="GA12" s="251"/>
      <c r="GB12" s="251"/>
      <c r="GC12" s="251"/>
      <c r="GD12" s="251"/>
      <c r="GE12" s="251"/>
      <c r="GF12" s="251"/>
      <c r="GG12" s="251"/>
      <c r="GH12" s="251"/>
      <c r="GI12" s="251"/>
      <c r="GJ12" s="251"/>
      <c r="GK12" s="251"/>
      <c r="GL12" s="251"/>
      <c r="GM12" s="251"/>
      <c r="GN12" s="251"/>
      <c r="GO12" s="251"/>
      <c r="GP12" s="251"/>
      <c r="GQ12" s="251"/>
      <c r="GR12" s="251"/>
      <c r="GS12" s="251"/>
      <c r="GT12" s="251"/>
      <c r="GU12" s="251"/>
      <c r="GV12" s="251"/>
      <c r="GW12" s="251"/>
      <c r="GX12" s="251"/>
      <c r="GY12" s="251"/>
      <c r="GZ12" s="251"/>
      <c r="HA12" s="251"/>
      <c r="HB12" s="251"/>
      <c r="HC12" s="251"/>
      <c r="HD12" s="251"/>
      <c r="HE12" s="251"/>
      <c r="HF12" s="251"/>
      <c r="HG12" s="251"/>
      <c r="HH12" s="251"/>
      <c r="HI12" s="251"/>
      <c r="HJ12" s="251"/>
      <c r="HK12" s="251"/>
      <c r="HL12" s="251"/>
      <c r="HM12" s="251"/>
      <c r="HN12" s="251"/>
      <c r="HO12" s="251"/>
      <c r="HP12" s="251"/>
      <c r="HQ12" s="251"/>
      <c r="HR12" s="251"/>
      <c r="HS12" s="251"/>
      <c r="HT12" s="251"/>
      <c r="HU12" s="251"/>
      <c r="HV12" s="251"/>
      <c r="HW12" s="251"/>
      <c r="HX12" s="251"/>
      <c r="HY12" s="251"/>
      <c r="HZ12" s="251"/>
      <c r="IA12" s="251"/>
      <c r="IB12" s="251"/>
      <c r="IC12" s="251"/>
      <c r="ID12" s="251"/>
      <c r="IE12" s="251"/>
      <c r="IF12" s="251"/>
      <c r="IG12" s="251"/>
      <c r="IH12" s="251"/>
      <c r="II12" s="251"/>
      <c r="IJ12" s="251"/>
      <c r="IK12" s="251"/>
      <c r="IL12" s="251"/>
      <c r="IM12" s="251"/>
      <c r="IN12" s="251"/>
      <c r="IO12" s="251"/>
      <c r="IP12" s="251"/>
      <c r="IQ12" s="251"/>
      <c r="IR12" s="251"/>
      <c r="IS12" s="251"/>
      <c r="IT12" s="251"/>
      <c r="IU12" s="251"/>
      <c r="IV12" s="251"/>
      <c r="IW12" s="251"/>
    </row>
    <row r="13" customFormat="false" ht="14.1" hidden="false" customHeight="true" outlineLevel="0" collapsed="false">
      <c r="B13" s="252" t="s">
        <v>160</v>
      </c>
      <c r="C13" s="253" t="n">
        <v>37015</v>
      </c>
      <c r="D13" s="254" t="s">
        <v>156</v>
      </c>
      <c r="E13" s="249" t="n">
        <v>1328719.957</v>
      </c>
      <c r="F13" s="249" t="n">
        <v>1393978.0225</v>
      </c>
      <c r="G13" s="249" t="n">
        <v>-748.2095765</v>
      </c>
      <c r="H13" s="249" t="n">
        <v>0</v>
      </c>
      <c r="I13" s="249" t="n">
        <v>67226.426</v>
      </c>
      <c r="J13" s="249" t="n">
        <v>1950.0575</v>
      </c>
      <c r="K13" s="255" t="n">
        <v>-74267.859</v>
      </c>
      <c r="L13" s="249" t="n">
        <v>-60622.035</v>
      </c>
      <c r="M13" s="249" t="n">
        <v>2.7875</v>
      </c>
      <c r="N13" s="249" t="n">
        <v>113.856</v>
      </c>
      <c r="O13" s="249" t="n">
        <v>0</v>
      </c>
      <c r="P13" s="249" t="n">
        <v>0</v>
      </c>
      <c r="Q13" s="249" t="n">
        <v>338.7015</v>
      </c>
      <c r="R13" s="256" t="n">
        <v>0</v>
      </c>
      <c r="S13" s="251"/>
      <c r="T13" s="251"/>
      <c r="U13" s="251"/>
      <c r="V13" s="251"/>
      <c r="W13" s="251"/>
      <c r="X13" s="251"/>
      <c r="Y13" s="251"/>
      <c r="Z13" s="251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251"/>
      <c r="BW13" s="251"/>
      <c r="BX13" s="251"/>
      <c r="BY13" s="251"/>
      <c r="BZ13" s="251"/>
      <c r="CA13" s="251"/>
      <c r="CB13" s="251"/>
      <c r="CC13" s="251"/>
      <c r="CD13" s="251"/>
      <c r="CE13" s="251"/>
      <c r="CF13" s="251"/>
      <c r="CG13" s="251"/>
      <c r="CH13" s="251"/>
      <c r="CI13" s="251"/>
      <c r="CJ13" s="251"/>
      <c r="CK13" s="251"/>
      <c r="CL13" s="251"/>
      <c r="CM13" s="251"/>
      <c r="CN13" s="251"/>
      <c r="CO13" s="251"/>
      <c r="CP13" s="251"/>
      <c r="CQ13" s="251"/>
      <c r="CR13" s="251"/>
      <c r="CS13" s="251"/>
      <c r="CT13" s="251"/>
      <c r="CU13" s="251"/>
      <c r="CV13" s="251"/>
      <c r="CW13" s="251"/>
      <c r="CX13" s="251"/>
      <c r="CY13" s="251"/>
      <c r="CZ13" s="251"/>
      <c r="DA13" s="251"/>
      <c r="DB13" s="251"/>
      <c r="DC13" s="251"/>
      <c r="DD13" s="251"/>
      <c r="DE13" s="251"/>
      <c r="DF13" s="251"/>
      <c r="DG13" s="251"/>
      <c r="DH13" s="251"/>
      <c r="DI13" s="251"/>
      <c r="DJ13" s="251"/>
      <c r="DK13" s="251"/>
      <c r="DL13" s="251"/>
      <c r="DM13" s="251"/>
      <c r="DN13" s="251"/>
      <c r="DO13" s="251"/>
      <c r="DP13" s="251"/>
      <c r="DQ13" s="251"/>
      <c r="DR13" s="251"/>
      <c r="DS13" s="251"/>
      <c r="DT13" s="251"/>
      <c r="DU13" s="251"/>
      <c r="DV13" s="251"/>
      <c r="DW13" s="251"/>
      <c r="DX13" s="251"/>
      <c r="DY13" s="251"/>
      <c r="DZ13" s="251"/>
      <c r="EA13" s="251"/>
      <c r="EB13" s="251"/>
      <c r="EC13" s="251"/>
      <c r="ED13" s="251"/>
      <c r="EE13" s="251"/>
      <c r="EF13" s="251"/>
      <c r="EG13" s="251"/>
      <c r="EH13" s="251"/>
      <c r="EI13" s="251"/>
      <c r="EJ13" s="251"/>
      <c r="EK13" s="251"/>
      <c r="EL13" s="251"/>
      <c r="EM13" s="251"/>
      <c r="EN13" s="251"/>
      <c r="EO13" s="251"/>
      <c r="EP13" s="251"/>
      <c r="EQ13" s="251"/>
      <c r="ER13" s="251"/>
      <c r="ES13" s="251"/>
      <c r="ET13" s="251"/>
      <c r="EU13" s="251"/>
      <c r="EV13" s="251"/>
      <c r="EW13" s="251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1"/>
      <c r="FL13" s="251"/>
      <c r="FM13" s="251"/>
      <c r="FN13" s="251"/>
      <c r="FO13" s="251"/>
      <c r="FP13" s="251"/>
      <c r="FQ13" s="251"/>
      <c r="FR13" s="251"/>
      <c r="FS13" s="251"/>
      <c r="FT13" s="251"/>
      <c r="FU13" s="251"/>
      <c r="FV13" s="251"/>
      <c r="FW13" s="251"/>
      <c r="FX13" s="251"/>
      <c r="FY13" s="251"/>
      <c r="FZ13" s="251"/>
      <c r="GA13" s="251"/>
      <c r="GB13" s="251"/>
      <c r="GC13" s="251"/>
      <c r="GD13" s="251"/>
      <c r="GE13" s="251"/>
      <c r="GF13" s="251"/>
      <c r="GG13" s="251"/>
      <c r="GH13" s="251"/>
      <c r="GI13" s="251"/>
      <c r="GJ13" s="251"/>
      <c r="GK13" s="251"/>
      <c r="GL13" s="251"/>
      <c r="GM13" s="251"/>
      <c r="GN13" s="251"/>
      <c r="GO13" s="251"/>
      <c r="GP13" s="251"/>
      <c r="GQ13" s="251"/>
      <c r="GR13" s="251"/>
      <c r="GS13" s="251"/>
      <c r="GT13" s="251"/>
      <c r="GU13" s="251"/>
      <c r="GV13" s="251"/>
      <c r="GW13" s="251"/>
      <c r="GX13" s="251"/>
      <c r="GY13" s="251"/>
      <c r="GZ13" s="251"/>
      <c r="HA13" s="251"/>
      <c r="HB13" s="251"/>
      <c r="HC13" s="251"/>
      <c r="HD13" s="251"/>
      <c r="HE13" s="251"/>
      <c r="HF13" s="251"/>
      <c r="HG13" s="251"/>
      <c r="HH13" s="251"/>
      <c r="HI13" s="251"/>
      <c r="HJ13" s="251"/>
      <c r="HK13" s="251"/>
      <c r="HL13" s="251"/>
      <c r="HM13" s="251"/>
      <c r="HN13" s="251"/>
      <c r="HO13" s="251"/>
      <c r="HP13" s="251"/>
      <c r="HQ13" s="251"/>
      <c r="HR13" s="251"/>
      <c r="HS13" s="251"/>
      <c r="HT13" s="251"/>
      <c r="HU13" s="251"/>
      <c r="HV13" s="251"/>
      <c r="HW13" s="251"/>
      <c r="HX13" s="251"/>
      <c r="HY13" s="251"/>
      <c r="HZ13" s="251"/>
      <c r="IA13" s="251"/>
      <c r="IB13" s="251"/>
      <c r="IC13" s="251"/>
      <c r="ID13" s="251"/>
      <c r="IE13" s="251"/>
      <c r="IF13" s="251"/>
      <c r="IG13" s="251"/>
      <c r="IH13" s="251"/>
      <c r="II13" s="251"/>
      <c r="IJ13" s="251"/>
      <c r="IK13" s="251"/>
      <c r="IL13" s="251"/>
      <c r="IM13" s="251"/>
      <c r="IN13" s="251"/>
      <c r="IO13" s="251"/>
      <c r="IP13" s="251"/>
      <c r="IQ13" s="251"/>
      <c r="IR13" s="251"/>
      <c r="IS13" s="251"/>
      <c r="IT13" s="251"/>
      <c r="IU13" s="251"/>
      <c r="IV13" s="251"/>
      <c r="IW13" s="251"/>
    </row>
    <row r="14" customFormat="false" ht="14.1" hidden="false" customHeight="true" outlineLevel="0" collapsed="false">
      <c r="A14" s="231" t="s">
        <v>2</v>
      </c>
      <c r="B14" s="252" t="s">
        <v>160</v>
      </c>
      <c r="C14" s="253" t="n">
        <v>37015</v>
      </c>
      <c r="D14" s="254" t="s">
        <v>140</v>
      </c>
      <c r="E14" s="249" t="n">
        <v>0</v>
      </c>
      <c r="F14" s="249" t="n">
        <v>0</v>
      </c>
      <c r="G14" s="249" t="n">
        <v>0</v>
      </c>
      <c r="H14" s="249" t="n">
        <v>0</v>
      </c>
      <c r="I14" s="249" t="n">
        <v>0</v>
      </c>
      <c r="J14" s="249" t="n">
        <v>0</v>
      </c>
      <c r="K14" s="255" t="n">
        <v>0</v>
      </c>
      <c r="L14" s="249" t="n">
        <v>0</v>
      </c>
      <c r="M14" s="249" t="n">
        <v>0</v>
      </c>
      <c r="N14" s="249" t="n">
        <v>0</v>
      </c>
      <c r="O14" s="249" t="n">
        <v>0</v>
      </c>
      <c r="P14" s="249" t="n">
        <v>0</v>
      </c>
      <c r="Q14" s="249" t="n">
        <v>0</v>
      </c>
      <c r="R14" s="256" t="n">
        <v>0</v>
      </c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251"/>
      <c r="BW14" s="251"/>
      <c r="BX14" s="251"/>
      <c r="BY14" s="251"/>
      <c r="BZ14" s="251"/>
      <c r="CA14" s="251"/>
      <c r="CB14" s="251"/>
      <c r="CC14" s="251"/>
      <c r="CD14" s="251"/>
      <c r="CE14" s="251"/>
      <c r="CF14" s="251"/>
      <c r="CG14" s="251"/>
      <c r="CH14" s="251"/>
      <c r="CI14" s="251"/>
      <c r="CJ14" s="251"/>
      <c r="CK14" s="251"/>
      <c r="CL14" s="251"/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1"/>
      <c r="CX14" s="251"/>
      <c r="CY14" s="251"/>
      <c r="CZ14" s="251"/>
      <c r="DA14" s="251"/>
      <c r="DB14" s="251"/>
      <c r="DC14" s="251"/>
      <c r="DD14" s="251"/>
      <c r="DE14" s="251"/>
      <c r="DF14" s="251"/>
      <c r="DG14" s="251"/>
      <c r="DH14" s="251"/>
      <c r="DI14" s="251"/>
      <c r="DJ14" s="251"/>
      <c r="DK14" s="251"/>
      <c r="DL14" s="251"/>
      <c r="DM14" s="251"/>
      <c r="DN14" s="251"/>
      <c r="DO14" s="251"/>
      <c r="DP14" s="251"/>
      <c r="DQ14" s="251"/>
      <c r="DR14" s="251"/>
      <c r="DS14" s="251"/>
      <c r="DT14" s="251"/>
      <c r="DU14" s="251"/>
      <c r="DV14" s="251"/>
      <c r="DW14" s="251"/>
      <c r="DX14" s="251"/>
      <c r="DY14" s="251"/>
      <c r="DZ14" s="251"/>
      <c r="EA14" s="251"/>
      <c r="EB14" s="251"/>
      <c r="EC14" s="251"/>
      <c r="ED14" s="251"/>
      <c r="EE14" s="251"/>
      <c r="EF14" s="251"/>
      <c r="EG14" s="251"/>
      <c r="EH14" s="251"/>
      <c r="EI14" s="251"/>
      <c r="EJ14" s="251"/>
      <c r="EK14" s="251"/>
      <c r="EL14" s="251"/>
      <c r="EM14" s="251"/>
      <c r="EN14" s="251"/>
      <c r="EO14" s="251"/>
      <c r="EP14" s="251"/>
      <c r="EQ14" s="251"/>
      <c r="ER14" s="251"/>
      <c r="ES14" s="251"/>
      <c r="ET14" s="251"/>
      <c r="EU14" s="251"/>
      <c r="EV14" s="251"/>
      <c r="EW14" s="251"/>
      <c r="EX14" s="251"/>
      <c r="EY14" s="251"/>
      <c r="EZ14" s="251"/>
      <c r="FA14" s="251"/>
      <c r="FB14" s="251"/>
      <c r="FC14" s="251"/>
      <c r="FD14" s="251"/>
      <c r="FE14" s="251"/>
      <c r="FF14" s="251"/>
      <c r="FG14" s="251"/>
      <c r="FH14" s="251"/>
      <c r="FI14" s="251"/>
      <c r="FJ14" s="251"/>
      <c r="FK14" s="251"/>
      <c r="FL14" s="251"/>
      <c r="FM14" s="251"/>
      <c r="FN14" s="251"/>
      <c r="FO14" s="251"/>
      <c r="FP14" s="251"/>
      <c r="FQ14" s="251"/>
      <c r="FR14" s="251"/>
      <c r="FS14" s="251"/>
      <c r="FT14" s="251"/>
      <c r="FU14" s="251"/>
      <c r="FV14" s="251"/>
      <c r="FW14" s="251"/>
      <c r="FX14" s="251"/>
      <c r="FY14" s="251"/>
      <c r="FZ14" s="251"/>
      <c r="GA14" s="251"/>
      <c r="GB14" s="251"/>
      <c r="GC14" s="251"/>
      <c r="GD14" s="251"/>
      <c r="GE14" s="251"/>
      <c r="GF14" s="251"/>
      <c r="GG14" s="251"/>
      <c r="GH14" s="251"/>
      <c r="GI14" s="251"/>
      <c r="GJ14" s="251"/>
      <c r="GK14" s="251"/>
      <c r="GL14" s="251"/>
      <c r="GM14" s="251"/>
      <c r="GN14" s="251"/>
      <c r="GO14" s="251"/>
      <c r="GP14" s="251"/>
      <c r="GQ14" s="251"/>
      <c r="GR14" s="251"/>
      <c r="GS14" s="251"/>
      <c r="GT14" s="251"/>
      <c r="GU14" s="251"/>
      <c r="GV14" s="251"/>
      <c r="GW14" s="251"/>
      <c r="GX14" s="251"/>
      <c r="GY14" s="251"/>
      <c r="GZ14" s="251"/>
      <c r="HA14" s="251"/>
      <c r="HB14" s="251"/>
      <c r="HC14" s="251"/>
      <c r="HD14" s="251"/>
      <c r="HE14" s="251"/>
      <c r="HF14" s="251"/>
      <c r="HG14" s="251"/>
      <c r="HH14" s="251"/>
      <c r="HI14" s="251"/>
      <c r="HJ14" s="251"/>
      <c r="HK14" s="251"/>
      <c r="HL14" s="251"/>
      <c r="HM14" s="251"/>
      <c r="HN14" s="251"/>
      <c r="HO14" s="251"/>
      <c r="HP14" s="251"/>
      <c r="HQ14" s="251"/>
      <c r="HR14" s="251"/>
      <c r="HS14" s="251"/>
      <c r="HT14" s="251"/>
      <c r="HU14" s="251"/>
      <c r="HV14" s="251"/>
      <c r="HW14" s="251"/>
      <c r="HX14" s="251"/>
      <c r="HY14" s="251"/>
      <c r="HZ14" s="251"/>
      <c r="IA14" s="251"/>
      <c r="IB14" s="251"/>
      <c r="IC14" s="251"/>
      <c r="ID14" s="251"/>
      <c r="IE14" s="251"/>
      <c r="IF14" s="251"/>
      <c r="IG14" s="251"/>
      <c r="IH14" s="251"/>
      <c r="II14" s="251"/>
      <c r="IJ14" s="251"/>
      <c r="IK14" s="251"/>
      <c r="IL14" s="251"/>
      <c r="IM14" s="251"/>
      <c r="IN14" s="251"/>
      <c r="IO14" s="251"/>
      <c r="IP14" s="251"/>
      <c r="IQ14" s="251"/>
      <c r="IR14" s="251"/>
      <c r="IS14" s="251"/>
      <c r="IT14" s="251"/>
      <c r="IU14" s="251"/>
      <c r="IV14" s="251"/>
      <c r="IW14" s="251"/>
    </row>
    <row r="15" customFormat="false" ht="14.1" hidden="false" customHeight="true" outlineLevel="0" collapsed="false">
      <c r="A15" s="257"/>
      <c r="B15" s="252" t="s">
        <v>160</v>
      </c>
      <c r="C15" s="253" t="n">
        <v>37015</v>
      </c>
      <c r="D15" s="254" t="s">
        <v>141</v>
      </c>
      <c r="E15" s="249" t="n">
        <v>0</v>
      </c>
      <c r="F15" s="249" t="n">
        <v>0</v>
      </c>
      <c r="G15" s="249" t="n">
        <v>0</v>
      </c>
      <c r="H15" s="249" t="n">
        <v>0</v>
      </c>
      <c r="I15" s="249" t="n">
        <v>0</v>
      </c>
      <c r="J15" s="249" t="n">
        <v>0</v>
      </c>
      <c r="K15" s="255" t="n">
        <v>0</v>
      </c>
      <c r="L15" s="249" t="n">
        <v>0</v>
      </c>
      <c r="M15" s="249" t="n">
        <v>0</v>
      </c>
      <c r="N15" s="249" t="n">
        <v>0</v>
      </c>
      <c r="O15" s="249" t="n">
        <v>0</v>
      </c>
      <c r="P15" s="249" t="n">
        <v>0</v>
      </c>
      <c r="Q15" s="249" t="n">
        <v>0</v>
      </c>
      <c r="R15" s="256" t="n">
        <v>0</v>
      </c>
      <c r="S15" s="251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251"/>
      <c r="BW15" s="251"/>
      <c r="BX15" s="251"/>
      <c r="BY15" s="251"/>
      <c r="BZ15" s="251"/>
      <c r="CA15" s="251"/>
      <c r="CB15" s="251"/>
      <c r="CC15" s="251"/>
      <c r="CD15" s="251"/>
      <c r="CE15" s="251"/>
      <c r="CF15" s="251"/>
      <c r="CG15" s="251"/>
      <c r="CH15" s="251"/>
      <c r="CI15" s="251"/>
      <c r="CJ15" s="251"/>
      <c r="CK15" s="251"/>
      <c r="CL15" s="251"/>
      <c r="CM15" s="251"/>
      <c r="CN15" s="251"/>
      <c r="CO15" s="251"/>
      <c r="CP15" s="251"/>
      <c r="CQ15" s="251"/>
      <c r="CR15" s="251"/>
      <c r="CS15" s="251"/>
      <c r="CT15" s="251"/>
      <c r="CU15" s="251"/>
      <c r="CV15" s="251"/>
      <c r="CW15" s="251"/>
      <c r="CX15" s="251"/>
      <c r="CY15" s="251"/>
      <c r="CZ15" s="251"/>
      <c r="DA15" s="251"/>
      <c r="DB15" s="251"/>
      <c r="DC15" s="251"/>
      <c r="DD15" s="251"/>
      <c r="DE15" s="251"/>
      <c r="DF15" s="251"/>
      <c r="DG15" s="251"/>
      <c r="DH15" s="251"/>
      <c r="DI15" s="251"/>
      <c r="DJ15" s="251"/>
      <c r="DK15" s="251"/>
      <c r="DL15" s="251"/>
      <c r="DM15" s="251"/>
      <c r="DN15" s="251"/>
      <c r="DO15" s="251"/>
      <c r="DP15" s="251"/>
      <c r="DQ15" s="251"/>
      <c r="DR15" s="251"/>
      <c r="DS15" s="251"/>
      <c r="DT15" s="251"/>
      <c r="DU15" s="251"/>
      <c r="DV15" s="251"/>
      <c r="DW15" s="251"/>
      <c r="DX15" s="251"/>
      <c r="DY15" s="251"/>
      <c r="DZ15" s="251"/>
      <c r="EA15" s="251"/>
      <c r="EB15" s="251"/>
      <c r="EC15" s="251"/>
      <c r="ED15" s="251"/>
      <c r="EE15" s="251"/>
      <c r="EF15" s="251"/>
      <c r="EG15" s="251"/>
      <c r="EH15" s="251"/>
      <c r="EI15" s="251"/>
      <c r="EJ15" s="251"/>
      <c r="EK15" s="251"/>
      <c r="EL15" s="251"/>
      <c r="EM15" s="251"/>
      <c r="EN15" s="251"/>
      <c r="EO15" s="251"/>
      <c r="EP15" s="251"/>
      <c r="EQ15" s="251"/>
      <c r="ER15" s="251"/>
      <c r="ES15" s="251"/>
      <c r="ET15" s="251"/>
      <c r="EU15" s="251"/>
      <c r="EV15" s="251"/>
      <c r="EW15" s="251"/>
      <c r="EX15" s="251"/>
      <c r="EY15" s="251"/>
      <c r="EZ15" s="251"/>
      <c r="FA15" s="251"/>
      <c r="FB15" s="251"/>
      <c r="FC15" s="251"/>
      <c r="FD15" s="251"/>
      <c r="FE15" s="251"/>
      <c r="FF15" s="251"/>
      <c r="FG15" s="251"/>
      <c r="FH15" s="251"/>
      <c r="FI15" s="251"/>
      <c r="FJ15" s="251"/>
      <c r="FK15" s="251"/>
      <c r="FL15" s="251"/>
      <c r="FM15" s="251"/>
      <c r="FN15" s="251"/>
      <c r="FO15" s="251"/>
      <c r="FP15" s="251"/>
      <c r="FQ15" s="251"/>
      <c r="FR15" s="251"/>
      <c r="FS15" s="251"/>
      <c r="FT15" s="251"/>
      <c r="FU15" s="251"/>
      <c r="FV15" s="251"/>
      <c r="FW15" s="251"/>
      <c r="FX15" s="251"/>
      <c r="FY15" s="251"/>
      <c r="FZ15" s="251"/>
      <c r="GA15" s="251"/>
      <c r="GB15" s="251"/>
      <c r="GC15" s="251"/>
      <c r="GD15" s="251"/>
      <c r="GE15" s="251"/>
      <c r="GF15" s="251"/>
      <c r="GG15" s="251"/>
      <c r="GH15" s="251"/>
      <c r="GI15" s="251"/>
      <c r="GJ15" s="251"/>
      <c r="GK15" s="251"/>
      <c r="GL15" s="251"/>
      <c r="GM15" s="251"/>
      <c r="GN15" s="251"/>
      <c r="GO15" s="251"/>
      <c r="GP15" s="251"/>
      <c r="GQ15" s="251"/>
      <c r="GR15" s="251"/>
      <c r="GS15" s="251"/>
      <c r="GT15" s="251"/>
      <c r="GU15" s="251"/>
      <c r="GV15" s="251"/>
      <c r="GW15" s="251"/>
      <c r="GX15" s="251"/>
      <c r="GY15" s="251"/>
      <c r="GZ15" s="251"/>
      <c r="HA15" s="251"/>
      <c r="HB15" s="251"/>
      <c r="HC15" s="251"/>
      <c r="HD15" s="251"/>
      <c r="HE15" s="251"/>
      <c r="HF15" s="251"/>
      <c r="HG15" s="251"/>
      <c r="HH15" s="251"/>
      <c r="HI15" s="251"/>
      <c r="HJ15" s="251"/>
      <c r="HK15" s="251"/>
      <c r="HL15" s="251"/>
      <c r="HM15" s="251"/>
      <c r="HN15" s="251"/>
      <c r="HO15" s="251"/>
      <c r="HP15" s="251"/>
      <c r="HQ15" s="251"/>
      <c r="HR15" s="251"/>
      <c r="HS15" s="251"/>
      <c r="HT15" s="251"/>
      <c r="HU15" s="251"/>
      <c r="HV15" s="251"/>
      <c r="HW15" s="251"/>
      <c r="HX15" s="251"/>
      <c r="HY15" s="251"/>
      <c r="HZ15" s="251"/>
      <c r="IA15" s="251"/>
      <c r="IB15" s="251"/>
      <c r="IC15" s="251"/>
      <c r="ID15" s="251"/>
      <c r="IE15" s="251"/>
      <c r="IF15" s="251"/>
      <c r="IG15" s="251"/>
      <c r="IH15" s="251"/>
      <c r="II15" s="251"/>
      <c r="IJ15" s="251"/>
      <c r="IK15" s="251"/>
      <c r="IL15" s="251"/>
      <c r="IM15" s="251"/>
      <c r="IN15" s="251"/>
      <c r="IO15" s="251"/>
      <c r="IP15" s="251"/>
      <c r="IQ15" s="251"/>
      <c r="IR15" s="251"/>
      <c r="IS15" s="251"/>
      <c r="IT15" s="251"/>
      <c r="IU15" s="251"/>
      <c r="IV15" s="251"/>
      <c r="IW15" s="251"/>
    </row>
    <row r="16" customFormat="false" ht="14.1" hidden="false" customHeight="true" outlineLevel="0" collapsed="false">
      <c r="B16" s="258" t="s">
        <v>160</v>
      </c>
      <c r="C16" s="259" t="n">
        <v>37015</v>
      </c>
      <c r="D16" s="260" t="s">
        <v>158</v>
      </c>
      <c r="E16" s="261" t="n">
        <v>0</v>
      </c>
      <c r="F16" s="261" t="n">
        <v>0</v>
      </c>
      <c r="G16" s="261" t="n">
        <v>0</v>
      </c>
      <c r="H16" s="261" t="n">
        <v>0</v>
      </c>
      <c r="I16" s="261" t="n">
        <v>0</v>
      </c>
      <c r="J16" s="261" t="n">
        <v>0</v>
      </c>
      <c r="K16" s="262" t="n">
        <v>0</v>
      </c>
      <c r="L16" s="261" t="n">
        <v>0</v>
      </c>
      <c r="M16" s="261" t="n">
        <v>0</v>
      </c>
      <c r="N16" s="261" t="n">
        <v>0</v>
      </c>
      <c r="O16" s="261" t="n">
        <v>0</v>
      </c>
      <c r="P16" s="261" t="n">
        <v>0</v>
      </c>
      <c r="Q16" s="261" t="n">
        <v>0</v>
      </c>
      <c r="R16" s="263" t="n">
        <v>0</v>
      </c>
      <c r="S16" s="251"/>
      <c r="T16" s="251"/>
      <c r="U16" s="251"/>
      <c r="V16" s="251"/>
      <c r="W16" s="251"/>
      <c r="X16" s="251"/>
      <c r="Y16" s="251"/>
      <c r="Z16" s="251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251"/>
      <c r="BW16" s="251"/>
      <c r="BX16" s="251"/>
      <c r="BY16" s="251"/>
      <c r="BZ16" s="251"/>
      <c r="CA16" s="251"/>
      <c r="CB16" s="251"/>
      <c r="CC16" s="251"/>
      <c r="CD16" s="251"/>
      <c r="CE16" s="251"/>
      <c r="CF16" s="251"/>
      <c r="CG16" s="251"/>
      <c r="CH16" s="251"/>
      <c r="CI16" s="251"/>
      <c r="CJ16" s="251"/>
      <c r="CK16" s="251"/>
      <c r="CL16" s="251"/>
      <c r="CM16" s="251"/>
      <c r="CN16" s="251"/>
      <c r="CO16" s="251"/>
      <c r="CP16" s="251"/>
      <c r="CQ16" s="251"/>
      <c r="CR16" s="251"/>
      <c r="CS16" s="251"/>
      <c r="CT16" s="251"/>
      <c r="CU16" s="251"/>
      <c r="CV16" s="251"/>
      <c r="CW16" s="251"/>
      <c r="CX16" s="251"/>
      <c r="CY16" s="251"/>
      <c r="CZ16" s="251"/>
      <c r="DA16" s="251"/>
      <c r="DB16" s="251"/>
      <c r="DC16" s="251"/>
      <c r="DD16" s="251"/>
      <c r="DE16" s="251"/>
      <c r="DF16" s="251"/>
      <c r="DG16" s="251"/>
      <c r="DH16" s="251"/>
      <c r="DI16" s="251"/>
      <c r="DJ16" s="251"/>
      <c r="DK16" s="251"/>
      <c r="DL16" s="251"/>
      <c r="DM16" s="251"/>
      <c r="DN16" s="251"/>
      <c r="DO16" s="251"/>
      <c r="DP16" s="251"/>
      <c r="DQ16" s="251"/>
      <c r="DR16" s="251"/>
      <c r="DS16" s="251"/>
      <c r="DT16" s="251"/>
      <c r="DU16" s="251"/>
      <c r="DV16" s="251"/>
      <c r="DW16" s="251"/>
      <c r="DX16" s="251"/>
      <c r="DY16" s="251"/>
      <c r="DZ16" s="251"/>
      <c r="EA16" s="251"/>
      <c r="EB16" s="251"/>
      <c r="EC16" s="251"/>
      <c r="ED16" s="251"/>
      <c r="EE16" s="251"/>
      <c r="EF16" s="251"/>
      <c r="EG16" s="251"/>
      <c r="EH16" s="251"/>
      <c r="EI16" s="251"/>
      <c r="EJ16" s="251"/>
      <c r="EK16" s="251"/>
      <c r="EL16" s="251"/>
      <c r="EM16" s="251"/>
      <c r="EN16" s="251"/>
      <c r="EO16" s="251"/>
      <c r="EP16" s="251"/>
      <c r="EQ16" s="251"/>
      <c r="ER16" s="251"/>
      <c r="ES16" s="251"/>
      <c r="ET16" s="251"/>
      <c r="EU16" s="251"/>
      <c r="EV16" s="251"/>
      <c r="EW16" s="251"/>
      <c r="EX16" s="251"/>
      <c r="EY16" s="251"/>
      <c r="EZ16" s="251"/>
      <c r="FA16" s="251"/>
      <c r="FB16" s="251"/>
      <c r="FC16" s="251"/>
      <c r="FD16" s="251"/>
      <c r="FE16" s="251"/>
      <c r="FF16" s="251"/>
      <c r="FG16" s="251"/>
      <c r="FH16" s="251"/>
      <c r="FI16" s="251"/>
      <c r="FJ16" s="251"/>
      <c r="FK16" s="251"/>
      <c r="FL16" s="251"/>
      <c r="FM16" s="251"/>
      <c r="FN16" s="251"/>
      <c r="FO16" s="251"/>
      <c r="FP16" s="251"/>
      <c r="FQ16" s="251"/>
      <c r="FR16" s="251"/>
      <c r="FS16" s="251"/>
      <c r="FT16" s="251"/>
      <c r="FU16" s="251"/>
      <c r="FV16" s="251"/>
      <c r="FW16" s="251"/>
      <c r="FX16" s="251"/>
      <c r="FY16" s="251"/>
      <c r="FZ16" s="251"/>
      <c r="GA16" s="251"/>
      <c r="GB16" s="251"/>
      <c r="GC16" s="251"/>
      <c r="GD16" s="251"/>
      <c r="GE16" s="251"/>
      <c r="GF16" s="251"/>
      <c r="GG16" s="251"/>
      <c r="GH16" s="251"/>
      <c r="GI16" s="251"/>
      <c r="GJ16" s="251"/>
      <c r="GK16" s="251"/>
      <c r="GL16" s="251"/>
      <c r="GM16" s="251"/>
      <c r="GN16" s="251"/>
      <c r="GO16" s="251"/>
      <c r="GP16" s="251"/>
      <c r="GQ16" s="251"/>
      <c r="GR16" s="251"/>
      <c r="GS16" s="251"/>
      <c r="GT16" s="251"/>
      <c r="GU16" s="251"/>
      <c r="GV16" s="251"/>
      <c r="GW16" s="251"/>
      <c r="GX16" s="251"/>
      <c r="GY16" s="251"/>
      <c r="GZ16" s="251"/>
      <c r="HA16" s="251"/>
      <c r="HB16" s="251"/>
      <c r="HC16" s="251"/>
      <c r="HD16" s="251"/>
      <c r="HE16" s="251"/>
      <c r="HF16" s="251"/>
      <c r="HG16" s="251"/>
      <c r="HH16" s="251"/>
      <c r="HI16" s="251"/>
      <c r="HJ16" s="251"/>
      <c r="HK16" s="251"/>
      <c r="HL16" s="251"/>
      <c r="HM16" s="251"/>
      <c r="HN16" s="251"/>
      <c r="HO16" s="251"/>
      <c r="HP16" s="251"/>
      <c r="HQ16" s="251"/>
      <c r="HR16" s="251"/>
      <c r="HS16" s="251"/>
      <c r="HT16" s="251"/>
      <c r="HU16" s="251"/>
      <c r="HV16" s="251"/>
      <c r="HW16" s="251"/>
      <c r="HX16" s="251"/>
      <c r="HY16" s="251"/>
      <c r="HZ16" s="251"/>
      <c r="IA16" s="251"/>
      <c r="IB16" s="251"/>
      <c r="IC16" s="251"/>
      <c r="ID16" s="251"/>
      <c r="IE16" s="251"/>
      <c r="IF16" s="251"/>
      <c r="IG16" s="251"/>
      <c r="IH16" s="251"/>
      <c r="II16" s="251"/>
      <c r="IJ16" s="251"/>
      <c r="IK16" s="251"/>
      <c r="IL16" s="251"/>
      <c r="IM16" s="251"/>
      <c r="IN16" s="251"/>
      <c r="IO16" s="251"/>
      <c r="IP16" s="251"/>
      <c r="IQ16" s="251"/>
      <c r="IR16" s="251"/>
      <c r="IS16" s="251"/>
      <c r="IT16" s="251"/>
      <c r="IU16" s="251"/>
      <c r="IV16" s="251"/>
      <c r="IW16" s="251"/>
    </row>
    <row r="17" customFormat="false" ht="14.1" hidden="false" customHeight="true" outlineLevel="0" collapsed="false">
      <c r="B17" s="282" t="n">
        <v>0</v>
      </c>
      <c r="C17" s="265" t="s">
        <v>161</v>
      </c>
      <c r="D17" s="266" t="s">
        <v>155</v>
      </c>
      <c r="E17" s="267" t="n">
        <v>0</v>
      </c>
      <c r="F17" s="267" t="n">
        <v>0</v>
      </c>
      <c r="G17" s="267" t="n">
        <v>0</v>
      </c>
      <c r="H17" s="267" t="n">
        <v>0</v>
      </c>
      <c r="I17" s="267" t="n">
        <v>0</v>
      </c>
      <c r="J17" s="267" t="n">
        <v>0</v>
      </c>
      <c r="K17" s="268" t="n">
        <v>0</v>
      </c>
      <c r="L17" s="267" t="n">
        <v>0</v>
      </c>
      <c r="M17" s="267" t="n">
        <v>0</v>
      </c>
      <c r="N17" s="267" t="n">
        <v>0</v>
      </c>
      <c r="O17" s="267" t="n">
        <v>0</v>
      </c>
      <c r="P17" s="267" t="n">
        <v>0</v>
      </c>
      <c r="Q17" s="267" t="n">
        <v>0</v>
      </c>
      <c r="R17" s="270" t="n">
        <v>0</v>
      </c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251"/>
      <c r="BW17" s="251"/>
      <c r="BX17" s="251"/>
      <c r="BY17" s="251"/>
      <c r="BZ17" s="251"/>
      <c r="CA17" s="251"/>
      <c r="CB17" s="251"/>
      <c r="CC17" s="251"/>
      <c r="CD17" s="251"/>
      <c r="CE17" s="251"/>
      <c r="CF17" s="251"/>
      <c r="CG17" s="251"/>
      <c r="CH17" s="251"/>
      <c r="CI17" s="251"/>
      <c r="CJ17" s="251"/>
      <c r="CK17" s="251"/>
      <c r="CL17" s="251"/>
      <c r="CM17" s="251"/>
      <c r="CN17" s="251"/>
      <c r="CO17" s="251"/>
      <c r="CP17" s="251"/>
      <c r="CQ17" s="251"/>
      <c r="CR17" s="251"/>
      <c r="CS17" s="251"/>
      <c r="CT17" s="251"/>
      <c r="CU17" s="251"/>
      <c r="CV17" s="251"/>
      <c r="CW17" s="251"/>
      <c r="CX17" s="251"/>
      <c r="CY17" s="251"/>
      <c r="CZ17" s="251"/>
      <c r="DA17" s="251"/>
      <c r="DB17" s="251"/>
      <c r="DC17" s="251"/>
      <c r="DD17" s="251"/>
      <c r="DE17" s="251"/>
      <c r="DF17" s="251"/>
      <c r="DG17" s="251"/>
      <c r="DH17" s="251"/>
      <c r="DI17" s="251"/>
      <c r="DJ17" s="251"/>
      <c r="DK17" s="251"/>
      <c r="DL17" s="251"/>
      <c r="DM17" s="251"/>
      <c r="DN17" s="251"/>
      <c r="DO17" s="251"/>
      <c r="DP17" s="251"/>
      <c r="DQ17" s="251"/>
      <c r="DR17" s="251"/>
      <c r="DS17" s="251"/>
      <c r="DT17" s="251"/>
      <c r="DU17" s="251"/>
      <c r="DV17" s="251"/>
      <c r="DW17" s="251"/>
      <c r="DX17" s="251"/>
      <c r="DY17" s="251"/>
      <c r="DZ17" s="251"/>
      <c r="EA17" s="251"/>
      <c r="EB17" s="251"/>
      <c r="EC17" s="251"/>
      <c r="ED17" s="251"/>
      <c r="EE17" s="251"/>
      <c r="EF17" s="251"/>
      <c r="EG17" s="251"/>
      <c r="EH17" s="251"/>
      <c r="EI17" s="251"/>
      <c r="EJ17" s="251"/>
      <c r="EK17" s="251"/>
      <c r="EL17" s="251"/>
      <c r="EM17" s="251"/>
      <c r="EN17" s="251"/>
      <c r="EO17" s="251"/>
      <c r="EP17" s="251"/>
      <c r="EQ17" s="251"/>
      <c r="ER17" s="251"/>
      <c r="ES17" s="251"/>
      <c r="ET17" s="251"/>
      <c r="EU17" s="251"/>
      <c r="EV17" s="251"/>
      <c r="EW17" s="251"/>
      <c r="EX17" s="251"/>
      <c r="EY17" s="251"/>
      <c r="EZ17" s="251"/>
      <c r="FA17" s="251"/>
      <c r="FB17" s="251"/>
      <c r="FC17" s="251"/>
      <c r="FD17" s="251"/>
      <c r="FE17" s="251"/>
      <c r="FF17" s="251"/>
      <c r="FG17" s="251"/>
      <c r="FH17" s="251"/>
      <c r="FI17" s="251"/>
      <c r="FJ17" s="251"/>
      <c r="FK17" s="251"/>
      <c r="FL17" s="251"/>
      <c r="FM17" s="251"/>
      <c r="FN17" s="251"/>
      <c r="FO17" s="251"/>
      <c r="FP17" s="251"/>
      <c r="FQ17" s="251"/>
      <c r="FR17" s="251"/>
      <c r="FS17" s="251"/>
      <c r="FT17" s="251"/>
      <c r="FU17" s="251"/>
      <c r="FV17" s="251"/>
      <c r="FW17" s="251"/>
      <c r="FX17" s="251"/>
      <c r="FY17" s="251"/>
      <c r="FZ17" s="251"/>
      <c r="GA17" s="251"/>
      <c r="GB17" s="251"/>
      <c r="GC17" s="251"/>
      <c r="GD17" s="251"/>
      <c r="GE17" s="251"/>
      <c r="GF17" s="251"/>
      <c r="GG17" s="251"/>
      <c r="GH17" s="251"/>
      <c r="GI17" s="251"/>
      <c r="GJ17" s="251"/>
      <c r="GK17" s="251"/>
      <c r="GL17" s="251"/>
      <c r="GM17" s="251"/>
      <c r="GN17" s="251"/>
      <c r="GO17" s="251"/>
      <c r="GP17" s="251"/>
      <c r="GQ17" s="251"/>
      <c r="GR17" s="251"/>
      <c r="GS17" s="251"/>
      <c r="GT17" s="251"/>
      <c r="GU17" s="251"/>
      <c r="GV17" s="251"/>
      <c r="GW17" s="251"/>
      <c r="GX17" s="251"/>
      <c r="GY17" s="251"/>
      <c r="GZ17" s="251"/>
      <c r="HA17" s="251"/>
      <c r="HB17" s="251"/>
      <c r="HC17" s="251"/>
      <c r="HD17" s="251"/>
      <c r="HE17" s="251"/>
      <c r="HF17" s="251"/>
      <c r="HG17" s="251"/>
      <c r="HH17" s="251"/>
      <c r="HI17" s="251"/>
      <c r="HJ17" s="251"/>
      <c r="HK17" s="251"/>
      <c r="HL17" s="251"/>
      <c r="HM17" s="251"/>
      <c r="HN17" s="251"/>
      <c r="HO17" s="251"/>
      <c r="HP17" s="251"/>
      <c r="HQ17" s="251"/>
      <c r="HR17" s="251"/>
      <c r="HS17" s="251"/>
      <c r="HT17" s="251"/>
      <c r="HU17" s="251"/>
      <c r="HV17" s="251"/>
      <c r="HW17" s="251"/>
      <c r="HX17" s="251"/>
      <c r="HY17" s="251"/>
      <c r="HZ17" s="251"/>
      <c r="IA17" s="251"/>
      <c r="IB17" s="251"/>
      <c r="IC17" s="251"/>
      <c r="ID17" s="251"/>
      <c r="IE17" s="251"/>
      <c r="IF17" s="251"/>
      <c r="IG17" s="251"/>
      <c r="IH17" s="251"/>
      <c r="II17" s="251"/>
      <c r="IJ17" s="251"/>
      <c r="IK17" s="251"/>
      <c r="IL17" s="251"/>
      <c r="IM17" s="251"/>
      <c r="IN17" s="251"/>
      <c r="IO17" s="251"/>
      <c r="IP17" s="251"/>
      <c r="IQ17" s="251"/>
      <c r="IR17" s="251"/>
      <c r="IS17" s="251"/>
      <c r="IT17" s="251"/>
      <c r="IU17" s="251"/>
      <c r="IV17" s="251"/>
      <c r="IW17" s="251"/>
    </row>
    <row r="18" customFormat="false" ht="14.1" hidden="false" customHeight="true" outlineLevel="0" collapsed="false">
      <c r="B18" s="283" t="n">
        <v>0</v>
      </c>
      <c r="C18" s="272" t="s">
        <v>161</v>
      </c>
      <c r="D18" s="273" t="s">
        <v>156</v>
      </c>
      <c r="E18" s="269" t="n">
        <v>0</v>
      </c>
      <c r="F18" s="269" t="n">
        <v>0</v>
      </c>
      <c r="G18" s="269" t="n">
        <v>0</v>
      </c>
      <c r="H18" s="269" t="n">
        <v>0</v>
      </c>
      <c r="I18" s="269" t="n">
        <v>0</v>
      </c>
      <c r="J18" s="269" t="n">
        <v>0</v>
      </c>
      <c r="K18" s="274" t="n">
        <v>0</v>
      </c>
      <c r="L18" s="269" t="n">
        <v>0</v>
      </c>
      <c r="M18" s="269" t="n">
        <v>0</v>
      </c>
      <c r="N18" s="269" t="n">
        <v>0</v>
      </c>
      <c r="O18" s="269" t="n">
        <v>0</v>
      </c>
      <c r="P18" s="269" t="n">
        <v>0</v>
      </c>
      <c r="Q18" s="269" t="n">
        <v>0</v>
      </c>
      <c r="R18" s="275" t="n">
        <v>0</v>
      </c>
      <c r="S18" s="251"/>
      <c r="T18" s="251"/>
      <c r="U18" s="251"/>
      <c r="V18" s="251"/>
      <c r="W18" s="251"/>
      <c r="X18" s="251"/>
      <c r="Y18" s="251"/>
      <c r="Z18" s="251"/>
      <c r="AA18" s="251"/>
      <c r="AB18" s="251"/>
      <c r="AC18" s="251"/>
      <c r="AD18" s="251"/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1"/>
      <c r="BT18" s="251"/>
      <c r="BU18" s="251"/>
      <c r="BV18" s="251"/>
      <c r="BW18" s="251"/>
      <c r="BX18" s="251"/>
      <c r="BY18" s="251"/>
      <c r="BZ18" s="251"/>
      <c r="CA18" s="251"/>
      <c r="CB18" s="251"/>
      <c r="CC18" s="251"/>
      <c r="CD18" s="251"/>
      <c r="CE18" s="251"/>
      <c r="CF18" s="251"/>
      <c r="CG18" s="251"/>
      <c r="CH18" s="251"/>
      <c r="CI18" s="251"/>
      <c r="CJ18" s="251"/>
      <c r="CK18" s="251"/>
      <c r="CL18" s="251"/>
      <c r="CM18" s="251"/>
      <c r="CN18" s="251"/>
      <c r="CO18" s="251"/>
      <c r="CP18" s="251"/>
      <c r="CQ18" s="251"/>
      <c r="CR18" s="251"/>
      <c r="CS18" s="251"/>
      <c r="CT18" s="251"/>
      <c r="CU18" s="251"/>
      <c r="CV18" s="251"/>
      <c r="CW18" s="251"/>
      <c r="CX18" s="251"/>
      <c r="CY18" s="251"/>
      <c r="CZ18" s="251"/>
      <c r="DA18" s="251"/>
      <c r="DB18" s="251"/>
      <c r="DC18" s="251"/>
      <c r="DD18" s="251"/>
      <c r="DE18" s="251"/>
      <c r="DF18" s="251"/>
      <c r="DG18" s="251"/>
      <c r="DH18" s="251"/>
      <c r="DI18" s="251"/>
      <c r="DJ18" s="251"/>
      <c r="DK18" s="251"/>
      <c r="DL18" s="251"/>
      <c r="DM18" s="251"/>
      <c r="DN18" s="251"/>
      <c r="DO18" s="251"/>
      <c r="DP18" s="251"/>
      <c r="DQ18" s="251"/>
      <c r="DR18" s="251"/>
      <c r="DS18" s="251"/>
      <c r="DT18" s="251"/>
      <c r="DU18" s="251"/>
      <c r="DV18" s="251"/>
      <c r="DW18" s="251"/>
      <c r="DX18" s="251"/>
      <c r="DY18" s="251"/>
      <c r="DZ18" s="251"/>
      <c r="EA18" s="251"/>
      <c r="EB18" s="251"/>
      <c r="EC18" s="251"/>
      <c r="ED18" s="251"/>
      <c r="EE18" s="251"/>
      <c r="EF18" s="251"/>
      <c r="EG18" s="251"/>
      <c r="EH18" s="251"/>
      <c r="EI18" s="251"/>
      <c r="EJ18" s="251"/>
      <c r="EK18" s="251"/>
      <c r="EL18" s="251"/>
      <c r="EM18" s="251"/>
      <c r="EN18" s="251"/>
      <c r="EO18" s="251"/>
      <c r="EP18" s="251"/>
      <c r="EQ18" s="251"/>
      <c r="ER18" s="251"/>
      <c r="ES18" s="251"/>
      <c r="ET18" s="251"/>
      <c r="EU18" s="251"/>
      <c r="EV18" s="251"/>
      <c r="EW18" s="251"/>
      <c r="EX18" s="251"/>
      <c r="EY18" s="251"/>
      <c r="EZ18" s="251"/>
      <c r="FA18" s="251"/>
      <c r="FB18" s="251"/>
      <c r="FC18" s="251"/>
      <c r="FD18" s="251"/>
      <c r="FE18" s="251"/>
      <c r="FF18" s="251"/>
      <c r="FG18" s="251"/>
      <c r="FH18" s="251"/>
      <c r="FI18" s="251"/>
      <c r="FJ18" s="251"/>
      <c r="FK18" s="251"/>
      <c r="FL18" s="251"/>
      <c r="FM18" s="251"/>
      <c r="FN18" s="251"/>
      <c r="FO18" s="251"/>
      <c r="FP18" s="251"/>
      <c r="FQ18" s="251"/>
      <c r="FR18" s="251"/>
      <c r="FS18" s="251"/>
      <c r="FT18" s="251"/>
      <c r="FU18" s="251"/>
      <c r="FV18" s="251"/>
      <c r="FW18" s="251"/>
      <c r="FX18" s="251"/>
      <c r="FY18" s="251"/>
      <c r="FZ18" s="251"/>
      <c r="GA18" s="251"/>
      <c r="GB18" s="251"/>
      <c r="GC18" s="251"/>
      <c r="GD18" s="251"/>
      <c r="GE18" s="251"/>
      <c r="GF18" s="251"/>
      <c r="GG18" s="251"/>
      <c r="GH18" s="251"/>
      <c r="GI18" s="251"/>
      <c r="GJ18" s="251"/>
      <c r="GK18" s="251"/>
      <c r="GL18" s="251"/>
      <c r="GM18" s="251"/>
      <c r="GN18" s="251"/>
      <c r="GO18" s="251"/>
      <c r="GP18" s="251"/>
      <c r="GQ18" s="251"/>
      <c r="GR18" s="251"/>
      <c r="GS18" s="251"/>
      <c r="GT18" s="251"/>
      <c r="GU18" s="251"/>
      <c r="GV18" s="251"/>
      <c r="GW18" s="251"/>
      <c r="GX18" s="251"/>
      <c r="GY18" s="251"/>
      <c r="GZ18" s="251"/>
      <c r="HA18" s="251"/>
      <c r="HB18" s="251"/>
      <c r="HC18" s="251"/>
      <c r="HD18" s="251"/>
      <c r="HE18" s="251"/>
      <c r="HF18" s="251"/>
      <c r="HG18" s="251"/>
      <c r="HH18" s="251"/>
      <c r="HI18" s="251"/>
      <c r="HJ18" s="251"/>
      <c r="HK18" s="251"/>
      <c r="HL18" s="251"/>
      <c r="HM18" s="251"/>
      <c r="HN18" s="251"/>
      <c r="HO18" s="251"/>
      <c r="HP18" s="251"/>
      <c r="HQ18" s="251"/>
      <c r="HR18" s="251"/>
      <c r="HS18" s="251"/>
      <c r="HT18" s="251"/>
      <c r="HU18" s="251"/>
      <c r="HV18" s="251"/>
      <c r="HW18" s="251"/>
      <c r="HX18" s="251"/>
      <c r="HY18" s="251"/>
      <c r="HZ18" s="251"/>
      <c r="IA18" s="251"/>
      <c r="IB18" s="251"/>
      <c r="IC18" s="251"/>
      <c r="ID18" s="251"/>
      <c r="IE18" s="251"/>
      <c r="IF18" s="251"/>
      <c r="IG18" s="251"/>
      <c r="IH18" s="251"/>
      <c r="II18" s="251"/>
      <c r="IJ18" s="251"/>
      <c r="IK18" s="251"/>
      <c r="IL18" s="251"/>
      <c r="IM18" s="251"/>
      <c r="IN18" s="251"/>
      <c r="IO18" s="251"/>
      <c r="IP18" s="251"/>
      <c r="IQ18" s="251"/>
      <c r="IR18" s="251"/>
      <c r="IS18" s="251"/>
      <c r="IT18" s="251"/>
      <c r="IU18" s="251"/>
      <c r="IV18" s="251"/>
      <c r="IW18" s="251"/>
    </row>
    <row r="19" customFormat="false" ht="14.1" hidden="false" customHeight="true" outlineLevel="0" collapsed="false">
      <c r="B19" s="283" t="n">
        <v>0</v>
      </c>
      <c r="C19" s="272" t="s">
        <v>161</v>
      </c>
      <c r="D19" s="273" t="s">
        <v>140</v>
      </c>
      <c r="E19" s="269" t="n">
        <v>0</v>
      </c>
      <c r="F19" s="269" t="n">
        <v>0</v>
      </c>
      <c r="G19" s="269" t="n">
        <v>0</v>
      </c>
      <c r="H19" s="269" t="n">
        <v>0</v>
      </c>
      <c r="I19" s="269" t="n">
        <v>0</v>
      </c>
      <c r="J19" s="269" t="n">
        <v>0</v>
      </c>
      <c r="K19" s="274" t="n">
        <v>0</v>
      </c>
      <c r="L19" s="269" t="n">
        <v>0</v>
      </c>
      <c r="M19" s="269" t="n">
        <v>0</v>
      </c>
      <c r="N19" s="269" t="n">
        <v>0</v>
      </c>
      <c r="O19" s="269" t="n">
        <v>0</v>
      </c>
      <c r="P19" s="269" t="n">
        <v>0</v>
      </c>
      <c r="Q19" s="269" t="n">
        <v>0</v>
      </c>
      <c r="R19" s="275" t="n">
        <v>0</v>
      </c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251"/>
      <c r="BW19" s="251"/>
      <c r="BX19" s="251"/>
      <c r="BY19" s="251"/>
      <c r="BZ19" s="251"/>
      <c r="CA19" s="251"/>
      <c r="CB19" s="251"/>
      <c r="CC19" s="251"/>
      <c r="CD19" s="251"/>
      <c r="CE19" s="251"/>
      <c r="CF19" s="251"/>
      <c r="CG19" s="251"/>
      <c r="CH19" s="251"/>
      <c r="CI19" s="251"/>
      <c r="CJ19" s="251"/>
      <c r="CK19" s="251"/>
      <c r="CL19" s="251"/>
      <c r="CM19" s="251"/>
      <c r="CN19" s="251"/>
      <c r="CO19" s="251"/>
      <c r="CP19" s="251"/>
      <c r="CQ19" s="251"/>
      <c r="CR19" s="251"/>
      <c r="CS19" s="251"/>
      <c r="CT19" s="251"/>
      <c r="CU19" s="251"/>
      <c r="CV19" s="251"/>
      <c r="CW19" s="251"/>
      <c r="CX19" s="251"/>
      <c r="CY19" s="251"/>
      <c r="CZ19" s="251"/>
      <c r="DA19" s="251"/>
      <c r="DB19" s="251"/>
      <c r="DC19" s="251"/>
      <c r="DD19" s="251"/>
      <c r="DE19" s="251"/>
      <c r="DF19" s="251"/>
      <c r="DG19" s="251"/>
      <c r="DH19" s="251"/>
      <c r="DI19" s="251"/>
      <c r="DJ19" s="251"/>
      <c r="DK19" s="251"/>
      <c r="DL19" s="251"/>
      <c r="DM19" s="251"/>
      <c r="DN19" s="251"/>
      <c r="DO19" s="251"/>
      <c r="DP19" s="251"/>
      <c r="DQ19" s="251"/>
      <c r="DR19" s="251"/>
      <c r="DS19" s="251"/>
      <c r="DT19" s="251"/>
      <c r="DU19" s="251"/>
      <c r="DV19" s="251"/>
      <c r="DW19" s="251"/>
      <c r="DX19" s="251"/>
      <c r="DY19" s="251"/>
      <c r="DZ19" s="251"/>
      <c r="EA19" s="251"/>
      <c r="EB19" s="251"/>
      <c r="EC19" s="251"/>
      <c r="ED19" s="251"/>
      <c r="EE19" s="251"/>
      <c r="EF19" s="251"/>
      <c r="EG19" s="251"/>
      <c r="EH19" s="251"/>
      <c r="EI19" s="251"/>
      <c r="EJ19" s="251"/>
      <c r="EK19" s="251"/>
      <c r="EL19" s="251"/>
      <c r="EM19" s="251"/>
      <c r="EN19" s="251"/>
      <c r="EO19" s="251"/>
      <c r="EP19" s="251"/>
      <c r="EQ19" s="251"/>
      <c r="ER19" s="251"/>
      <c r="ES19" s="251"/>
      <c r="ET19" s="251"/>
      <c r="EU19" s="251"/>
      <c r="EV19" s="251"/>
      <c r="EW19" s="251"/>
      <c r="EX19" s="251"/>
      <c r="EY19" s="251"/>
      <c r="EZ19" s="251"/>
      <c r="FA19" s="251"/>
      <c r="FB19" s="251"/>
      <c r="FC19" s="251"/>
      <c r="FD19" s="251"/>
      <c r="FE19" s="251"/>
      <c r="FF19" s="251"/>
      <c r="FG19" s="251"/>
      <c r="FH19" s="251"/>
      <c r="FI19" s="251"/>
      <c r="FJ19" s="251"/>
      <c r="FK19" s="251"/>
      <c r="FL19" s="251"/>
      <c r="FM19" s="251"/>
      <c r="FN19" s="251"/>
      <c r="FO19" s="251"/>
      <c r="FP19" s="251"/>
      <c r="FQ19" s="251"/>
      <c r="FR19" s="251"/>
      <c r="FS19" s="251"/>
      <c r="FT19" s="251"/>
      <c r="FU19" s="251"/>
      <c r="FV19" s="251"/>
      <c r="FW19" s="251"/>
      <c r="FX19" s="251"/>
      <c r="FY19" s="251"/>
      <c r="FZ19" s="251"/>
      <c r="GA19" s="251"/>
      <c r="GB19" s="251"/>
      <c r="GC19" s="251"/>
      <c r="GD19" s="251"/>
      <c r="GE19" s="251"/>
      <c r="GF19" s="251"/>
      <c r="GG19" s="251"/>
      <c r="GH19" s="251"/>
      <c r="GI19" s="251"/>
      <c r="GJ19" s="251"/>
      <c r="GK19" s="251"/>
      <c r="GL19" s="251"/>
      <c r="GM19" s="251"/>
      <c r="GN19" s="251"/>
      <c r="GO19" s="251"/>
      <c r="GP19" s="251"/>
      <c r="GQ19" s="251"/>
      <c r="GR19" s="251"/>
      <c r="GS19" s="251"/>
      <c r="GT19" s="251"/>
      <c r="GU19" s="251"/>
      <c r="GV19" s="251"/>
      <c r="GW19" s="251"/>
      <c r="GX19" s="251"/>
      <c r="GY19" s="251"/>
      <c r="GZ19" s="251"/>
      <c r="HA19" s="251"/>
      <c r="HB19" s="251"/>
      <c r="HC19" s="251"/>
      <c r="HD19" s="251"/>
      <c r="HE19" s="251"/>
      <c r="HF19" s="251"/>
      <c r="HG19" s="251"/>
      <c r="HH19" s="251"/>
      <c r="HI19" s="251"/>
      <c r="HJ19" s="251"/>
      <c r="HK19" s="251"/>
      <c r="HL19" s="251"/>
      <c r="HM19" s="251"/>
      <c r="HN19" s="251"/>
      <c r="HO19" s="251"/>
      <c r="HP19" s="251"/>
      <c r="HQ19" s="251"/>
      <c r="HR19" s="251"/>
      <c r="HS19" s="251"/>
      <c r="HT19" s="251"/>
      <c r="HU19" s="251"/>
      <c r="HV19" s="251"/>
      <c r="HW19" s="251"/>
      <c r="HX19" s="251"/>
      <c r="HY19" s="251"/>
      <c r="HZ19" s="251"/>
      <c r="IA19" s="251"/>
      <c r="IB19" s="251"/>
      <c r="IC19" s="251"/>
      <c r="ID19" s="251"/>
      <c r="IE19" s="251"/>
      <c r="IF19" s="251"/>
      <c r="IG19" s="251"/>
      <c r="IH19" s="251"/>
      <c r="II19" s="251"/>
      <c r="IJ19" s="251"/>
      <c r="IK19" s="251"/>
      <c r="IL19" s="251"/>
      <c r="IM19" s="251"/>
      <c r="IN19" s="251"/>
      <c r="IO19" s="251"/>
      <c r="IP19" s="251"/>
      <c r="IQ19" s="251"/>
      <c r="IR19" s="251"/>
      <c r="IS19" s="251"/>
      <c r="IT19" s="251"/>
      <c r="IU19" s="251"/>
      <c r="IV19" s="251"/>
      <c r="IW19" s="251"/>
    </row>
    <row r="20" customFormat="false" ht="14.1" hidden="false" customHeight="true" outlineLevel="0" collapsed="false">
      <c r="A20" s="257"/>
      <c r="B20" s="283" t="n">
        <v>0</v>
      </c>
      <c r="C20" s="272" t="s">
        <v>161</v>
      </c>
      <c r="D20" s="273" t="s">
        <v>141</v>
      </c>
      <c r="E20" s="269" t="n">
        <v>0</v>
      </c>
      <c r="F20" s="269" t="n">
        <v>0</v>
      </c>
      <c r="G20" s="269" t="n">
        <v>0</v>
      </c>
      <c r="H20" s="269" t="n">
        <v>0</v>
      </c>
      <c r="I20" s="269" t="n">
        <v>0</v>
      </c>
      <c r="J20" s="269" t="n">
        <v>0</v>
      </c>
      <c r="K20" s="274" t="n">
        <v>0</v>
      </c>
      <c r="L20" s="269" t="n">
        <v>0</v>
      </c>
      <c r="M20" s="269" t="n">
        <v>0</v>
      </c>
      <c r="N20" s="269" t="n">
        <v>0</v>
      </c>
      <c r="O20" s="269" t="n">
        <v>0</v>
      </c>
      <c r="P20" s="269" t="n">
        <v>0</v>
      </c>
      <c r="Q20" s="269" t="n">
        <v>0</v>
      </c>
      <c r="R20" s="275" t="n">
        <v>0</v>
      </c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251"/>
      <c r="BW20" s="251"/>
      <c r="BX20" s="251"/>
      <c r="BY20" s="251"/>
      <c r="BZ20" s="251"/>
      <c r="CA20" s="251"/>
      <c r="CB20" s="251"/>
      <c r="CC20" s="251"/>
      <c r="CD20" s="251"/>
      <c r="CE20" s="251"/>
      <c r="CF20" s="251"/>
      <c r="CG20" s="251"/>
      <c r="CH20" s="251"/>
      <c r="CI20" s="251"/>
      <c r="CJ20" s="251"/>
      <c r="CK20" s="251"/>
      <c r="CL20" s="251"/>
      <c r="CM20" s="251"/>
      <c r="CN20" s="251"/>
      <c r="CO20" s="251"/>
      <c r="CP20" s="251"/>
      <c r="CQ20" s="251"/>
      <c r="CR20" s="251"/>
      <c r="CS20" s="251"/>
      <c r="CT20" s="251"/>
      <c r="CU20" s="251"/>
      <c r="CV20" s="251"/>
      <c r="CW20" s="251"/>
      <c r="CX20" s="251"/>
      <c r="CY20" s="251"/>
      <c r="CZ20" s="251"/>
      <c r="DA20" s="251"/>
      <c r="DB20" s="251"/>
      <c r="DC20" s="251"/>
      <c r="DD20" s="251"/>
      <c r="DE20" s="251"/>
      <c r="DF20" s="251"/>
      <c r="DG20" s="251"/>
      <c r="DH20" s="251"/>
      <c r="DI20" s="251"/>
      <c r="DJ20" s="251"/>
      <c r="DK20" s="251"/>
      <c r="DL20" s="251"/>
      <c r="DM20" s="251"/>
      <c r="DN20" s="251"/>
      <c r="DO20" s="251"/>
      <c r="DP20" s="251"/>
      <c r="DQ20" s="251"/>
      <c r="DR20" s="251"/>
      <c r="DS20" s="251"/>
      <c r="DT20" s="251"/>
      <c r="DU20" s="251"/>
      <c r="DV20" s="251"/>
      <c r="DW20" s="251"/>
      <c r="DX20" s="251"/>
      <c r="DY20" s="251"/>
      <c r="DZ20" s="251"/>
      <c r="EA20" s="251"/>
      <c r="EB20" s="251"/>
      <c r="EC20" s="251"/>
      <c r="ED20" s="251"/>
      <c r="EE20" s="251"/>
      <c r="EF20" s="251"/>
      <c r="EG20" s="251"/>
      <c r="EH20" s="251"/>
      <c r="EI20" s="251"/>
      <c r="EJ20" s="251"/>
      <c r="EK20" s="251"/>
      <c r="EL20" s="251"/>
      <c r="EM20" s="251"/>
      <c r="EN20" s="251"/>
      <c r="EO20" s="251"/>
      <c r="EP20" s="251"/>
      <c r="EQ20" s="251"/>
      <c r="ER20" s="251"/>
      <c r="ES20" s="251"/>
      <c r="ET20" s="251"/>
      <c r="EU20" s="251"/>
      <c r="EV20" s="251"/>
      <c r="EW20" s="251"/>
      <c r="EX20" s="251"/>
      <c r="EY20" s="251"/>
      <c r="EZ20" s="251"/>
      <c r="FA20" s="251"/>
      <c r="FB20" s="251"/>
      <c r="FC20" s="251"/>
      <c r="FD20" s="251"/>
      <c r="FE20" s="251"/>
      <c r="FF20" s="251"/>
      <c r="FG20" s="251"/>
      <c r="FH20" s="251"/>
      <c r="FI20" s="251"/>
      <c r="FJ20" s="251"/>
      <c r="FK20" s="251"/>
      <c r="FL20" s="251"/>
      <c r="FM20" s="251"/>
      <c r="FN20" s="251"/>
      <c r="FO20" s="251"/>
      <c r="FP20" s="251"/>
      <c r="FQ20" s="251"/>
      <c r="FR20" s="251"/>
      <c r="FS20" s="251"/>
      <c r="FT20" s="251"/>
      <c r="FU20" s="251"/>
      <c r="FV20" s="251"/>
      <c r="FW20" s="251"/>
      <c r="FX20" s="251"/>
      <c r="FY20" s="251"/>
      <c r="FZ20" s="251"/>
      <c r="GA20" s="251"/>
      <c r="GB20" s="251"/>
      <c r="GC20" s="251"/>
      <c r="GD20" s="251"/>
      <c r="GE20" s="251"/>
      <c r="GF20" s="251"/>
      <c r="GG20" s="251"/>
      <c r="GH20" s="251"/>
      <c r="GI20" s="251"/>
      <c r="GJ20" s="251"/>
      <c r="GK20" s="251"/>
      <c r="GL20" s="251"/>
      <c r="GM20" s="251"/>
      <c r="GN20" s="251"/>
      <c r="GO20" s="251"/>
      <c r="GP20" s="251"/>
      <c r="GQ20" s="251"/>
      <c r="GR20" s="251"/>
      <c r="GS20" s="251"/>
      <c r="GT20" s="251"/>
      <c r="GU20" s="251"/>
      <c r="GV20" s="251"/>
      <c r="GW20" s="251"/>
      <c r="GX20" s="251"/>
      <c r="GY20" s="251"/>
      <c r="GZ20" s="251"/>
      <c r="HA20" s="251"/>
      <c r="HB20" s="251"/>
      <c r="HC20" s="251"/>
      <c r="HD20" s="251"/>
      <c r="HE20" s="251"/>
      <c r="HF20" s="251"/>
      <c r="HG20" s="251"/>
      <c r="HH20" s="251"/>
      <c r="HI20" s="251"/>
      <c r="HJ20" s="251"/>
      <c r="HK20" s="251"/>
      <c r="HL20" s="251"/>
      <c r="HM20" s="251"/>
      <c r="HN20" s="251"/>
      <c r="HO20" s="251"/>
      <c r="HP20" s="251"/>
      <c r="HQ20" s="251"/>
      <c r="HR20" s="251"/>
      <c r="HS20" s="251"/>
      <c r="HT20" s="251"/>
      <c r="HU20" s="251"/>
      <c r="HV20" s="251"/>
      <c r="HW20" s="251"/>
      <c r="HX20" s="251"/>
      <c r="HY20" s="251"/>
      <c r="HZ20" s="251"/>
      <c r="IA20" s="251"/>
      <c r="IB20" s="251"/>
      <c r="IC20" s="251"/>
      <c r="ID20" s="251"/>
      <c r="IE20" s="251"/>
      <c r="IF20" s="251"/>
      <c r="IG20" s="251"/>
      <c r="IH20" s="251"/>
      <c r="II20" s="251"/>
      <c r="IJ20" s="251"/>
      <c r="IK20" s="251"/>
      <c r="IL20" s="251"/>
      <c r="IM20" s="251"/>
      <c r="IN20" s="251"/>
      <c r="IO20" s="251"/>
      <c r="IP20" s="251"/>
      <c r="IQ20" s="251"/>
      <c r="IR20" s="251"/>
      <c r="IS20" s="251"/>
      <c r="IT20" s="251"/>
      <c r="IU20" s="251"/>
      <c r="IV20" s="251"/>
      <c r="IW20" s="251"/>
    </row>
    <row r="21" customFormat="false" ht="14.1" hidden="false" customHeight="true" outlineLevel="0" collapsed="false">
      <c r="B21" s="284" t="n">
        <v>0</v>
      </c>
      <c r="C21" s="277" t="s">
        <v>161</v>
      </c>
      <c r="D21" s="278" t="s">
        <v>158</v>
      </c>
      <c r="E21" s="279" t="n">
        <v>0</v>
      </c>
      <c r="F21" s="279" t="n">
        <v>0</v>
      </c>
      <c r="G21" s="279" t="n">
        <v>0</v>
      </c>
      <c r="H21" s="279" t="n">
        <v>0</v>
      </c>
      <c r="I21" s="279" t="n">
        <v>0</v>
      </c>
      <c r="J21" s="279" t="n">
        <v>0</v>
      </c>
      <c r="K21" s="280" t="n">
        <v>0</v>
      </c>
      <c r="L21" s="279" t="n">
        <v>0</v>
      </c>
      <c r="M21" s="279" t="n">
        <v>0</v>
      </c>
      <c r="N21" s="279" t="n">
        <v>0</v>
      </c>
      <c r="O21" s="279" t="n">
        <v>0</v>
      </c>
      <c r="P21" s="279" t="n">
        <v>0</v>
      </c>
      <c r="Q21" s="279" t="n">
        <v>0</v>
      </c>
      <c r="R21" s="281" t="n">
        <v>0</v>
      </c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1"/>
      <c r="CA21" s="251"/>
      <c r="CB21" s="251"/>
      <c r="CC21" s="251"/>
      <c r="CD21" s="251"/>
      <c r="CE21" s="251"/>
      <c r="CF21" s="251"/>
      <c r="CG21" s="251"/>
      <c r="CH21" s="251"/>
      <c r="CI21" s="251"/>
      <c r="CJ21" s="251"/>
      <c r="CK21" s="251"/>
      <c r="CL21" s="251"/>
      <c r="CM21" s="251"/>
      <c r="CN21" s="251"/>
      <c r="CO21" s="251"/>
      <c r="CP21" s="251"/>
      <c r="CQ21" s="251"/>
      <c r="CR21" s="251"/>
      <c r="CS21" s="251"/>
      <c r="CT21" s="251"/>
      <c r="CU21" s="251"/>
      <c r="CV21" s="251"/>
      <c r="CW21" s="251"/>
      <c r="CX21" s="251"/>
      <c r="CY21" s="251"/>
      <c r="CZ21" s="251"/>
      <c r="DA21" s="251"/>
      <c r="DB21" s="251"/>
      <c r="DC21" s="251"/>
      <c r="DD21" s="251"/>
      <c r="DE21" s="251"/>
      <c r="DF21" s="251"/>
      <c r="DG21" s="251"/>
      <c r="DH21" s="251"/>
      <c r="DI21" s="251"/>
      <c r="DJ21" s="251"/>
      <c r="DK21" s="251"/>
      <c r="DL21" s="251"/>
      <c r="DM21" s="251"/>
      <c r="DN21" s="251"/>
      <c r="DO21" s="251"/>
      <c r="DP21" s="251"/>
      <c r="DQ21" s="251"/>
      <c r="DR21" s="251"/>
      <c r="DS21" s="251"/>
      <c r="DT21" s="251"/>
      <c r="DU21" s="251"/>
      <c r="DV21" s="251"/>
      <c r="DW21" s="251"/>
      <c r="DX21" s="251"/>
      <c r="DY21" s="251"/>
      <c r="DZ21" s="251"/>
      <c r="EA21" s="251"/>
      <c r="EB21" s="251"/>
      <c r="EC21" s="251"/>
      <c r="ED21" s="251"/>
      <c r="EE21" s="251"/>
      <c r="EF21" s="251"/>
      <c r="EG21" s="251"/>
      <c r="EH21" s="251"/>
      <c r="EI21" s="251"/>
      <c r="EJ21" s="251"/>
      <c r="EK21" s="251"/>
      <c r="EL21" s="251"/>
      <c r="EM21" s="251"/>
      <c r="EN21" s="251"/>
      <c r="EO21" s="251"/>
      <c r="EP21" s="251"/>
      <c r="EQ21" s="251"/>
      <c r="ER21" s="251"/>
      <c r="ES21" s="251"/>
      <c r="ET21" s="251"/>
      <c r="EU21" s="251"/>
      <c r="EV21" s="251"/>
      <c r="EW21" s="251"/>
      <c r="EX21" s="251"/>
      <c r="EY21" s="251"/>
      <c r="EZ21" s="251"/>
      <c r="FA21" s="251"/>
      <c r="FB21" s="251"/>
      <c r="FC21" s="251"/>
      <c r="FD21" s="251"/>
      <c r="FE21" s="251"/>
      <c r="FF21" s="251"/>
      <c r="FG21" s="251"/>
      <c r="FH21" s="251"/>
      <c r="FI21" s="251"/>
      <c r="FJ21" s="251"/>
      <c r="FK21" s="251"/>
      <c r="FL21" s="251"/>
      <c r="FM21" s="251"/>
      <c r="FN21" s="251"/>
      <c r="FO21" s="251"/>
      <c r="FP21" s="251"/>
      <c r="FQ21" s="251"/>
      <c r="FR21" s="251"/>
      <c r="FS21" s="251"/>
      <c r="FT21" s="251"/>
      <c r="FU21" s="251"/>
      <c r="FV21" s="251"/>
      <c r="FW21" s="251"/>
      <c r="FX21" s="251"/>
      <c r="FY21" s="251"/>
      <c r="FZ21" s="251"/>
      <c r="GA21" s="251"/>
      <c r="GB21" s="251"/>
      <c r="GC21" s="251"/>
      <c r="GD21" s="251"/>
      <c r="GE21" s="251"/>
      <c r="GF21" s="251"/>
      <c r="GG21" s="251"/>
      <c r="GH21" s="251"/>
      <c r="GI21" s="251"/>
      <c r="GJ21" s="251"/>
      <c r="GK21" s="251"/>
      <c r="GL21" s="251"/>
      <c r="GM21" s="251"/>
      <c r="GN21" s="251"/>
      <c r="GO21" s="251"/>
      <c r="GP21" s="251"/>
      <c r="GQ21" s="251"/>
      <c r="GR21" s="251"/>
      <c r="GS21" s="251"/>
      <c r="GT21" s="251"/>
      <c r="GU21" s="251"/>
      <c r="GV21" s="251"/>
      <c r="GW21" s="251"/>
      <c r="GX21" s="251"/>
      <c r="GY21" s="251"/>
      <c r="GZ21" s="251"/>
      <c r="HA21" s="251"/>
      <c r="HB21" s="251"/>
      <c r="HC21" s="251"/>
      <c r="HD21" s="251"/>
      <c r="HE21" s="251"/>
      <c r="HF21" s="251"/>
      <c r="HG21" s="251"/>
      <c r="HH21" s="251"/>
      <c r="HI21" s="251"/>
      <c r="HJ21" s="251"/>
      <c r="HK21" s="251"/>
      <c r="HL21" s="251"/>
      <c r="HM21" s="251"/>
      <c r="HN21" s="251"/>
      <c r="HO21" s="251"/>
      <c r="HP21" s="251"/>
      <c r="HQ21" s="251"/>
      <c r="HR21" s="251"/>
      <c r="HS21" s="251"/>
      <c r="HT21" s="251"/>
      <c r="HU21" s="251"/>
      <c r="HV21" s="251"/>
      <c r="HW21" s="251"/>
      <c r="HX21" s="251"/>
      <c r="HY21" s="251"/>
      <c r="HZ21" s="251"/>
      <c r="IA21" s="251"/>
      <c r="IB21" s="251"/>
      <c r="IC21" s="251"/>
      <c r="ID21" s="251"/>
      <c r="IE21" s="251"/>
      <c r="IF21" s="251"/>
      <c r="IG21" s="251"/>
      <c r="IH21" s="251"/>
      <c r="II21" s="251"/>
      <c r="IJ21" s="251"/>
      <c r="IK21" s="251"/>
      <c r="IL21" s="251"/>
      <c r="IM21" s="251"/>
      <c r="IN21" s="251"/>
      <c r="IO21" s="251"/>
      <c r="IP21" s="251"/>
      <c r="IQ21" s="251"/>
      <c r="IR21" s="251"/>
      <c r="IS21" s="251"/>
      <c r="IT21" s="251"/>
      <c r="IU21" s="251"/>
      <c r="IV21" s="251"/>
      <c r="IW21" s="251"/>
    </row>
    <row r="22" customFormat="false" ht="14.1" hidden="false" customHeight="true" outlineLevel="0" collapsed="false">
      <c r="B22" s="285" t="n">
        <v>0</v>
      </c>
      <c r="C22" s="286" t="s">
        <v>161</v>
      </c>
      <c r="D22" s="287" t="s">
        <v>155</v>
      </c>
      <c r="E22" s="288" t="n">
        <v>0</v>
      </c>
      <c r="F22" s="288" t="n">
        <v>0</v>
      </c>
      <c r="G22" s="288" t="n">
        <v>0</v>
      </c>
      <c r="H22" s="288" t="n">
        <v>0</v>
      </c>
      <c r="I22" s="288" t="n">
        <v>0</v>
      </c>
      <c r="J22" s="288" t="n">
        <v>0</v>
      </c>
      <c r="K22" s="289" t="n">
        <v>0</v>
      </c>
      <c r="L22" s="288" t="n">
        <v>0</v>
      </c>
      <c r="M22" s="288" t="n">
        <v>0</v>
      </c>
      <c r="N22" s="288" t="n">
        <v>0</v>
      </c>
      <c r="O22" s="288" t="n">
        <v>0</v>
      </c>
      <c r="P22" s="288" t="n">
        <v>0</v>
      </c>
      <c r="Q22" s="288" t="n">
        <v>0</v>
      </c>
      <c r="R22" s="288" t="n">
        <v>0</v>
      </c>
      <c r="S22" s="290"/>
      <c r="T22" s="290"/>
      <c r="U22" s="290"/>
    </row>
    <row r="23" customFormat="false" ht="14.1" hidden="false" customHeight="true" outlineLevel="0" collapsed="false">
      <c r="B23" s="285" t="n">
        <v>0</v>
      </c>
      <c r="C23" s="286" t="s">
        <v>161</v>
      </c>
      <c r="D23" s="287" t="s">
        <v>156</v>
      </c>
      <c r="E23" s="288" t="n">
        <v>0</v>
      </c>
      <c r="F23" s="288" t="n">
        <v>0</v>
      </c>
      <c r="G23" s="288" t="n">
        <v>0</v>
      </c>
      <c r="H23" s="288" t="n">
        <v>0</v>
      </c>
      <c r="I23" s="288" t="n">
        <v>0</v>
      </c>
      <c r="J23" s="288" t="n">
        <v>0</v>
      </c>
      <c r="K23" s="289" t="n">
        <v>0</v>
      </c>
      <c r="L23" s="288" t="n">
        <v>0</v>
      </c>
      <c r="M23" s="288" t="n">
        <v>0</v>
      </c>
      <c r="N23" s="288" t="n">
        <v>0</v>
      </c>
      <c r="O23" s="288" t="n">
        <v>0</v>
      </c>
      <c r="P23" s="288" t="n">
        <v>0</v>
      </c>
      <c r="Q23" s="288" t="n">
        <v>0</v>
      </c>
      <c r="R23" s="288" t="n">
        <v>0</v>
      </c>
      <c r="S23" s="290"/>
      <c r="T23" s="290"/>
      <c r="U23" s="290"/>
    </row>
    <row r="24" customFormat="false" ht="14.1" hidden="false" customHeight="true" outlineLevel="0" collapsed="false">
      <c r="B24" s="285" t="n">
        <v>0</v>
      </c>
      <c r="C24" s="286" t="s">
        <v>161</v>
      </c>
      <c r="D24" s="287" t="s">
        <v>140</v>
      </c>
      <c r="E24" s="288" t="n">
        <v>0</v>
      </c>
      <c r="F24" s="288" t="n">
        <v>0</v>
      </c>
      <c r="G24" s="288" t="n">
        <v>0</v>
      </c>
      <c r="H24" s="288" t="n">
        <v>0</v>
      </c>
      <c r="I24" s="288" t="n">
        <v>0</v>
      </c>
      <c r="J24" s="288" t="n">
        <v>0</v>
      </c>
      <c r="K24" s="289" t="n">
        <v>0</v>
      </c>
      <c r="L24" s="288" t="n">
        <v>0</v>
      </c>
      <c r="M24" s="288" t="n">
        <v>0</v>
      </c>
      <c r="N24" s="288" t="n">
        <v>0</v>
      </c>
      <c r="O24" s="288" t="n">
        <v>0</v>
      </c>
      <c r="P24" s="288" t="n">
        <v>0</v>
      </c>
      <c r="Q24" s="288" t="n">
        <v>0</v>
      </c>
      <c r="R24" s="288" t="n">
        <v>0</v>
      </c>
      <c r="S24" s="290"/>
      <c r="T24" s="290"/>
      <c r="U24" s="290"/>
    </row>
    <row r="25" customFormat="false" ht="14.1" hidden="false" customHeight="true" outlineLevel="0" collapsed="false">
      <c r="B25" s="285" t="n">
        <v>0</v>
      </c>
      <c r="C25" s="286" t="s">
        <v>161</v>
      </c>
      <c r="D25" s="287" t="s">
        <v>141</v>
      </c>
      <c r="E25" s="288" t="n">
        <v>0</v>
      </c>
      <c r="F25" s="288" t="n">
        <v>0</v>
      </c>
      <c r="G25" s="288" t="n">
        <v>0</v>
      </c>
      <c r="H25" s="288" t="n">
        <v>0</v>
      </c>
      <c r="I25" s="288" t="n">
        <v>0</v>
      </c>
      <c r="J25" s="288" t="n">
        <v>0</v>
      </c>
      <c r="K25" s="289" t="n">
        <v>0</v>
      </c>
      <c r="L25" s="288" t="n">
        <v>0</v>
      </c>
      <c r="M25" s="288" t="n">
        <v>0</v>
      </c>
      <c r="N25" s="288" t="n">
        <v>0</v>
      </c>
      <c r="O25" s="288" t="n">
        <v>0</v>
      </c>
      <c r="P25" s="288" t="n">
        <v>0</v>
      </c>
      <c r="Q25" s="288" t="n">
        <v>0</v>
      </c>
      <c r="R25" s="288" t="n">
        <v>0</v>
      </c>
      <c r="S25" s="290"/>
      <c r="T25" s="290"/>
      <c r="U25" s="290"/>
    </row>
    <row r="26" customFormat="false" ht="14.1" hidden="false" customHeight="true" outlineLevel="0" collapsed="false">
      <c r="B26" s="285" t="n">
        <v>0</v>
      </c>
      <c r="C26" s="286" t="s">
        <v>161</v>
      </c>
      <c r="D26" s="287" t="s">
        <v>158</v>
      </c>
      <c r="E26" s="288" t="n">
        <v>0</v>
      </c>
      <c r="F26" s="288" t="n">
        <v>0</v>
      </c>
      <c r="G26" s="288" t="n">
        <v>0</v>
      </c>
      <c r="H26" s="288" t="n">
        <v>0</v>
      </c>
      <c r="I26" s="288" t="n">
        <v>0</v>
      </c>
      <c r="J26" s="288" t="n">
        <v>0</v>
      </c>
      <c r="K26" s="289" t="n">
        <v>0</v>
      </c>
      <c r="L26" s="288" t="n">
        <v>0</v>
      </c>
      <c r="M26" s="288" t="n">
        <v>0</v>
      </c>
      <c r="N26" s="288" t="n">
        <v>0</v>
      </c>
      <c r="O26" s="288" t="n">
        <v>0</v>
      </c>
      <c r="P26" s="288" t="n">
        <v>0</v>
      </c>
      <c r="Q26" s="288" t="n">
        <v>0</v>
      </c>
      <c r="R26" s="288" t="n">
        <v>0</v>
      </c>
      <c r="S26" s="290"/>
      <c r="T26" s="290"/>
      <c r="U26" s="290"/>
    </row>
    <row r="27" customFormat="false" ht="14.1" hidden="false" customHeight="true" outlineLevel="0" collapsed="false">
      <c r="B27" s="291" t="n">
        <v>0</v>
      </c>
      <c r="C27" s="292" t="s">
        <v>161</v>
      </c>
      <c r="D27" s="234" t="s">
        <v>155</v>
      </c>
      <c r="E27" s="234" t="n">
        <v>0</v>
      </c>
      <c r="F27" s="235" t="n">
        <v>0</v>
      </c>
      <c r="G27" s="234" t="n">
        <v>0</v>
      </c>
      <c r="H27" s="234" t="n">
        <v>0</v>
      </c>
      <c r="I27" s="234" t="n">
        <v>0</v>
      </c>
      <c r="J27" s="234" t="n">
        <v>0</v>
      </c>
      <c r="K27" s="236" t="n">
        <v>0</v>
      </c>
      <c r="L27" s="234" t="n">
        <v>0</v>
      </c>
      <c r="M27" s="234" t="n">
        <v>0</v>
      </c>
      <c r="N27" s="234" t="n">
        <v>0</v>
      </c>
      <c r="O27" s="234" t="n">
        <v>0</v>
      </c>
      <c r="P27" s="234" t="n">
        <v>0</v>
      </c>
      <c r="Q27" s="234" t="n">
        <v>0</v>
      </c>
      <c r="R27" s="251" t="n">
        <v>0</v>
      </c>
    </row>
    <row r="28" customFormat="false" ht="14.1" hidden="false" customHeight="true" outlineLevel="0" collapsed="false">
      <c r="B28" s="232" t="n">
        <v>0</v>
      </c>
      <c r="C28" s="233" t="s">
        <v>161</v>
      </c>
      <c r="D28" s="234" t="s">
        <v>156</v>
      </c>
      <c r="E28" s="234" t="n">
        <v>0</v>
      </c>
      <c r="F28" s="235" t="n">
        <v>0</v>
      </c>
      <c r="G28" s="234" t="n">
        <v>0</v>
      </c>
      <c r="H28" s="234" t="n">
        <v>0</v>
      </c>
      <c r="I28" s="234" t="n">
        <v>0</v>
      </c>
      <c r="J28" s="234" t="n">
        <v>0</v>
      </c>
      <c r="K28" s="236" t="n">
        <v>0</v>
      </c>
      <c r="L28" s="234" t="n">
        <v>0</v>
      </c>
      <c r="M28" s="234" t="n">
        <v>0</v>
      </c>
      <c r="N28" s="234" t="n">
        <v>0</v>
      </c>
      <c r="O28" s="234" t="n">
        <v>0</v>
      </c>
      <c r="P28" s="234" t="n">
        <v>0</v>
      </c>
      <c r="Q28" s="234" t="n">
        <v>0</v>
      </c>
      <c r="R28" s="237" t="n">
        <v>0</v>
      </c>
    </row>
    <row r="29" customFormat="false" ht="14.1" hidden="false" customHeight="true" outlineLevel="0" collapsed="false">
      <c r="B29" s="232" t="n">
        <v>0</v>
      </c>
      <c r="C29" s="233" t="s">
        <v>161</v>
      </c>
      <c r="D29" s="234" t="s">
        <v>140</v>
      </c>
      <c r="E29" s="234" t="n">
        <v>0</v>
      </c>
      <c r="F29" s="235" t="n">
        <v>0</v>
      </c>
      <c r="G29" s="234" t="n">
        <v>0</v>
      </c>
      <c r="H29" s="234" t="n">
        <v>0</v>
      </c>
      <c r="I29" s="234" t="n">
        <v>0</v>
      </c>
      <c r="J29" s="234" t="n">
        <v>0</v>
      </c>
      <c r="K29" s="236" t="n">
        <v>0</v>
      </c>
      <c r="L29" s="234" t="n">
        <v>0</v>
      </c>
      <c r="M29" s="234" t="n">
        <v>0</v>
      </c>
      <c r="N29" s="234" t="n">
        <v>0</v>
      </c>
      <c r="O29" s="234" t="n">
        <v>0</v>
      </c>
      <c r="P29" s="234" t="n">
        <v>0</v>
      </c>
      <c r="Q29" s="234" t="n">
        <v>0</v>
      </c>
      <c r="R29" s="237" t="n">
        <v>0</v>
      </c>
    </row>
    <row r="30" customFormat="false" ht="14.1" hidden="false" customHeight="true" outlineLevel="0" collapsed="false">
      <c r="B30" s="232" t="n">
        <v>0</v>
      </c>
      <c r="C30" s="233" t="s">
        <v>161</v>
      </c>
      <c r="D30" s="234" t="s">
        <v>141</v>
      </c>
      <c r="E30" s="234" t="n">
        <v>0</v>
      </c>
      <c r="F30" s="235" t="n">
        <v>0</v>
      </c>
      <c r="G30" s="234" t="n">
        <v>0</v>
      </c>
      <c r="H30" s="234" t="n">
        <v>0</v>
      </c>
      <c r="I30" s="234" t="n">
        <v>0</v>
      </c>
      <c r="J30" s="234" t="n">
        <v>0</v>
      </c>
      <c r="K30" s="236" t="n">
        <v>0</v>
      </c>
      <c r="L30" s="234" t="n">
        <v>0</v>
      </c>
      <c r="M30" s="234" t="n">
        <v>0</v>
      </c>
      <c r="N30" s="234" t="n">
        <v>0</v>
      </c>
      <c r="O30" s="234" t="n">
        <v>0</v>
      </c>
      <c r="P30" s="234" t="n">
        <v>0</v>
      </c>
      <c r="Q30" s="234" t="n">
        <v>0</v>
      </c>
      <c r="R30" s="237" t="n">
        <v>0</v>
      </c>
    </row>
    <row r="31" customFormat="false" ht="14.1" hidden="false" customHeight="true" outlineLevel="0" collapsed="false">
      <c r="B31" s="232" t="n">
        <v>0</v>
      </c>
      <c r="C31" s="233" t="s">
        <v>161</v>
      </c>
      <c r="D31" s="234" t="s">
        <v>158</v>
      </c>
      <c r="E31" s="234" t="n">
        <v>0</v>
      </c>
      <c r="F31" s="235" t="n">
        <v>0</v>
      </c>
      <c r="G31" s="234" t="n">
        <v>0</v>
      </c>
      <c r="H31" s="234" t="n">
        <v>0</v>
      </c>
      <c r="I31" s="234" t="n">
        <v>0</v>
      </c>
      <c r="J31" s="234" t="n">
        <v>0</v>
      </c>
      <c r="K31" s="236" t="n">
        <v>0</v>
      </c>
      <c r="L31" s="234" t="n">
        <v>0</v>
      </c>
      <c r="M31" s="234" t="n">
        <v>0</v>
      </c>
      <c r="N31" s="234" t="n">
        <v>0</v>
      </c>
      <c r="O31" s="234" t="n">
        <v>0</v>
      </c>
      <c r="P31" s="234" t="n">
        <v>0</v>
      </c>
      <c r="Q31" s="234" t="n">
        <v>0</v>
      </c>
      <c r="R31" s="237" t="n">
        <v>0</v>
      </c>
    </row>
    <row r="32" customFormat="false" ht="14.1" hidden="false" customHeight="true" outlineLevel="0" collapsed="false">
      <c r="B32" s="232" t="n">
        <v>0</v>
      </c>
      <c r="C32" s="233" t="s">
        <v>161</v>
      </c>
      <c r="D32" s="234" t="s">
        <v>155</v>
      </c>
      <c r="E32" s="234" t="n">
        <v>0</v>
      </c>
      <c r="F32" s="235" t="n">
        <v>0</v>
      </c>
      <c r="G32" s="234" t="n">
        <v>0</v>
      </c>
      <c r="H32" s="234" t="n">
        <v>0</v>
      </c>
      <c r="I32" s="234" t="n">
        <v>0</v>
      </c>
      <c r="J32" s="234" t="n">
        <v>0</v>
      </c>
      <c r="K32" s="236" t="n">
        <v>0</v>
      </c>
      <c r="L32" s="234" t="n">
        <v>0</v>
      </c>
      <c r="M32" s="234" t="n">
        <v>0</v>
      </c>
      <c r="N32" s="234" t="n">
        <v>0</v>
      </c>
      <c r="O32" s="234" t="n">
        <v>0</v>
      </c>
      <c r="P32" s="234" t="n">
        <v>0</v>
      </c>
      <c r="Q32" s="234" t="n">
        <v>0</v>
      </c>
      <c r="R32" s="237" t="n">
        <v>0</v>
      </c>
    </row>
    <row r="33" customFormat="false" ht="14.1" hidden="false" customHeight="true" outlineLevel="0" collapsed="false">
      <c r="B33" s="232" t="n">
        <v>0</v>
      </c>
      <c r="C33" s="233" t="s">
        <v>161</v>
      </c>
      <c r="D33" s="234" t="s">
        <v>156</v>
      </c>
      <c r="E33" s="234" t="n">
        <v>0</v>
      </c>
      <c r="F33" s="235" t="n">
        <v>0</v>
      </c>
      <c r="G33" s="234" t="n">
        <v>0</v>
      </c>
      <c r="H33" s="234" t="n">
        <v>0</v>
      </c>
      <c r="I33" s="234" t="n">
        <v>0</v>
      </c>
      <c r="J33" s="234" t="n">
        <v>0</v>
      </c>
      <c r="K33" s="236" t="n">
        <v>0</v>
      </c>
      <c r="L33" s="234" t="n">
        <v>0</v>
      </c>
      <c r="M33" s="234" t="n">
        <v>0</v>
      </c>
      <c r="N33" s="234" t="n">
        <v>0</v>
      </c>
      <c r="O33" s="234" t="n">
        <v>0</v>
      </c>
      <c r="P33" s="234" t="n">
        <v>0</v>
      </c>
      <c r="Q33" s="234" t="n">
        <v>0</v>
      </c>
      <c r="R33" s="237" t="n">
        <v>0</v>
      </c>
    </row>
    <row r="34" customFormat="false" ht="14.1" hidden="false" customHeight="true" outlineLevel="0" collapsed="false">
      <c r="B34" s="232" t="n">
        <v>0</v>
      </c>
      <c r="C34" s="233" t="s">
        <v>161</v>
      </c>
      <c r="D34" s="234" t="s">
        <v>140</v>
      </c>
      <c r="E34" s="234" t="n">
        <v>0</v>
      </c>
      <c r="F34" s="235" t="n">
        <v>0</v>
      </c>
      <c r="G34" s="234" t="n">
        <v>0</v>
      </c>
      <c r="H34" s="234" t="n">
        <v>0</v>
      </c>
      <c r="I34" s="234" t="n">
        <v>0</v>
      </c>
      <c r="J34" s="234" t="n">
        <v>0</v>
      </c>
      <c r="K34" s="236" t="n">
        <v>0</v>
      </c>
      <c r="L34" s="234" t="n">
        <v>0</v>
      </c>
      <c r="M34" s="234" t="n">
        <v>0</v>
      </c>
      <c r="N34" s="234" t="n">
        <v>0</v>
      </c>
      <c r="O34" s="234" t="n">
        <v>0</v>
      </c>
      <c r="P34" s="234" t="n">
        <v>0</v>
      </c>
      <c r="Q34" s="234" t="n">
        <v>0</v>
      </c>
      <c r="R34" s="237" t="n">
        <v>0</v>
      </c>
    </row>
    <row r="35" customFormat="false" ht="14.1" hidden="false" customHeight="true" outlineLevel="0" collapsed="false">
      <c r="B35" s="232" t="n">
        <v>0</v>
      </c>
      <c r="C35" s="233" t="s">
        <v>161</v>
      </c>
      <c r="D35" s="234" t="s">
        <v>141</v>
      </c>
      <c r="E35" s="234" t="n">
        <v>0</v>
      </c>
      <c r="F35" s="235" t="n">
        <v>0</v>
      </c>
      <c r="G35" s="234" t="n">
        <v>0</v>
      </c>
      <c r="H35" s="234" t="n">
        <v>0</v>
      </c>
      <c r="I35" s="234" t="n">
        <v>0</v>
      </c>
      <c r="J35" s="234" t="n">
        <v>0</v>
      </c>
      <c r="K35" s="236" t="n">
        <v>0</v>
      </c>
      <c r="L35" s="234" t="n">
        <v>0</v>
      </c>
      <c r="M35" s="234" t="n">
        <v>0</v>
      </c>
      <c r="N35" s="234" t="n">
        <v>0</v>
      </c>
      <c r="O35" s="234" t="n">
        <v>0</v>
      </c>
      <c r="P35" s="234" t="n">
        <v>0</v>
      </c>
      <c r="Q35" s="234" t="n">
        <v>0</v>
      </c>
      <c r="R35" s="237" t="n">
        <v>0</v>
      </c>
    </row>
    <row r="36" customFormat="false" ht="14.1" hidden="false" customHeight="true" outlineLevel="0" collapsed="false">
      <c r="B36" s="232" t="n">
        <v>0</v>
      </c>
      <c r="C36" s="233" t="s">
        <v>161</v>
      </c>
      <c r="D36" s="234" t="s">
        <v>158</v>
      </c>
      <c r="E36" s="234" t="n">
        <v>0</v>
      </c>
      <c r="F36" s="235" t="n">
        <v>0</v>
      </c>
      <c r="G36" s="234" t="n">
        <v>0</v>
      </c>
      <c r="H36" s="234" t="n">
        <v>0</v>
      </c>
      <c r="I36" s="234" t="n">
        <v>0</v>
      </c>
      <c r="J36" s="234" t="n">
        <v>0</v>
      </c>
      <c r="K36" s="236" t="n">
        <v>0</v>
      </c>
      <c r="L36" s="234" t="n">
        <v>0</v>
      </c>
      <c r="M36" s="234" t="n">
        <v>0</v>
      </c>
      <c r="N36" s="234" t="n">
        <v>0</v>
      </c>
      <c r="O36" s="234" t="n">
        <v>0</v>
      </c>
      <c r="P36" s="234" t="n">
        <v>0</v>
      </c>
      <c r="Q36" s="234" t="n">
        <v>0</v>
      </c>
      <c r="R36" s="237" t="n">
        <v>0</v>
      </c>
    </row>
    <row r="37" customFormat="false" ht="14.1" hidden="false" customHeight="true" outlineLevel="0" collapsed="false">
      <c r="B37" s="232" t="n">
        <v>0</v>
      </c>
      <c r="C37" s="233" t="s">
        <v>161</v>
      </c>
      <c r="D37" s="234" t="s">
        <v>155</v>
      </c>
      <c r="E37" s="234" t="n">
        <v>0</v>
      </c>
      <c r="F37" s="235" t="n">
        <v>0</v>
      </c>
      <c r="G37" s="234" t="n">
        <v>0</v>
      </c>
      <c r="H37" s="234" t="n">
        <v>0</v>
      </c>
      <c r="I37" s="234" t="n">
        <v>0</v>
      </c>
      <c r="J37" s="234" t="n">
        <v>0</v>
      </c>
      <c r="K37" s="236" t="n">
        <v>0</v>
      </c>
      <c r="L37" s="234" t="n">
        <v>0</v>
      </c>
      <c r="M37" s="234" t="n">
        <v>0</v>
      </c>
      <c r="N37" s="234" t="n">
        <v>0</v>
      </c>
      <c r="O37" s="234" t="n">
        <v>0</v>
      </c>
      <c r="P37" s="234" t="n">
        <v>0</v>
      </c>
      <c r="Q37" s="234" t="n">
        <v>0</v>
      </c>
      <c r="R37" s="237" t="n">
        <v>0</v>
      </c>
    </row>
    <row r="38" customFormat="false" ht="14.1" hidden="false" customHeight="true" outlineLevel="0" collapsed="false">
      <c r="B38" s="232" t="n">
        <v>0</v>
      </c>
      <c r="C38" s="233" t="s">
        <v>161</v>
      </c>
      <c r="D38" s="234" t="s">
        <v>156</v>
      </c>
      <c r="E38" s="234" t="n">
        <v>0</v>
      </c>
      <c r="F38" s="235" t="n">
        <v>0</v>
      </c>
      <c r="G38" s="234" t="n">
        <v>0</v>
      </c>
      <c r="H38" s="234" t="n">
        <v>0</v>
      </c>
      <c r="I38" s="234" t="n">
        <v>0</v>
      </c>
      <c r="J38" s="234" t="n">
        <v>0</v>
      </c>
      <c r="K38" s="236" t="n">
        <v>0</v>
      </c>
      <c r="L38" s="234" t="n">
        <v>0</v>
      </c>
      <c r="M38" s="234" t="n">
        <v>0</v>
      </c>
      <c r="N38" s="234" t="n">
        <v>0</v>
      </c>
      <c r="O38" s="234" t="n">
        <v>0</v>
      </c>
      <c r="P38" s="234" t="n">
        <v>0</v>
      </c>
      <c r="Q38" s="234" t="n">
        <v>0</v>
      </c>
      <c r="R38" s="237" t="n">
        <v>0</v>
      </c>
    </row>
    <row r="39" customFormat="false" ht="14.1" hidden="false" customHeight="true" outlineLevel="0" collapsed="false">
      <c r="B39" s="232" t="n">
        <v>0</v>
      </c>
      <c r="C39" s="233" t="s">
        <v>161</v>
      </c>
      <c r="D39" s="234" t="s">
        <v>140</v>
      </c>
      <c r="E39" s="234" t="n">
        <v>0</v>
      </c>
      <c r="F39" s="235" t="n">
        <v>0</v>
      </c>
      <c r="G39" s="234" t="n">
        <v>0</v>
      </c>
      <c r="H39" s="234" t="n">
        <v>0</v>
      </c>
      <c r="I39" s="234" t="n">
        <v>0</v>
      </c>
      <c r="J39" s="234" t="n">
        <v>0</v>
      </c>
      <c r="K39" s="236" t="n">
        <v>0</v>
      </c>
      <c r="L39" s="234" t="n">
        <v>0</v>
      </c>
      <c r="M39" s="234" t="n">
        <v>0</v>
      </c>
      <c r="N39" s="234" t="n">
        <v>0</v>
      </c>
      <c r="O39" s="234" t="n">
        <v>0</v>
      </c>
      <c r="P39" s="234" t="n">
        <v>0</v>
      </c>
      <c r="Q39" s="234" t="n">
        <v>0</v>
      </c>
      <c r="R39" s="237" t="n">
        <v>0</v>
      </c>
    </row>
    <row r="40" customFormat="false" ht="14.1" hidden="false" customHeight="true" outlineLevel="0" collapsed="false">
      <c r="B40" s="232" t="n">
        <v>0</v>
      </c>
      <c r="C40" s="233" t="s">
        <v>161</v>
      </c>
      <c r="D40" s="234" t="s">
        <v>141</v>
      </c>
      <c r="E40" s="234" t="n">
        <v>0</v>
      </c>
      <c r="F40" s="235" t="n">
        <v>0</v>
      </c>
      <c r="G40" s="234" t="n">
        <v>0</v>
      </c>
      <c r="H40" s="234" t="n">
        <v>0</v>
      </c>
      <c r="I40" s="234" t="n">
        <v>0</v>
      </c>
      <c r="J40" s="234" t="n">
        <v>0</v>
      </c>
      <c r="K40" s="236" t="n">
        <v>0</v>
      </c>
      <c r="L40" s="234" t="n">
        <v>0</v>
      </c>
      <c r="M40" s="234" t="n">
        <v>0</v>
      </c>
      <c r="N40" s="234" t="n">
        <v>0</v>
      </c>
      <c r="O40" s="234" t="n">
        <v>0</v>
      </c>
      <c r="P40" s="234" t="n">
        <v>0</v>
      </c>
      <c r="Q40" s="234" t="n">
        <v>0</v>
      </c>
      <c r="R40" s="237" t="n">
        <v>0</v>
      </c>
    </row>
    <row r="41" customFormat="false" ht="14.1" hidden="false" customHeight="true" outlineLevel="0" collapsed="false">
      <c r="B41" s="232" t="n">
        <v>0</v>
      </c>
      <c r="C41" s="233" t="s">
        <v>161</v>
      </c>
      <c r="D41" s="234" t="s">
        <v>158</v>
      </c>
      <c r="E41" s="234" t="n">
        <v>0</v>
      </c>
      <c r="F41" s="235" t="n">
        <v>0</v>
      </c>
      <c r="G41" s="234" t="n">
        <v>0</v>
      </c>
      <c r="H41" s="234" t="n">
        <v>0</v>
      </c>
      <c r="I41" s="234" t="n">
        <v>0</v>
      </c>
      <c r="J41" s="234" t="n">
        <v>0</v>
      </c>
      <c r="K41" s="236" t="n">
        <v>0</v>
      </c>
      <c r="L41" s="234" t="n">
        <v>0</v>
      </c>
      <c r="M41" s="234" t="n">
        <v>0</v>
      </c>
      <c r="N41" s="234" t="n">
        <v>0</v>
      </c>
      <c r="O41" s="234" t="n">
        <v>0</v>
      </c>
      <c r="P41" s="234" t="n">
        <v>0</v>
      </c>
      <c r="Q41" s="234" t="n">
        <v>0</v>
      </c>
      <c r="R41" s="237" t="n">
        <v>0</v>
      </c>
    </row>
    <row r="42" customFormat="false" ht="14.1" hidden="false" customHeight="true" outlineLevel="0" collapsed="false">
      <c r="B42" s="232" t="n">
        <v>0</v>
      </c>
      <c r="C42" s="233" t="s">
        <v>161</v>
      </c>
      <c r="D42" s="234" t="s">
        <v>155</v>
      </c>
      <c r="E42" s="234" t="n">
        <v>0</v>
      </c>
      <c r="F42" s="235" t="n">
        <v>0</v>
      </c>
      <c r="G42" s="234" t="n">
        <v>0</v>
      </c>
      <c r="H42" s="234" t="n">
        <v>0</v>
      </c>
      <c r="I42" s="234" t="n">
        <v>0</v>
      </c>
      <c r="J42" s="234" t="n">
        <v>0</v>
      </c>
      <c r="K42" s="236" t="n">
        <v>0</v>
      </c>
      <c r="L42" s="234" t="n">
        <v>0</v>
      </c>
      <c r="M42" s="234" t="n">
        <v>0</v>
      </c>
      <c r="N42" s="234" t="n">
        <v>0</v>
      </c>
      <c r="O42" s="234" t="n">
        <v>0</v>
      </c>
      <c r="P42" s="234" t="n">
        <v>0</v>
      </c>
      <c r="Q42" s="234" t="n">
        <v>0</v>
      </c>
      <c r="R42" s="237" t="n">
        <v>0</v>
      </c>
    </row>
    <row r="43" customFormat="false" ht="14.1" hidden="false" customHeight="true" outlineLevel="0" collapsed="false">
      <c r="B43" s="232" t="n">
        <v>0</v>
      </c>
      <c r="C43" s="233" t="s">
        <v>161</v>
      </c>
      <c r="D43" s="234" t="s">
        <v>156</v>
      </c>
      <c r="E43" s="234" t="n">
        <v>0</v>
      </c>
      <c r="F43" s="235" t="n">
        <v>0</v>
      </c>
      <c r="G43" s="234" t="n">
        <v>0</v>
      </c>
      <c r="H43" s="234" t="n">
        <v>0</v>
      </c>
      <c r="I43" s="234" t="n">
        <v>0</v>
      </c>
      <c r="J43" s="234" t="n">
        <v>0</v>
      </c>
      <c r="K43" s="236" t="n">
        <v>0</v>
      </c>
      <c r="L43" s="234" t="n">
        <v>0</v>
      </c>
      <c r="M43" s="234" t="n">
        <v>0</v>
      </c>
      <c r="N43" s="234" t="n">
        <v>0</v>
      </c>
      <c r="O43" s="234" t="n">
        <v>0</v>
      </c>
      <c r="P43" s="234" t="n">
        <v>0</v>
      </c>
      <c r="Q43" s="234" t="n">
        <v>0</v>
      </c>
      <c r="R43" s="237" t="n">
        <v>0</v>
      </c>
    </row>
    <row r="44" customFormat="false" ht="14.1" hidden="false" customHeight="true" outlineLevel="0" collapsed="false">
      <c r="B44" s="232" t="n">
        <v>0</v>
      </c>
      <c r="C44" s="233" t="s">
        <v>161</v>
      </c>
      <c r="D44" s="234" t="s">
        <v>140</v>
      </c>
      <c r="E44" s="234" t="n">
        <v>0</v>
      </c>
      <c r="F44" s="235" t="n">
        <v>0</v>
      </c>
      <c r="G44" s="234" t="n">
        <v>0</v>
      </c>
      <c r="H44" s="234" t="n">
        <v>0</v>
      </c>
      <c r="I44" s="234" t="n">
        <v>0</v>
      </c>
      <c r="J44" s="234" t="n">
        <v>0</v>
      </c>
      <c r="K44" s="236" t="n">
        <v>0</v>
      </c>
      <c r="L44" s="234" t="n">
        <v>0</v>
      </c>
      <c r="M44" s="234" t="n">
        <v>0</v>
      </c>
      <c r="N44" s="234" t="n">
        <v>0</v>
      </c>
      <c r="O44" s="234" t="n">
        <v>0</v>
      </c>
      <c r="P44" s="234" t="n">
        <v>0</v>
      </c>
      <c r="Q44" s="234" t="n">
        <v>0</v>
      </c>
      <c r="R44" s="237" t="n">
        <v>0</v>
      </c>
    </row>
    <row r="45" customFormat="false" ht="14.1" hidden="false" customHeight="true" outlineLevel="0" collapsed="false">
      <c r="B45" s="232" t="n">
        <v>0</v>
      </c>
      <c r="C45" s="233" t="s">
        <v>161</v>
      </c>
      <c r="D45" s="234" t="s">
        <v>141</v>
      </c>
      <c r="E45" s="234" t="n">
        <v>0</v>
      </c>
      <c r="F45" s="235" t="n">
        <v>0</v>
      </c>
      <c r="G45" s="234" t="n">
        <v>0</v>
      </c>
      <c r="H45" s="234" t="n">
        <v>0</v>
      </c>
      <c r="I45" s="234" t="n">
        <v>0</v>
      </c>
      <c r="J45" s="234" t="n">
        <v>0</v>
      </c>
      <c r="K45" s="236" t="n">
        <v>0</v>
      </c>
      <c r="L45" s="234" t="n">
        <v>0</v>
      </c>
      <c r="M45" s="234" t="n">
        <v>0</v>
      </c>
      <c r="N45" s="234" t="n">
        <v>0</v>
      </c>
      <c r="O45" s="234" t="n">
        <v>0</v>
      </c>
      <c r="P45" s="234" t="n">
        <v>0</v>
      </c>
      <c r="Q45" s="234" t="n">
        <v>0</v>
      </c>
      <c r="R45" s="237" t="n">
        <v>0</v>
      </c>
    </row>
    <row r="46" customFormat="false" ht="14.1" hidden="false" customHeight="true" outlineLevel="0" collapsed="false">
      <c r="B46" s="232" t="n">
        <v>0</v>
      </c>
      <c r="C46" s="233" t="s">
        <v>161</v>
      </c>
      <c r="D46" s="234" t="s">
        <v>158</v>
      </c>
      <c r="E46" s="234" t="n">
        <v>0</v>
      </c>
      <c r="F46" s="235" t="n">
        <v>0</v>
      </c>
      <c r="G46" s="234" t="n">
        <v>0</v>
      </c>
      <c r="H46" s="234" t="n">
        <v>0</v>
      </c>
      <c r="I46" s="234" t="n">
        <v>0</v>
      </c>
      <c r="J46" s="234" t="n">
        <v>0</v>
      </c>
      <c r="K46" s="236" t="n">
        <v>0</v>
      </c>
      <c r="L46" s="234" t="n">
        <v>0</v>
      </c>
      <c r="M46" s="234" t="n">
        <v>0</v>
      </c>
      <c r="N46" s="234" t="n">
        <v>0</v>
      </c>
      <c r="O46" s="234" t="n">
        <v>0</v>
      </c>
      <c r="P46" s="234" t="n">
        <v>0</v>
      </c>
      <c r="Q46" s="234" t="n">
        <v>0</v>
      </c>
      <c r="R46" s="237" t="n">
        <v>0</v>
      </c>
    </row>
    <row r="47" customFormat="false" ht="14.1" hidden="false" customHeight="true" outlineLevel="0" collapsed="false">
      <c r="B47" s="232" t="n">
        <v>0</v>
      </c>
      <c r="C47" s="233" t="s">
        <v>161</v>
      </c>
      <c r="D47" s="234" t="s">
        <v>155</v>
      </c>
      <c r="E47" s="234" t="n">
        <v>0</v>
      </c>
      <c r="F47" s="235" t="n">
        <v>0</v>
      </c>
      <c r="G47" s="234" t="n">
        <v>0</v>
      </c>
      <c r="H47" s="234" t="n">
        <v>0</v>
      </c>
      <c r="I47" s="234" t="n">
        <v>0</v>
      </c>
      <c r="J47" s="234" t="n">
        <v>0</v>
      </c>
      <c r="K47" s="236" t="n">
        <v>0</v>
      </c>
      <c r="L47" s="234" t="n">
        <v>0</v>
      </c>
      <c r="M47" s="234" t="n">
        <v>0</v>
      </c>
      <c r="N47" s="234" t="n">
        <v>0</v>
      </c>
      <c r="O47" s="234" t="n">
        <v>0</v>
      </c>
      <c r="P47" s="234" t="n">
        <v>0</v>
      </c>
      <c r="Q47" s="234" t="n">
        <v>0</v>
      </c>
      <c r="R47" s="237" t="n">
        <v>0</v>
      </c>
    </row>
    <row r="48" customFormat="false" ht="14.1" hidden="false" customHeight="true" outlineLevel="0" collapsed="false">
      <c r="B48" s="232" t="n">
        <v>0</v>
      </c>
      <c r="C48" s="233" t="s">
        <v>161</v>
      </c>
      <c r="D48" s="234" t="s">
        <v>156</v>
      </c>
      <c r="E48" s="234" t="n">
        <v>0</v>
      </c>
      <c r="F48" s="235" t="n">
        <v>0</v>
      </c>
      <c r="G48" s="234" t="n">
        <v>0</v>
      </c>
      <c r="H48" s="234" t="n">
        <v>0</v>
      </c>
      <c r="I48" s="234" t="n">
        <v>0</v>
      </c>
      <c r="J48" s="234" t="n">
        <v>0</v>
      </c>
      <c r="K48" s="236" t="n">
        <v>0</v>
      </c>
      <c r="L48" s="234" t="n">
        <v>0</v>
      </c>
      <c r="M48" s="234" t="n">
        <v>0</v>
      </c>
      <c r="N48" s="234" t="n">
        <v>0</v>
      </c>
      <c r="O48" s="234" t="n">
        <v>0</v>
      </c>
      <c r="P48" s="234" t="n">
        <v>0</v>
      </c>
      <c r="Q48" s="234" t="n">
        <v>0</v>
      </c>
      <c r="R48" s="237" t="n">
        <v>0</v>
      </c>
    </row>
    <row r="49" customFormat="false" ht="14.1" hidden="false" customHeight="true" outlineLevel="0" collapsed="false">
      <c r="B49" s="232" t="n">
        <v>0</v>
      </c>
      <c r="C49" s="233" t="s">
        <v>161</v>
      </c>
      <c r="D49" s="234" t="s">
        <v>140</v>
      </c>
      <c r="E49" s="234" t="n">
        <v>0</v>
      </c>
      <c r="F49" s="235" t="n">
        <v>0</v>
      </c>
      <c r="G49" s="234" t="n">
        <v>0</v>
      </c>
      <c r="H49" s="234" t="n">
        <v>0</v>
      </c>
      <c r="I49" s="234" t="n">
        <v>0</v>
      </c>
      <c r="J49" s="234" t="n">
        <v>0</v>
      </c>
      <c r="K49" s="236" t="n">
        <v>0</v>
      </c>
      <c r="L49" s="234" t="n">
        <v>0</v>
      </c>
      <c r="M49" s="234" t="n">
        <v>0</v>
      </c>
      <c r="N49" s="234" t="n">
        <v>0</v>
      </c>
      <c r="O49" s="234" t="n">
        <v>0</v>
      </c>
      <c r="P49" s="234" t="n">
        <v>0</v>
      </c>
      <c r="Q49" s="234" t="n">
        <v>0</v>
      </c>
      <c r="R49" s="237" t="n">
        <v>0</v>
      </c>
    </row>
    <row r="50" customFormat="false" ht="14.1" hidden="false" customHeight="true" outlineLevel="0" collapsed="false">
      <c r="B50" s="232" t="n">
        <v>0</v>
      </c>
      <c r="C50" s="233" t="s">
        <v>161</v>
      </c>
      <c r="D50" s="234" t="s">
        <v>141</v>
      </c>
      <c r="E50" s="234" t="n">
        <v>0</v>
      </c>
      <c r="F50" s="235" t="n">
        <v>0</v>
      </c>
      <c r="G50" s="234" t="n">
        <v>0</v>
      </c>
      <c r="H50" s="234" t="n">
        <v>0</v>
      </c>
      <c r="I50" s="234" t="n">
        <v>0</v>
      </c>
      <c r="J50" s="234" t="n">
        <v>0</v>
      </c>
      <c r="K50" s="236" t="n">
        <v>0</v>
      </c>
      <c r="L50" s="234" t="n">
        <v>0</v>
      </c>
      <c r="M50" s="234" t="n">
        <v>0</v>
      </c>
      <c r="N50" s="234" t="n">
        <v>0</v>
      </c>
      <c r="O50" s="234" t="n">
        <v>0</v>
      </c>
      <c r="P50" s="234" t="n">
        <v>0</v>
      </c>
      <c r="Q50" s="234" t="n">
        <v>0</v>
      </c>
      <c r="R50" s="237" t="n">
        <v>0</v>
      </c>
    </row>
    <row r="51" customFormat="false" ht="14.1" hidden="false" customHeight="true" outlineLevel="0" collapsed="false">
      <c r="B51" s="232" t="n">
        <v>0</v>
      </c>
      <c r="C51" s="233" t="s">
        <v>161</v>
      </c>
      <c r="D51" s="234" t="s">
        <v>158</v>
      </c>
      <c r="E51" s="234" t="n">
        <v>0</v>
      </c>
      <c r="F51" s="235" t="n">
        <v>0</v>
      </c>
      <c r="G51" s="234" t="n">
        <v>0</v>
      </c>
      <c r="H51" s="234" t="n">
        <v>0</v>
      </c>
      <c r="I51" s="234" t="n">
        <v>0</v>
      </c>
      <c r="J51" s="234" t="n">
        <v>0</v>
      </c>
      <c r="K51" s="236" t="n">
        <v>0</v>
      </c>
      <c r="L51" s="234" t="n">
        <v>0</v>
      </c>
      <c r="M51" s="234" t="n">
        <v>0</v>
      </c>
      <c r="N51" s="234" t="n">
        <v>0</v>
      </c>
      <c r="O51" s="234" t="n">
        <v>0</v>
      </c>
      <c r="P51" s="234" t="n">
        <v>0</v>
      </c>
      <c r="Q51" s="234" t="n">
        <v>0</v>
      </c>
      <c r="R51" s="237" t="n">
        <v>0</v>
      </c>
    </row>
    <row r="52" customFormat="false" ht="14.1" hidden="false" customHeight="true" outlineLevel="0" collapsed="false">
      <c r="B52" s="232" t="n">
        <v>0</v>
      </c>
      <c r="C52" s="233" t="s">
        <v>161</v>
      </c>
      <c r="D52" s="234" t="s">
        <v>155</v>
      </c>
      <c r="E52" s="234" t="n">
        <v>0</v>
      </c>
      <c r="F52" s="235" t="n">
        <v>0</v>
      </c>
      <c r="G52" s="234" t="n">
        <v>0</v>
      </c>
      <c r="H52" s="234" t="n">
        <v>0</v>
      </c>
      <c r="I52" s="234" t="n">
        <v>0</v>
      </c>
      <c r="J52" s="234" t="n">
        <v>0</v>
      </c>
      <c r="K52" s="236" t="n">
        <v>0</v>
      </c>
      <c r="L52" s="234" t="n">
        <v>0</v>
      </c>
      <c r="M52" s="234" t="n">
        <v>0</v>
      </c>
      <c r="N52" s="234" t="n">
        <v>0</v>
      </c>
      <c r="O52" s="234" t="n">
        <v>0</v>
      </c>
      <c r="P52" s="234" t="n">
        <v>0</v>
      </c>
      <c r="Q52" s="234" t="n">
        <v>0</v>
      </c>
      <c r="R52" s="237" t="n">
        <v>0</v>
      </c>
    </row>
    <row r="53" customFormat="false" ht="14.1" hidden="false" customHeight="true" outlineLevel="0" collapsed="false">
      <c r="B53" s="232" t="n">
        <v>0</v>
      </c>
      <c r="C53" s="233" t="s">
        <v>161</v>
      </c>
      <c r="D53" s="234" t="s">
        <v>156</v>
      </c>
      <c r="E53" s="234" t="n">
        <v>0</v>
      </c>
      <c r="F53" s="235" t="n">
        <v>0</v>
      </c>
      <c r="G53" s="234" t="n">
        <v>0</v>
      </c>
      <c r="H53" s="234" t="n">
        <v>0</v>
      </c>
      <c r="I53" s="234" t="n">
        <v>0</v>
      </c>
      <c r="J53" s="234" t="n">
        <v>0</v>
      </c>
      <c r="K53" s="236" t="n">
        <v>0</v>
      </c>
      <c r="L53" s="234" t="n">
        <v>0</v>
      </c>
      <c r="M53" s="234" t="n">
        <v>0</v>
      </c>
      <c r="N53" s="234" t="n">
        <v>0</v>
      </c>
      <c r="O53" s="234" t="n">
        <v>0</v>
      </c>
      <c r="P53" s="234" t="n">
        <v>0</v>
      </c>
      <c r="Q53" s="234" t="n">
        <v>0</v>
      </c>
      <c r="R53" s="237" t="n">
        <v>0</v>
      </c>
    </row>
    <row r="54" customFormat="false" ht="14.1" hidden="false" customHeight="true" outlineLevel="0" collapsed="false">
      <c r="B54" s="232" t="n">
        <v>0</v>
      </c>
      <c r="C54" s="233" t="s">
        <v>161</v>
      </c>
      <c r="D54" s="234" t="s">
        <v>140</v>
      </c>
      <c r="E54" s="234" t="n">
        <v>0</v>
      </c>
      <c r="F54" s="235" t="n">
        <v>0</v>
      </c>
      <c r="G54" s="234" t="n">
        <v>0</v>
      </c>
      <c r="H54" s="234" t="n">
        <v>0</v>
      </c>
      <c r="I54" s="234" t="n">
        <v>0</v>
      </c>
      <c r="J54" s="234" t="n">
        <v>0</v>
      </c>
      <c r="K54" s="236" t="n">
        <v>0</v>
      </c>
      <c r="L54" s="234" t="n">
        <v>0</v>
      </c>
      <c r="M54" s="234" t="n">
        <v>0</v>
      </c>
      <c r="N54" s="234" t="n">
        <v>0</v>
      </c>
      <c r="O54" s="234" t="n">
        <v>0</v>
      </c>
      <c r="P54" s="234" t="n">
        <v>0</v>
      </c>
      <c r="Q54" s="234" t="n">
        <v>0</v>
      </c>
      <c r="R54" s="237" t="n">
        <v>0</v>
      </c>
    </row>
    <row r="55" customFormat="false" ht="14.1" hidden="false" customHeight="true" outlineLevel="0" collapsed="false">
      <c r="B55" s="232" t="n">
        <v>0</v>
      </c>
      <c r="C55" s="233" t="s">
        <v>161</v>
      </c>
      <c r="D55" s="234" t="s">
        <v>141</v>
      </c>
      <c r="E55" s="234" t="n">
        <v>0</v>
      </c>
      <c r="F55" s="235" t="n">
        <v>0</v>
      </c>
      <c r="G55" s="234" t="n">
        <v>0</v>
      </c>
      <c r="H55" s="234" t="n">
        <v>0</v>
      </c>
      <c r="I55" s="234" t="n">
        <v>0</v>
      </c>
      <c r="J55" s="234" t="n">
        <v>0</v>
      </c>
      <c r="K55" s="236" t="n">
        <v>0</v>
      </c>
      <c r="L55" s="234" t="n">
        <v>0</v>
      </c>
      <c r="M55" s="234" t="n">
        <v>0</v>
      </c>
      <c r="N55" s="234" t="n">
        <v>0</v>
      </c>
      <c r="O55" s="234" t="n">
        <v>0</v>
      </c>
      <c r="P55" s="234" t="n">
        <v>0</v>
      </c>
      <c r="Q55" s="234" t="n">
        <v>0</v>
      </c>
      <c r="R55" s="237" t="n">
        <v>0</v>
      </c>
    </row>
    <row r="56" customFormat="false" ht="14.1" hidden="false" customHeight="true" outlineLevel="0" collapsed="false">
      <c r="B56" s="232" t="n">
        <v>0</v>
      </c>
      <c r="C56" s="233" t="s">
        <v>161</v>
      </c>
      <c r="D56" s="234" t="s">
        <v>158</v>
      </c>
      <c r="E56" s="234" t="n">
        <v>0</v>
      </c>
      <c r="F56" s="235" t="n">
        <v>0</v>
      </c>
      <c r="G56" s="234" t="n">
        <v>0</v>
      </c>
      <c r="H56" s="234" t="n">
        <v>0</v>
      </c>
      <c r="I56" s="234" t="n">
        <v>0</v>
      </c>
      <c r="J56" s="234" t="n">
        <v>0</v>
      </c>
      <c r="K56" s="236" t="n">
        <v>0</v>
      </c>
      <c r="L56" s="234" t="n">
        <v>0</v>
      </c>
      <c r="M56" s="234" t="n">
        <v>0</v>
      </c>
      <c r="N56" s="234" t="n">
        <v>0</v>
      </c>
      <c r="O56" s="234" t="n">
        <v>0</v>
      </c>
      <c r="P56" s="234" t="n">
        <v>0</v>
      </c>
      <c r="Q56" s="234" t="n">
        <v>0</v>
      </c>
      <c r="R56" s="237" t="n">
        <v>0</v>
      </c>
    </row>
    <row r="57" customFormat="false" ht="14.1" hidden="false" customHeight="true" outlineLevel="0" collapsed="false">
      <c r="B57" s="232" t="n">
        <v>0</v>
      </c>
      <c r="C57" s="233" t="s">
        <v>161</v>
      </c>
      <c r="D57" s="234" t="s">
        <v>155</v>
      </c>
      <c r="E57" s="234" t="n">
        <v>0</v>
      </c>
      <c r="F57" s="235" t="n">
        <v>0</v>
      </c>
      <c r="G57" s="234" t="n">
        <v>0</v>
      </c>
      <c r="H57" s="234" t="n">
        <v>0</v>
      </c>
      <c r="I57" s="234" t="n">
        <v>0</v>
      </c>
      <c r="J57" s="234" t="n">
        <v>0</v>
      </c>
      <c r="K57" s="236" t="n">
        <v>0</v>
      </c>
      <c r="L57" s="234" t="n">
        <v>0</v>
      </c>
      <c r="M57" s="234" t="n">
        <v>0</v>
      </c>
      <c r="N57" s="234" t="n">
        <v>0</v>
      </c>
      <c r="O57" s="234" t="n">
        <v>0</v>
      </c>
      <c r="P57" s="234" t="n">
        <v>0</v>
      </c>
      <c r="Q57" s="234" t="n">
        <v>0</v>
      </c>
      <c r="R57" s="237" t="n">
        <v>0</v>
      </c>
    </row>
    <row r="58" customFormat="false" ht="14.1" hidden="false" customHeight="true" outlineLevel="0" collapsed="false">
      <c r="B58" s="232" t="n">
        <v>0</v>
      </c>
      <c r="C58" s="233" t="s">
        <v>161</v>
      </c>
      <c r="D58" s="234" t="s">
        <v>156</v>
      </c>
      <c r="E58" s="234" t="n">
        <v>0</v>
      </c>
      <c r="F58" s="235" t="n">
        <v>0</v>
      </c>
      <c r="G58" s="234" t="n">
        <v>0</v>
      </c>
      <c r="H58" s="234" t="n">
        <v>0</v>
      </c>
      <c r="I58" s="234" t="n">
        <v>0</v>
      </c>
      <c r="J58" s="234" t="n">
        <v>0</v>
      </c>
      <c r="K58" s="236" t="n">
        <v>0</v>
      </c>
      <c r="L58" s="234" t="n">
        <v>0</v>
      </c>
      <c r="M58" s="234" t="n">
        <v>0</v>
      </c>
      <c r="N58" s="234" t="n">
        <v>0</v>
      </c>
      <c r="O58" s="234" t="n">
        <v>0</v>
      </c>
      <c r="P58" s="234" t="n">
        <v>0</v>
      </c>
      <c r="Q58" s="234" t="n">
        <v>0</v>
      </c>
      <c r="R58" s="237" t="n">
        <v>0</v>
      </c>
    </row>
    <row r="59" customFormat="false" ht="14.1" hidden="false" customHeight="true" outlineLevel="0" collapsed="false">
      <c r="B59" s="232" t="n">
        <v>0</v>
      </c>
      <c r="C59" s="233" t="s">
        <v>161</v>
      </c>
      <c r="D59" s="234" t="s">
        <v>140</v>
      </c>
      <c r="E59" s="234" t="n">
        <v>0</v>
      </c>
      <c r="F59" s="235" t="n">
        <v>0</v>
      </c>
      <c r="G59" s="234" t="n">
        <v>0</v>
      </c>
      <c r="H59" s="234" t="n">
        <v>0</v>
      </c>
      <c r="I59" s="234" t="n">
        <v>0</v>
      </c>
      <c r="J59" s="234" t="n">
        <v>0</v>
      </c>
      <c r="K59" s="236" t="n">
        <v>0</v>
      </c>
      <c r="L59" s="234" t="n">
        <v>0</v>
      </c>
      <c r="M59" s="234" t="n">
        <v>0</v>
      </c>
      <c r="N59" s="234" t="n">
        <v>0</v>
      </c>
      <c r="O59" s="234" t="n">
        <v>0</v>
      </c>
      <c r="P59" s="234" t="n">
        <v>0</v>
      </c>
      <c r="Q59" s="234" t="n">
        <v>0</v>
      </c>
      <c r="R59" s="237" t="n">
        <v>0</v>
      </c>
    </row>
    <row r="60" customFormat="false" ht="14.1" hidden="false" customHeight="true" outlineLevel="0" collapsed="false">
      <c r="B60" s="232" t="n">
        <v>0</v>
      </c>
      <c r="C60" s="233" t="s">
        <v>161</v>
      </c>
      <c r="D60" s="234" t="s">
        <v>141</v>
      </c>
      <c r="E60" s="234" t="n">
        <v>0</v>
      </c>
      <c r="F60" s="235" t="n">
        <v>0</v>
      </c>
      <c r="G60" s="234" t="n">
        <v>0</v>
      </c>
      <c r="H60" s="234" t="n">
        <v>0</v>
      </c>
      <c r="I60" s="234" t="n">
        <v>0</v>
      </c>
      <c r="J60" s="234" t="n">
        <v>0</v>
      </c>
      <c r="K60" s="236" t="n">
        <v>0</v>
      </c>
      <c r="L60" s="234" t="n">
        <v>0</v>
      </c>
      <c r="M60" s="234" t="n">
        <v>0</v>
      </c>
      <c r="N60" s="234" t="n">
        <v>0</v>
      </c>
      <c r="O60" s="234" t="n">
        <v>0</v>
      </c>
      <c r="P60" s="234" t="n">
        <v>0</v>
      </c>
      <c r="Q60" s="234" t="n">
        <v>0</v>
      </c>
      <c r="R60" s="237" t="n">
        <v>0</v>
      </c>
    </row>
    <row r="61" customFormat="false" ht="14.1" hidden="false" customHeight="true" outlineLevel="0" collapsed="false">
      <c r="B61" s="232" t="n">
        <v>0</v>
      </c>
      <c r="C61" s="233" t="s">
        <v>161</v>
      </c>
      <c r="D61" s="234" t="s">
        <v>158</v>
      </c>
      <c r="E61" s="234" t="n">
        <v>0</v>
      </c>
      <c r="F61" s="235" t="n">
        <v>0</v>
      </c>
      <c r="G61" s="234" t="n">
        <v>0</v>
      </c>
      <c r="H61" s="234" t="n">
        <v>0</v>
      </c>
      <c r="I61" s="234" t="n">
        <v>0</v>
      </c>
      <c r="J61" s="234" t="n">
        <v>0</v>
      </c>
      <c r="K61" s="236" t="n">
        <v>0</v>
      </c>
      <c r="L61" s="234" t="n">
        <v>0</v>
      </c>
      <c r="M61" s="234" t="n">
        <v>0</v>
      </c>
      <c r="N61" s="234" t="n">
        <v>0</v>
      </c>
      <c r="O61" s="234" t="n">
        <v>0</v>
      </c>
      <c r="P61" s="234" t="n">
        <v>0</v>
      </c>
      <c r="Q61" s="234" t="n">
        <v>0</v>
      </c>
      <c r="R61" s="237" t="n">
        <v>0</v>
      </c>
    </row>
    <row r="62" customFormat="false" ht="14.1" hidden="false" customHeight="true" outlineLevel="0" collapsed="false">
      <c r="B62" s="232" t="n">
        <v>0</v>
      </c>
      <c r="C62" s="233" t="s">
        <v>161</v>
      </c>
      <c r="D62" s="234" t="s">
        <v>155</v>
      </c>
      <c r="E62" s="234" t="n">
        <v>0</v>
      </c>
      <c r="F62" s="235" t="n">
        <v>0</v>
      </c>
      <c r="G62" s="234" t="n">
        <v>0</v>
      </c>
      <c r="H62" s="234" t="n">
        <v>0</v>
      </c>
      <c r="I62" s="234" t="n">
        <v>0</v>
      </c>
      <c r="J62" s="234" t="n">
        <v>0</v>
      </c>
      <c r="K62" s="236" t="n">
        <v>0</v>
      </c>
      <c r="L62" s="234" t="n">
        <v>0</v>
      </c>
      <c r="M62" s="234" t="n">
        <v>0</v>
      </c>
      <c r="N62" s="234" t="n">
        <v>0</v>
      </c>
      <c r="O62" s="234" t="n">
        <v>0</v>
      </c>
      <c r="P62" s="234" t="n">
        <v>0</v>
      </c>
      <c r="Q62" s="234" t="n">
        <v>0</v>
      </c>
      <c r="R62" s="237" t="n">
        <v>0</v>
      </c>
    </row>
    <row r="63" customFormat="false" ht="14.1" hidden="false" customHeight="true" outlineLevel="0" collapsed="false">
      <c r="B63" s="232" t="n">
        <v>0</v>
      </c>
      <c r="C63" s="233" t="s">
        <v>161</v>
      </c>
      <c r="D63" s="234" t="s">
        <v>156</v>
      </c>
      <c r="E63" s="234" t="n">
        <v>0</v>
      </c>
      <c r="F63" s="235" t="n">
        <v>0</v>
      </c>
      <c r="G63" s="234" t="n">
        <v>0</v>
      </c>
      <c r="H63" s="234" t="n">
        <v>0</v>
      </c>
      <c r="I63" s="234" t="n">
        <v>0</v>
      </c>
      <c r="J63" s="234" t="n">
        <v>0</v>
      </c>
      <c r="K63" s="236" t="n">
        <v>0</v>
      </c>
      <c r="L63" s="234" t="n">
        <v>0</v>
      </c>
      <c r="M63" s="234" t="n">
        <v>0</v>
      </c>
      <c r="N63" s="234" t="n">
        <v>0</v>
      </c>
      <c r="O63" s="234" t="n">
        <v>0</v>
      </c>
      <c r="P63" s="234" t="n">
        <v>0</v>
      </c>
      <c r="Q63" s="234" t="n">
        <v>0</v>
      </c>
      <c r="R63" s="237" t="n">
        <v>0</v>
      </c>
    </row>
    <row r="64" customFormat="false" ht="14.1" hidden="false" customHeight="true" outlineLevel="0" collapsed="false">
      <c r="B64" s="232" t="n">
        <v>0</v>
      </c>
      <c r="C64" s="233" t="s">
        <v>161</v>
      </c>
      <c r="D64" s="234" t="s">
        <v>140</v>
      </c>
      <c r="E64" s="234" t="n">
        <v>0</v>
      </c>
      <c r="F64" s="235" t="n">
        <v>0</v>
      </c>
      <c r="G64" s="234" t="n">
        <v>0</v>
      </c>
      <c r="H64" s="234" t="n">
        <v>0</v>
      </c>
      <c r="I64" s="234" t="n">
        <v>0</v>
      </c>
      <c r="J64" s="234" t="n">
        <v>0</v>
      </c>
      <c r="K64" s="236" t="n">
        <v>0</v>
      </c>
      <c r="L64" s="234" t="n">
        <v>0</v>
      </c>
      <c r="M64" s="234" t="n">
        <v>0</v>
      </c>
      <c r="N64" s="234" t="n">
        <v>0</v>
      </c>
      <c r="O64" s="234" t="n">
        <v>0</v>
      </c>
      <c r="P64" s="234" t="n">
        <v>0</v>
      </c>
      <c r="Q64" s="234" t="n">
        <v>0</v>
      </c>
      <c r="R64" s="237" t="n">
        <v>0</v>
      </c>
    </row>
    <row r="65" customFormat="false" ht="14.1" hidden="false" customHeight="true" outlineLevel="0" collapsed="false">
      <c r="B65" s="232" t="n">
        <v>0</v>
      </c>
      <c r="C65" s="233" t="s">
        <v>161</v>
      </c>
      <c r="D65" s="234" t="s">
        <v>141</v>
      </c>
      <c r="E65" s="234" t="n">
        <v>0</v>
      </c>
      <c r="F65" s="235" t="n">
        <v>0</v>
      </c>
      <c r="G65" s="234" t="n">
        <v>0</v>
      </c>
      <c r="H65" s="234" t="n">
        <v>0</v>
      </c>
      <c r="I65" s="234" t="n">
        <v>0</v>
      </c>
      <c r="J65" s="234" t="n">
        <v>0</v>
      </c>
      <c r="K65" s="236" t="n">
        <v>0</v>
      </c>
      <c r="L65" s="234" t="n">
        <v>0</v>
      </c>
      <c r="M65" s="234" t="n">
        <v>0</v>
      </c>
      <c r="N65" s="234" t="n">
        <v>0</v>
      </c>
      <c r="O65" s="234" t="n">
        <v>0</v>
      </c>
      <c r="P65" s="234" t="n">
        <v>0</v>
      </c>
      <c r="Q65" s="234" t="n">
        <v>0</v>
      </c>
      <c r="R65" s="237" t="n">
        <v>0</v>
      </c>
    </row>
    <row r="66" customFormat="false" ht="14.1" hidden="false" customHeight="true" outlineLevel="0" collapsed="false">
      <c r="B66" s="232" t="n">
        <v>0</v>
      </c>
      <c r="C66" s="233" t="s">
        <v>161</v>
      </c>
      <c r="D66" s="234" t="s">
        <v>158</v>
      </c>
      <c r="E66" s="234" t="n">
        <v>0</v>
      </c>
      <c r="F66" s="235" t="n">
        <v>0</v>
      </c>
      <c r="G66" s="234" t="n">
        <v>0</v>
      </c>
      <c r="H66" s="234" t="n">
        <v>0</v>
      </c>
      <c r="I66" s="234" t="n">
        <v>0</v>
      </c>
      <c r="J66" s="234" t="n">
        <v>0</v>
      </c>
      <c r="K66" s="236" t="n">
        <v>0</v>
      </c>
      <c r="L66" s="234" t="n">
        <v>0</v>
      </c>
      <c r="M66" s="234" t="n">
        <v>0</v>
      </c>
      <c r="N66" s="234" t="n">
        <v>0</v>
      </c>
      <c r="O66" s="234" t="n">
        <v>0</v>
      </c>
      <c r="P66" s="234" t="n">
        <v>0</v>
      </c>
      <c r="Q66" s="234" t="n">
        <v>0</v>
      </c>
      <c r="R66" s="237" t="n">
        <v>0</v>
      </c>
    </row>
    <row r="67" customFormat="false" ht="14.1" hidden="false" customHeight="true" outlineLevel="0" collapsed="false">
      <c r="B67" s="232" t="n">
        <v>0</v>
      </c>
      <c r="C67" s="233" t="s">
        <v>161</v>
      </c>
      <c r="D67" s="234" t="s">
        <v>155</v>
      </c>
      <c r="E67" s="234" t="n">
        <v>0</v>
      </c>
      <c r="F67" s="235" t="n">
        <v>0</v>
      </c>
      <c r="G67" s="234" t="n">
        <v>0</v>
      </c>
      <c r="H67" s="234" t="n">
        <v>0</v>
      </c>
      <c r="I67" s="234" t="n">
        <v>0</v>
      </c>
      <c r="J67" s="234" t="n">
        <v>0</v>
      </c>
      <c r="K67" s="236" t="n">
        <v>0</v>
      </c>
      <c r="L67" s="234" t="n">
        <v>0</v>
      </c>
      <c r="M67" s="234" t="n">
        <v>0</v>
      </c>
      <c r="N67" s="234" t="n">
        <v>0</v>
      </c>
      <c r="O67" s="234" t="n">
        <v>0</v>
      </c>
      <c r="P67" s="234" t="n">
        <v>0</v>
      </c>
      <c r="Q67" s="234" t="n">
        <v>0</v>
      </c>
      <c r="R67" s="237" t="n">
        <v>0</v>
      </c>
    </row>
    <row r="68" customFormat="false" ht="14.1" hidden="false" customHeight="true" outlineLevel="0" collapsed="false">
      <c r="B68" s="232" t="n">
        <v>0</v>
      </c>
      <c r="C68" s="233" t="s">
        <v>161</v>
      </c>
      <c r="D68" s="234" t="s">
        <v>156</v>
      </c>
      <c r="E68" s="234" t="n">
        <v>0</v>
      </c>
      <c r="F68" s="235" t="n">
        <v>0</v>
      </c>
      <c r="G68" s="234" t="n">
        <v>0</v>
      </c>
      <c r="H68" s="234" t="n">
        <v>0</v>
      </c>
      <c r="I68" s="234" t="n">
        <v>0</v>
      </c>
      <c r="J68" s="234" t="n">
        <v>0</v>
      </c>
      <c r="K68" s="236" t="n">
        <v>0</v>
      </c>
      <c r="L68" s="234" t="n">
        <v>0</v>
      </c>
      <c r="M68" s="234" t="n">
        <v>0</v>
      </c>
      <c r="N68" s="234" t="n">
        <v>0</v>
      </c>
      <c r="O68" s="234" t="n">
        <v>0</v>
      </c>
      <c r="P68" s="234" t="n">
        <v>0</v>
      </c>
      <c r="Q68" s="234" t="n">
        <v>0</v>
      </c>
      <c r="R68" s="237" t="n">
        <v>0</v>
      </c>
    </row>
    <row r="69" customFormat="false" ht="14.1" hidden="false" customHeight="true" outlineLevel="0" collapsed="false">
      <c r="B69" s="232" t="n">
        <v>0</v>
      </c>
      <c r="C69" s="233" t="s">
        <v>161</v>
      </c>
      <c r="D69" s="234" t="s">
        <v>140</v>
      </c>
      <c r="E69" s="234" t="n">
        <v>0</v>
      </c>
      <c r="F69" s="235" t="n">
        <v>0</v>
      </c>
      <c r="G69" s="234" t="n">
        <v>0</v>
      </c>
      <c r="H69" s="234" t="n">
        <v>0</v>
      </c>
      <c r="I69" s="234" t="n">
        <v>0</v>
      </c>
      <c r="J69" s="234" t="n">
        <v>0</v>
      </c>
      <c r="K69" s="236" t="n">
        <v>0</v>
      </c>
      <c r="L69" s="234" t="n">
        <v>0</v>
      </c>
      <c r="M69" s="234" t="n">
        <v>0</v>
      </c>
      <c r="N69" s="234" t="n">
        <v>0</v>
      </c>
      <c r="O69" s="234" t="n">
        <v>0</v>
      </c>
      <c r="P69" s="234" t="n">
        <v>0</v>
      </c>
      <c r="Q69" s="234" t="n">
        <v>0</v>
      </c>
      <c r="R69" s="237" t="n">
        <v>0</v>
      </c>
    </row>
    <row r="70" customFormat="false" ht="14.1" hidden="false" customHeight="true" outlineLevel="0" collapsed="false">
      <c r="B70" s="232" t="n">
        <v>0</v>
      </c>
      <c r="C70" s="233" t="s">
        <v>161</v>
      </c>
      <c r="D70" s="234" t="s">
        <v>141</v>
      </c>
      <c r="E70" s="234" t="n">
        <v>0</v>
      </c>
      <c r="F70" s="235" t="n">
        <v>0</v>
      </c>
      <c r="G70" s="234" t="n">
        <v>0</v>
      </c>
      <c r="H70" s="234" t="n">
        <v>0</v>
      </c>
      <c r="I70" s="234" t="n">
        <v>0</v>
      </c>
      <c r="J70" s="234" t="n">
        <v>0</v>
      </c>
      <c r="K70" s="236" t="n">
        <v>0</v>
      </c>
      <c r="L70" s="234" t="n">
        <v>0</v>
      </c>
      <c r="M70" s="234" t="n">
        <v>0</v>
      </c>
      <c r="N70" s="234" t="n">
        <v>0</v>
      </c>
      <c r="O70" s="234" t="n">
        <v>0</v>
      </c>
      <c r="P70" s="234" t="n">
        <v>0</v>
      </c>
      <c r="Q70" s="234" t="n">
        <v>0</v>
      </c>
      <c r="R70" s="237" t="n">
        <v>0</v>
      </c>
    </row>
    <row r="71" customFormat="false" ht="14.1" hidden="false" customHeight="true" outlineLevel="0" collapsed="false">
      <c r="B71" s="232" t="n">
        <v>0</v>
      </c>
      <c r="C71" s="233" t="s">
        <v>161</v>
      </c>
      <c r="D71" s="234" t="s">
        <v>158</v>
      </c>
      <c r="E71" s="234" t="n">
        <v>0</v>
      </c>
      <c r="F71" s="235" t="n">
        <v>0</v>
      </c>
      <c r="G71" s="234" t="n">
        <v>0</v>
      </c>
      <c r="H71" s="234" t="n">
        <v>0</v>
      </c>
      <c r="I71" s="234" t="n">
        <v>0</v>
      </c>
      <c r="J71" s="234" t="n">
        <v>0</v>
      </c>
      <c r="K71" s="236" t="n">
        <v>0</v>
      </c>
      <c r="L71" s="234" t="n">
        <v>0</v>
      </c>
      <c r="M71" s="234" t="n">
        <v>0</v>
      </c>
      <c r="N71" s="234" t="n">
        <v>0</v>
      </c>
      <c r="O71" s="234" t="n">
        <v>0</v>
      </c>
      <c r="P71" s="234" t="n">
        <v>0</v>
      </c>
      <c r="Q71" s="234" t="n">
        <v>0</v>
      </c>
      <c r="R71" s="237" t="n">
        <v>0</v>
      </c>
    </row>
    <row r="283" customFormat="false" ht="14.1" hidden="false" customHeight="true" outlineLevel="0" collapsed="false">
      <c r="A283" s="293"/>
      <c r="B283" s="0"/>
      <c r="C283" s="294"/>
      <c r="D283" s="295"/>
      <c r="E283" s="295"/>
      <c r="F283" s="295"/>
      <c r="G283" s="295"/>
      <c r="H283" s="295"/>
      <c r="I283" s="295"/>
      <c r="J283" s="295"/>
      <c r="K283" s="295"/>
      <c r="L283" s="295"/>
      <c r="M283" s="295"/>
      <c r="N283" s="295"/>
      <c r="O283" s="295"/>
      <c r="P283" s="295"/>
      <c r="Q283" s="295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297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107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300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301" t="n">
        <f aca="false">+Input!A3</f>
        <v>45926.9813302485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n">
        <f aca="false">+Input!B4</f>
        <v>0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+Input!B12</f>
        <v>0</v>
      </c>
      <c r="F9" s="69" t="s">
        <v>179</v>
      </c>
      <c r="G9" s="188" t="s">
        <v>180</v>
      </c>
      <c r="K9" s="312" t="s">
        <v>181</v>
      </c>
      <c r="L9" s="319" t="n">
        <f aca="false">+Input!B36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21" t="n">
        <f aca="false">+Input!B13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+Input!B37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+Input!B38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+Input!B39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 t="s">
        <v>193</v>
      </c>
      <c r="L13" s="319" t="n">
        <v>0</v>
      </c>
      <c r="M13" s="303"/>
      <c r="N13" s="303"/>
      <c r="O13" s="303"/>
      <c r="P13" s="303"/>
      <c r="Q13" s="303"/>
      <c r="R13" s="313"/>
      <c r="S13" s="120" t="n">
        <f aca="false">IF(R13&gt;=0,R13/1000*5.826,0)</f>
        <v>0</v>
      </c>
      <c r="T13" s="120" t="n">
        <f aca="false">IF(R13&lt;=0,R13/1000*5.826,0)</f>
        <v>0</v>
      </c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8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0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0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f aca="false">+B63</f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03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0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0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46" t="n">
        <v>0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0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0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-0</v>
      </c>
      <c r="H35" s="188" t="s">
        <v>237</v>
      </c>
      <c r="K35" s="312"/>
      <c r="L35" s="303"/>
      <c r="M35" s="57" t="n">
        <v>0</v>
      </c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0</v>
      </c>
      <c r="K36" s="312" t="s">
        <v>118</v>
      </c>
      <c r="L36" s="317"/>
      <c r="M36" s="57" t="n">
        <f aca="false">SUM(M30:M34)</f>
        <v>0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0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0</v>
      </c>
      <c r="D43" s="361" t="n">
        <f aca="false">SUM(D47:D76)-D61-D68-D69</f>
        <v>0</v>
      </c>
      <c r="E43" s="361" t="n">
        <f aca="false">SUM(E47:E76)-E61-E68-E69</f>
        <v>0</v>
      </c>
      <c r="F43" s="361" t="n">
        <f aca="false">SUM(F47:F76)-G61-G68-G69</f>
        <v>0</v>
      </c>
      <c r="G43" s="361" t="n">
        <f aca="false">SUM(G47:G76)-H61-H68-H69</f>
        <v>0</v>
      </c>
      <c r="H43" s="361" t="n">
        <f aca="false">SUM(H47:H76)-H61-H68-H69</f>
        <v>0</v>
      </c>
      <c r="I43" s="361" t="n">
        <f aca="false">SUM(I47:I76)-I61-I68-I69</f>
        <v>0</v>
      </c>
      <c r="J43" s="361" t="n">
        <f aca="false">SUM(J47:J76)-J61-J68-J69</f>
        <v>0</v>
      </c>
      <c r="K43" s="361" t="n">
        <f aca="false">SUM(K47:K76)-K61-K68-K69</f>
        <v>0</v>
      </c>
      <c r="L43" s="361" t="n">
        <f aca="false">SUM(L47:L76)-L61-L68-L69</f>
        <v>0</v>
      </c>
      <c r="M43" s="361" t="n">
        <f aca="false">SUM(M47:M76)-M61-M68-M69</f>
        <v>0</v>
      </c>
      <c r="N43" s="361" t="n">
        <f aca="false">SUM(N47:N76)-N61-N68-N69</f>
        <v>0</v>
      </c>
      <c r="O43" s="361" t="n">
        <f aca="false">SUM(O47:O76)-O61-O68-O69</f>
        <v>0</v>
      </c>
      <c r="P43" s="361" t="n">
        <f aca="false">SUM(P47:P76)-P61-P68-P69</f>
        <v>0</v>
      </c>
      <c r="Q43" s="361" t="n">
        <f aca="false">SUM(Q47:Q76)-Q61-Q68-Q69</f>
        <v>0</v>
      </c>
      <c r="R43" s="361" t="n">
        <f aca="false">SUM(R47:R76)-R61-R68-R69</f>
        <v>0</v>
      </c>
      <c r="S43" s="361" t="n">
        <f aca="false">SUM(S47:S76)-S61-S68-S69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SUM(Z47:Z76)-Z61-Z68-Z69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249</v>
      </c>
      <c r="E45" s="371" t="s">
        <v>247</v>
      </c>
      <c r="F45" s="371" t="s">
        <v>247</v>
      </c>
      <c r="G45" s="371" t="s">
        <v>250</v>
      </c>
      <c r="H45" s="371" t="s">
        <v>248</v>
      </c>
      <c r="I45" s="371" t="s">
        <v>251</v>
      </c>
      <c r="J45" s="371" t="s">
        <v>248</v>
      </c>
      <c r="K45" s="371" t="s">
        <v>249</v>
      </c>
      <c r="L45" s="371" t="s">
        <v>247</v>
      </c>
      <c r="M45" s="371" t="s">
        <v>247</v>
      </c>
      <c r="N45" s="371" t="s">
        <v>250</v>
      </c>
      <c r="O45" s="371" t="s">
        <v>248</v>
      </c>
      <c r="P45" s="371" t="s">
        <v>251</v>
      </c>
      <c r="Q45" s="371" t="s">
        <v>248</v>
      </c>
      <c r="R45" s="371" t="s">
        <v>249</v>
      </c>
      <c r="S45" s="371" t="s">
        <v>247</v>
      </c>
      <c r="T45" s="371" t="s">
        <v>247</v>
      </c>
      <c r="U45" s="371" t="s">
        <v>250</v>
      </c>
      <c r="V45" s="371" t="s">
        <v>248</v>
      </c>
      <c r="W45" s="371" t="s">
        <v>251</v>
      </c>
      <c r="X45" s="371" t="s">
        <v>248</v>
      </c>
      <c r="Y45" s="371" t="s">
        <v>249</v>
      </c>
      <c r="Z45" s="371" t="s">
        <v>247</v>
      </c>
      <c r="AA45" s="371" t="s">
        <v>247</v>
      </c>
      <c r="AB45" s="371" t="s">
        <v>250</v>
      </c>
      <c r="AC45" s="371" t="s">
        <v>248</v>
      </c>
      <c r="AD45" s="371" t="s">
        <v>251</v>
      </c>
      <c r="AE45" s="371" t="s">
        <v>248</v>
      </c>
      <c r="AF45" s="371" t="s">
        <v>249</v>
      </c>
      <c r="AG45" s="371" t="s">
        <v>247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H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0</v>
      </c>
      <c r="C47" s="319" t="n">
        <v>0</v>
      </c>
      <c r="D47" s="319" t="n">
        <v>0</v>
      </c>
      <c r="E47" s="319"/>
      <c r="F47" s="319"/>
      <c r="G47" s="319" t="n">
        <f aca="false">+Input!$B$16</f>
        <v>0</v>
      </c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19"/>
      <c r="W47" s="319"/>
      <c r="X47" s="319"/>
      <c r="Y47" s="319"/>
      <c r="Z47" s="319"/>
      <c r="AA47" s="319"/>
      <c r="AB47" s="319"/>
      <c r="AC47" s="319"/>
      <c r="AD47" s="319"/>
      <c r="AE47" s="319"/>
      <c r="AF47" s="319"/>
      <c r="AG47" s="319"/>
      <c r="AH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+Input!$B$16</f>
        <v>0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319"/>
      <c r="F48" s="319"/>
      <c r="G48" s="319" t="n">
        <v>0</v>
      </c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H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319"/>
      <c r="F49" s="319"/>
      <c r="G49" s="319" t="n">
        <v>0</v>
      </c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H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319"/>
      <c r="F50" s="319"/>
      <c r="G50" s="319" t="n">
        <v>0</v>
      </c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H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319"/>
      <c r="F51" s="319"/>
      <c r="G51" s="319" t="n">
        <f aca="false">+Input!$B$20</f>
        <v>0</v>
      </c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H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f aca="false">+Input!$B$20</f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319"/>
      <c r="F52" s="319"/>
      <c r="G52" s="319" t="n">
        <f aca="false">+Input!$B$19</f>
        <v>0</v>
      </c>
      <c r="H52" s="319"/>
      <c r="I52" s="319"/>
      <c r="J52" s="319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f aca="false">+Input!$B$19</f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0</v>
      </c>
      <c r="C53" s="319" t="n">
        <v>0</v>
      </c>
      <c r="D53" s="319" t="n">
        <v>0</v>
      </c>
      <c r="E53" s="319"/>
      <c r="F53" s="319"/>
      <c r="G53" s="319" t="n">
        <f aca="false">+Input!$B$17</f>
        <v>0</v>
      </c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+Input!$B$17</f>
        <v>0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0</v>
      </c>
      <c r="C54" s="319" t="n">
        <v>0</v>
      </c>
      <c r="D54" s="319" t="n">
        <v>0</v>
      </c>
      <c r="E54" s="319"/>
      <c r="F54" s="319"/>
      <c r="G54" s="319" t="n">
        <f aca="false">+Input!$B$18</f>
        <v>0</v>
      </c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+Input!$B$18</f>
        <v>0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319"/>
      <c r="F55" s="319"/>
      <c r="G55" s="319" t="n">
        <f aca="false">+Input!$B$21</f>
        <v>0</v>
      </c>
      <c r="H55" s="319"/>
      <c r="I55" s="319"/>
      <c r="J55" s="319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H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+Input!$B$21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319"/>
      <c r="F56" s="319"/>
      <c r="G56" s="319" t="n">
        <f aca="false">+Input!$B$22</f>
        <v>0</v>
      </c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+Input!$B$22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319"/>
      <c r="F57" s="319"/>
      <c r="G57" s="319" t="n">
        <f aca="false">+Input!$B$23</f>
        <v>0</v>
      </c>
      <c r="H57" s="319"/>
      <c r="I57" s="319"/>
      <c r="J57" s="319"/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H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+Input!$B$23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0</v>
      </c>
      <c r="C58" s="319" t="n">
        <v>0</v>
      </c>
      <c r="D58" s="319" t="n">
        <v>0</v>
      </c>
      <c r="E58" s="319"/>
      <c r="F58" s="319"/>
      <c r="G58" s="319" t="n">
        <f aca="false">+Input!$B$24</f>
        <v>0</v>
      </c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0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+Input!$B$24</f>
        <v>0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0</v>
      </c>
      <c r="C59" s="319" t="n">
        <v>0</v>
      </c>
      <c r="D59" s="319" t="n">
        <v>0</v>
      </c>
      <c r="E59" s="319"/>
      <c r="F59" s="319"/>
      <c r="G59" s="319" t="n">
        <f aca="false">+Input!$B$25</f>
        <v>0</v>
      </c>
      <c r="H59" s="319"/>
      <c r="I59" s="319"/>
      <c r="J59" s="319"/>
      <c r="K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H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+Input!$B$25</f>
        <v>0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319"/>
      <c r="F60" s="319"/>
      <c r="G60" s="319" t="n">
        <f aca="false">+Input!$B$26</f>
        <v>0</v>
      </c>
      <c r="H60" s="319"/>
      <c r="I60" s="319"/>
      <c r="J60" s="319"/>
      <c r="K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H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+Input!$B$26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319"/>
      <c r="F61" s="319"/>
      <c r="G61" s="319" t="n">
        <f aca="false">+Input!$B$27</f>
        <v>0</v>
      </c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+Input!$B$27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319"/>
      <c r="F62" s="319"/>
      <c r="G62" s="319" t="n">
        <f aca="false">+Input!$B$28</f>
        <v>0</v>
      </c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+Input!$B$28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319"/>
      <c r="F63" s="319"/>
      <c r="G63" s="319" t="n">
        <f aca="false">+Input!$B$33</f>
        <v>0</v>
      </c>
      <c r="H63" s="319"/>
      <c r="I63" s="319"/>
      <c r="J63" s="319"/>
      <c r="K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H63" s="319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f aca="false">+Input!$B$33</f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319"/>
      <c r="F64" s="319"/>
      <c r="G64" s="319" t="n">
        <v>0</v>
      </c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319"/>
      <c r="F65" s="319"/>
      <c r="G65" s="319" t="n">
        <v>0</v>
      </c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H65" s="319"/>
      <c r="AI65" s="382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319"/>
      <c r="F66" s="319"/>
      <c r="G66" s="319" t="n">
        <v>0</v>
      </c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319"/>
      <c r="F67" s="319"/>
      <c r="G67" s="319" t="n">
        <f aca="false">+Input!$B$29</f>
        <v>0</v>
      </c>
      <c r="H67" s="319"/>
      <c r="I67" s="319"/>
      <c r="J67" s="319"/>
      <c r="K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H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f aca="false">+Input!$B$29</f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/>
      <c r="D68" s="319"/>
      <c r="E68" s="319"/>
      <c r="F68" s="319"/>
      <c r="G68" s="319"/>
      <c r="H68" s="319"/>
      <c r="I68" s="319"/>
      <c r="J68" s="319"/>
      <c r="K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H68" s="319"/>
      <c r="AI68" s="382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/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319"/>
      <c r="F69" s="319"/>
      <c r="G69" s="319" t="n">
        <v>0</v>
      </c>
      <c r="H69" s="319"/>
      <c r="I69" s="319"/>
      <c r="J69" s="319"/>
      <c r="K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H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319"/>
      <c r="F70" s="319"/>
      <c r="G70" s="319" t="n">
        <v>0</v>
      </c>
      <c r="H70" s="319"/>
      <c r="I70" s="319"/>
      <c r="J70" s="319"/>
      <c r="K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H70" s="319"/>
      <c r="AI70" s="382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n">
        <f aca="false">SUM(C71:AG71)</f>
        <v>0</v>
      </c>
      <c r="C71" s="0"/>
      <c r="E71" s="319"/>
      <c r="F71" s="0"/>
      <c r="G71" s="319"/>
      <c r="H71" s="319"/>
      <c r="I71" s="319"/>
      <c r="J71" s="0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0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-0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F</v>
      </c>
      <c r="E83" s="371" t="str">
        <f aca="false">E45</f>
        <v>S</v>
      </c>
      <c r="F83" s="371" t="str">
        <f aca="false">F45</f>
        <v>S</v>
      </c>
      <c r="G83" s="371" t="str">
        <f aca="false">G45</f>
        <v>M</v>
      </c>
      <c r="H83" s="371" t="str">
        <f aca="false">H45</f>
        <v>T</v>
      </c>
      <c r="I83" s="371" t="str">
        <f aca="false">I45</f>
        <v>W</v>
      </c>
      <c r="J83" s="371" t="str">
        <f aca="false">J45</f>
        <v>T</v>
      </c>
      <c r="K83" s="371" t="str">
        <f aca="false">K45</f>
        <v>F</v>
      </c>
      <c r="L83" s="371" t="str">
        <f aca="false">L45</f>
        <v>S</v>
      </c>
      <c r="M83" s="371" t="str">
        <f aca="false">M45</f>
        <v>S</v>
      </c>
      <c r="N83" s="371" t="str">
        <f aca="false">N45</f>
        <v>M</v>
      </c>
      <c r="O83" s="371" t="str">
        <f aca="false">O45</f>
        <v>T</v>
      </c>
      <c r="P83" s="371" t="str">
        <f aca="false">P45</f>
        <v>W</v>
      </c>
      <c r="Q83" s="371" t="str">
        <f aca="false">Q45</f>
        <v>T</v>
      </c>
      <c r="R83" s="371" t="str">
        <f aca="false">R45</f>
        <v>F</v>
      </c>
      <c r="S83" s="371" t="str">
        <f aca="false">S45</f>
        <v>S</v>
      </c>
      <c r="T83" s="371" t="str">
        <f aca="false">T45</f>
        <v>S</v>
      </c>
      <c r="U83" s="371" t="str">
        <f aca="false">U45</f>
        <v>M</v>
      </c>
      <c r="V83" s="371" t="str">
        <f aca="false">V45</f>
        <v>T</v>
      </c>
      <c r="W83" s="371" t="str">
        <f aca="false">W45</f>
        <v>W</v>
      </c>
      <c r="X83" s="371" t="str">
        <f aca="false">X45</f>
        <v>T</v>
      </c>
      <c r="Y83" s="371" t="str">
        <f aca="false">Y45</f>
        <v>F</v>
      </c>
      <c r="Z83" s="371" t="str">
        <f aca="false">Z45</f>
        <v>S</v>
      </c>
      <c r="AA83" s="371" t="str">
        <f aca="false">AA45</f>
        <v>S</v>
      </c>
      <c r="AB83" s="371" t="str">
        <f aca="false">AB45</f>
        <v>M</v>
      </c>
      <c r="AC83" s="371" t="str">
        <f aca="false">AC45</f>
        <v>T</v>
      </c>
      <c r="AD83" s="371" t="str">
        <f aca="false">AD45</f>
        <v>W</v>
      </c>
      <c r="AE83" s="371" t="str">
        <f aca="false">AE45</f>
        <v>T</v>
      </c>
      <c r="AF83" s="371" t="str">
        <f aca="false">AF45</f>
        <v>F</v>
      </c>
      <c r="AG83" s="371" t="str">
        <f aca="false">AG45</f>
        <v>S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C90" s="319"/>
      <c r="D90" s="319"/>
      <c r="E90" s="319"/>
      <c r="F90" s="319"/>
      <c r="G90" s="319"/>
      <c r="H90" s="319"/>
      <c r="I90" s="319"/>
      <c r="J90" s="319"/>
      <c r="K90" s="319"/>
      <c r="L90" s="319"/>
      <c r="M90" s="319"/>
      <c r="N90" s="319"/>
      <c r="O90" s="319"/>
      <c r="P90" s="319"/>
      <c r="Q90" s="319"/>
      <c r="R90" s="319"/>
      <c r="S90" s="319"/>
      <c r="T90" s="319"/>
      <c r="U90" s="319"/>
      <c r="V90" s="319"/>
      <c r="W90" s="319"/>
      <c r="X90" s="319"/>
      <c r="Y90" s="319"/>
      <c r="Z90" s="319"/>
      <c r="AA90" s="319"/>
      <c r="AB90" s="319"/>
      <c r="AC90" s="319"/>
      <c r="AD90" s="319"/>
      <c r="AE90" s="319"/>
      <c r="AF90" s="319"/>
      <c r="AG90" s="319"/>
      <c r="AH90" s="319"/>
      <c r="AI90" s="319"/>
      <c r="AJ90" s="319"/>
      <c r="AK90" s="319"/>
      <c r="AL90" s="319"/>
      <c r="AM90" s="319"/>
      <c r="AN90" s="319"/>
      <c r="AO90" s="319"/>
      <c r="AP90" s="319"/>
      <c r="AQ90" s="319"/>
      <c r="AR90" s="319"/>
      <c r="AS90" s="319"/>
      <c r="AT90" s="319"/>
      <c r="AU90" s="319"/>
      <c r="AV90" s="319"/>
      <c r="AW90" s="319"/>
      <c r="AX90" s="319"/>
      <c r="AY90" s="319"/>
      <c r="AZ90" s="319"/>
      <c r="BB90" s="319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/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F</v>
      </c>
      <c r="E106" s="371" t="str">
        <f aca="false">E45</f>
        <v>S</v>
      </c>
      <c r="F106" s="371" t="str">
        <f aca="false">F45</f>
        <v>S</v>
      </c>
      <c r="G106" s="371" t="str">
        <f aca="false">G45</f>
        <v>M</v>
      </c>
      <c r="H106" s="371" t="str">
        <f aca="false">H45</f>
        <v>T</v>
      </c>
      <c r="I106" s="371" t="str">
        <f aca="false">I45</f>
        <v>W</v>
      </c>
      <c r="J106" s="371" t="str">
        <f aca="false">J45</f>
        <v>T</v>
      </c>
      <c r="K106" s="371" t="str">
        <f aca="false">K45</f>
        <v>F</v>
      </c>
      <c r="L106" s="371" t="str">
        <f aca="false">L45</f>
        <v>S</v>
      </c>
      <c r="M106" s="371" t="str">
        <f aca="false">M45</f>
        <v>S</v>
      </c>
      <c r="N106" s="371" t="str">
        <f aca="false">N45</f>
        <v>M</v>
      </c>
      <c r="O106" s="371" t="str">
        <f aca="false">O45</f>
        <v>T</v>
      </c>
      <c r="P106" s="371" t="str">
        <f aca="false">P45</f>
        <v>W</v>
      </c>
      <c r="Q106" s="371" t="str">
        <f aca="false">Q45</f>
        <v>T</v>
      </c>
      <c r="R106" s="371" t="str">
        <f aca="false">R45</f>
        <v>F</v>
      </c>
      <c r="S106" s="371" t="str">
        <f aca="false">S45</f>
        <v>S</v>
      </c>
      <c r="T106" s="371" t="str">
        <f aca="false">T45</f>
        <v>S</v>
      </c>
      <c r="U106" s="371" t="str">
        <f aca="false">U45</f>
        <v>M</v>
      </c>
      <c r="V106" s="371" t="str">
        <f aca="false">V45</f>
        <v>T</v>
      </c>
      <c r="W106" s="371" t="str">
        <f aca="false">W45</f>
        <v>W</v>
      </c>
      <c r="X106" s="371" t="str">
        <f aca="false">X45</f>
        <v>T</v>
      </c>
      <c r="Y106" s="371" t="str">
        <f aca="false">Y45</f>
        <v>F</v>
      </c>
      <c r="Z106" s="371" t="str">
        <f aca="false">Z45</f>
        <v>S</v>
      </c>
      <c r="AA106" s="371" t="str">
        <f aca="false">AA45</f>
        <v>S</v>
      </c>
      <c r="AB106" s="371" t="str">
        <f aca="false">AB45</f>
        <v>M</v>
      </c>
      <c r="AC106" s="371" t="str">
        <f aca="false">AC45</f>
        <v>T</v>
      </c>
      <c r="AD106" s="371" t="str">
        <f aca="false">AD45</f>
        <v>W</v>
      </c>
      <c r="AE106" s="371" t="str">
        <f aca="false">AE45</f>
        <v>T</v>
      </c>
      <c r="AF106" s="371" t="str">
        <f aca="false">AF45</f>
        <v>F</v>
      </c>
      <c r="AG106" s="371" t="str">
        <f aca="false">AG45</f>
        <v>S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C108" s="319"/>
      <c r="D108" s="319"/>
      <c r="E108" s="319"/>
      <c r="F108" s="319"/>
      <c r="G108" s="319"/>
      <c r="H108" s="319"/>
      <c r="I108" s="319"/>
      <c r="J108" s="319"/>
      <c r="K108" s="319"/>
      <c r="L108" s="319"/>
      <c r="M108" s="319"/>
      <c r="N108" s="319"/>
      <c r="O108" s="319"/>
      <c r="P108" s="319"/>
      <c r="Q108" s="319"/>
      <c r="R108" s="319"/>
      <c r="S108" s="319"/>
      <c r="T108" s="319"/>
      <c r="U108" s="319"/>
      <c r="V108" s="319"/>
      <c r="W108" s="319"/>
      <c r="X108" s="319"/>
      <c r="Y108" s="319"/>
      <c r="Z108" s="319"/>
      <c r="AA108" s="319"/>
      <c r="AB108" s="319"/>
      <c r="AC108" s="319"/>
      <c r="AD108" s="319"/>
      <c r="AE108" s="319"/>
      <c r="AF108" s="319"/>
      <c r="AG108" s="319"/>
      <c r="AH108" s="319"/>
      <c r="AI108" s="319"/>
      <c r="AJ108" s="319"/>
      <c r="AK108" s="319"/>
      <c r="AL108" s="319"/>
      <c r="AM108" s="319"/>
      <c r="AN108" s="319"/>
      <c r="AO108" s="319"/>
      <c r="AP108" s="319"/>
      <c r="AQ108" s="319"/>
      <c r="AR108" s="319"/>
      <c r="AS108" s="319"/>
      <c r="AT108" s="319"/>
      <c r="AU108" s="319"/>
      <c r="AV108" s="319"/>
      <c r="AW108" s="319"/>
      <c r="AX108" s="319"/>
      <c r="AY108" s="319"/>
      <c r="AZ108" s="319"/>
      <c r="BB108" s="319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C109" s="319"/>
      <c r="D109" s="319"/>
      <c r="E109" s="319"/>
      <c r="F109" s="319"/>
      <c r="G109" s="319"/>
      <c r="H109" s="319"/>
      <c r="I109" s="319"/>
      <c r="J109" s="319"/>
      <c r="K109" s="319"/>
      <c r="L109" s="319"/>
      <c r="M109" s="319"/>
      <c r="N109" s="319"/>
      <c r="O109" s="319"/>
      <c r="P109" s="319"/>
      <c r="Q109" s="319"/>
      <c r="R109" s="319"/>
      <c r="S109" s="319"/>
      <c r="T109" s="319"/>
      <c r="U109" s="319"/>
      <c r="V109" s="319"/>
      <c r="W109" s="319"/>
      <c r="X109" s="319"/>
      <c r="Y109" s="319"/>
      <c r="Z109" s="319"/>
      <c r="AA109" s="319"/>
      <c r="AB109" s="319"/>
      <c r="AC109" s="319"/>
      <c r="AD109" s="319"/>
      <c r="AE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C110" s="319"/>
      <c r="D110" s="319"/>
      <c r="E110" s="319"/>
      <c r="F110" s="319"/>
      <c r="G110" s="319"/>
      <c r="H110" s="319"/>
      <c r="I110" s="319"/>
      <c r="J110" s="319"/>
      <c r="K110" s="319"/>
      <c r="L110" s="319"/>
      <c r="M110" s="319"/>
      <c r="N110" s="319"/>
      <c r="O110" s="319"/>
      <c r="P110" s="319"/>
      <c r="Q110" s="319"/>
      <c r="R110" s="319"/>
      <c r="S110" s="319"/>
      <c r="T110" s="319"/>
      <c r="U110" s="319"/>
      <c r="V110" s="319"/>
      <c r="W110" s="319"/>
      <c r="X110" s="319"/>
      <c r="Y110" s="319"/>
      <c r="Z110" s="319"/>
      <c r="AA110" s="319"/>
      <c r="AB110" s="319"/>
      <c r="AC110" s="319"/>
      <c r="AD110" s="319"/>
      <c r="AE110" s="319"/>
      <c r="AF110" s="319"/>
      <c r="AG110" s="319"/>
      <c r="AH110" s="303"/>
      <c r="AJ110" s="303"/>
      <c r="AK110" s="319"/>
      <c r="AL110" s="379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C111" s="319"/>
      <c r="D111" s="319"/>
      <c r="E111" s="319"/>
      <c r="F111" s="319"/>
      <c r="G111" s="319"/>
      <c r="H111" s="319"/>
      <c r="I111" s="319"/>
      <c r="J111" s="319"/>
      <c r="K111" s="319"/>
      <c r="L111" s="319"/>
      <c r="M111" s="319"/>
      <c r="N111" s="319"/>
      <c r="O111" s="319"/>
      <c r="P111" s="319"/>
      <c r="Q111" s="319"/>
      <c r="R111" s="319"/>
      <c r="S111" s="319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C112" s="319"/>
      <c r="D112" s="319"/>
      <c r="E112" s="319"/>
      <c r="F112" s="319"/>
      <c r="G112" s="319"/>
      <c r="H112" s="319"/>
      <c r="I112" s="319"/>
      <c r="J112" s="319"/>
      <c r="K112" s="319"/>
      <c r="L112" s="319"/>
      <c r="M112" s="319"/>
      <c r="N112" s="319"/>
      <c r="O112" s="319"/>
      <c r="P112" s="319"/>
      <c r="Q112" s="319"/>
      <c r="R112" s="319"/>
      <c r="S112" s="319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C113" s="319"/>
      <c r="D113" s="319"/>
      <c r="E113" s="319"/>
      <c r="F113" s="319"/>
      <c r="G113" s="319"/>
      <c r="H113" s="319"/>
      <c r="I113" s="319"/>
      <c r="J113" s="319"/>
      <c r="K113" s="319"/>
      <c r="L113" s="319"/>
      <c r="M113" s="319"/>
      <c r="N113" s="319"/>
      <c r="O113" s="319"/>
      <c r="P113" s="319"/>
      <c r="Q113" s="319"/>
      <c r="R113" s="319"/>
      <c r="S113" s="319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10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303"/>
      <c r="J127" s="69"/>
      <c r="K127" s="409"/>
      <c r="L127" s="410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303"/>
      <c r="J128" s="69"/>
      <c r="K128" s="409"/>
      <c r="L128" s="410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24" t="s">
        <v>295</v>
      </c>
      <c r="B163" s="425"/>
      <c r="C163" s="425"/>
      <c r="D163" s="425"/>
      <c r="E163" s="426"/>
      <c r="AJ163" s="69"/>
      <c r="AK163" s="69"/>
      <c r="AL163" s="69"/>
      <c r="AM163" s="69"/>
    </row>
    <row r="164" customFormat="false" ht="12.75" hidden="false" customHeight="true" outlineLevel="0" collapsed="false">
      <c r="A164" s="427" t="s">
        <v>16</v>
      </c>
      <c r="B164" s="428" t="s">
        <v>291</v>
      </c>
      <c r="C164" s="428"/>
      <c r="D164" s="428"/>
      <c r="E164" s="42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30"/>
      <c r="B165" s="306"/>
      <c r="C165" s="306"/>
      <c r="D165" s="431"/>
      <c r="E165" s="432"/>
      <c r="AJ165" s="69"/>
      <c r="AK165" s="69"/>
      <c r="AL165" s="69"/>
      <c r="AM165" s="69"/>
    </row>
    <row r="166" customFormat="false" ht="12.75" hidden="false" customHeight="true" outlineLevel="0" collapsed="false">
      <c r="A166" s="433"/>
      <c r="B166" s="303"/>
      <c r="C166" s="303"/>
      <c r="D166" s="405"/>
      <c r="E166" s="434"/>
      <c r="AJ166" s="69"/>
      <c r="AK166" s="69"/>
      <c r="AL166" s="69"/>
      <c r="AM166" s="69"/>
    </row>
    <row r="167" customFormat="false" ht="12.75" hidden="false" customHeight="true" outlineLevel="0" collapsed="false">
      <c r="A167" s="433"/>
      <c r="B167" s="3"/>
      <c r="C167" s="303"/>
      <c r="D167" s="405"/>
      <c r="E167" s="435"/>
      <c r="AJ167" s="69"/>
      <c r="AK167" s="69"/>
      <c r="AL167" s="69"/>
      <c r="AM167" s="69"/>
    </row>
    <row r="168" customFormat="false" ht="12.75" hidden="false" customHeight="true" outlineLevel="0" collapsed="false">
      <c r="A168" s="433" t="s">
        <v>77</v>
      </c>
      <c r="B168" s="217" t="s">
        <v>77</v>
      </c>
      <c r="C168" s="217"/>
      <c r="D168" s="436"/>
      <c r="E168" s="437"/>
      <c r="AJ168" s="69"/>
      <c r="AK168" s="69"/>
      <c r="AL168" s="69"/>
      <c r="AM168" s="69"/>
    </row>
    <row r="169" customFormat="false" ht="12.75" hidden="false" customHeight="true" outlineLevel="0" collapsed="false">
      <c r="A169" s="433"/>
      <c r="B169" s="217" t="s">
        <v>77</v>
      </c>
      <c r="C169" s="217"/>
      <c r="D169" s="436"/>
      <c r="E169" s="437"/>
      <c r="AJ169" s="69"/>
      <c r="AK169" s="69"/>
      <c r="AL169" s="69"/>
      <c r="AM169" s="69"/>
    </row>
    <row r="170" customFormat="false" ht="12.75" hidden="false" customHeight="true" outlineLevel="0" collapsed="false">
      <c r="A170" s="433" t="s">
        <v>77</v>
      </c>
      <c r="B170" s="217" t="s">
        <v>77</v>
      </c>
      <c r="C170" s="217"/>
      <c r="D170" s="436"/>
      <c r="E170" s="437"/>
      <c r="AJ170" s="69"/>
      <c r="AK170" s="69"/>
      <c r="AL170" s="69"/>
      <c r="AM170" s="69"/>
    </row>
    <row r="171" customFormat="false" ht="12.75" hidden="false" customHeight="true" outlineLevel="0" collapsed="false">
      <c r="A171" s="433"/>
      <c r="B171" s="217" t="s">
        <v>77</v>
      </c>
      <c r="C171" s="217"/>
      <c r="D171" s="436"/>
      <c r="E171" s="437"/>
      <c r="AJ171" s="69"/>
      <c r="AK171" s="69"/>
      <c r="AL171" s="69"/>
      <c r="AM171" s="69"/>
    </row>
    <row r="172" customFormat="false" ht="12.75" hidden="false" customHeight="true" outlineLevel="0" collapsed="false">
      <c r="A172" s="433"/>
      <c r="B172" s="217" t="s">
        <v>77</v>
      </c>
      <c r="C172" s="217"/>
      <c r="D172" s="436"/>
      <c r="E172" s="437"/>
      <c r="AJ172" s="69"/>
      <c r="AK172" s="69"/>
      <c r="AL172" s="69"/>
      <c r="AM172" s="69"/>
    </row>
    <row r="173" customFormat="false" ht="12.75" hidden="false" customHeight="true" outlineLevel="0" collapsed="false">
      <c r="A173" s="433" t="s">
        <v>77</v>
      </c>
      <c r="B173" s="408" t="s">
        <v>77</v>
      </c>
      <c r="C173" s="303"/>
      <c r="D173" s="405"/>
      <c r="E173" s="434"/>
      <c r="AJ173" s="69"/>
      <c r="AK173" s="69"/>
      <c r="AL173" s="69"/>
      <c r="AM173" s="69"/>
    </row>
    <row r="174" customFormat="false" ht="12.75" hidden="false" customHeight="true" outlineLevel="0" collapsed="false">
      <c r="A174" s="433"/>
      <c r="B174" s="303" t="s">
        <v>77</v>
      </c>
      <c r="C174" s="303"/>
      <c r="D174" s="405"/>
      <c r="E174" s="434"/>
      <c r="AJ174" s="69"/>
      <c r="AK174" s="69"/>
      <c r="AL174" s="69"/>
      <c r="AM174" s="69"/>
    </row>
    <row r="175" customFormat="false" ht="12.75" hidden="false" customHeight="true" outlineLevel="0" collapsed="false">
      <c r="A175" s="433"/>
      <c r="B175" s="303" t="s">
        <v>77</v>
      </c>
      <c r="C175" s="303"/>
      <c r="D175" s="405"/>
      <c r="E175" s="438"/>
      <c r="AJ175" s="69"/>
      <c r="AK175" s="69"/>
      <c r="AL175" s="69"/>
      <c r="AM175" s="69"/>
    </row>
    <row r="176" customFormat="false" ht="12.75" hidden="false" customHeight="true" outlineLevel="0" collapsed="false">
      <c r="A176" s="433"/>
      <c r="B176" s="303" t="s">
        <v>77</v>
      </c>
      <c r="C176" s="303"/>
      <c r="D176" s="405"/>
      <c r="E176" s="434"/>
      <c r="AJ176" s="69"/>
      <c r="AK176" s="69"/>
      <c r="AL176" s="69"/>
      <c r="AM176" s="69"/>
    </row>
    <row r="177" customFormat="false" ht="12.75" hidden="false" customHeight="true" outlineLevel="0" collapsed="false">
      <c r="A177" s="433"/>
      <c r="B177" s="303"/>
      <c r="C177" s="303"/>
      <c r="D177" s="405"/>
      <c r="E177" s="434"/>
      <c r="AJ177" s="69"/>
      <c r="AK177" s="69"/>
      <c r="AL177" s="69"/>
      <c r="AM177" s="69"/>
    </row>
    <row r="178" customFormat="false" ht="12.75" hidden="false" customHeight="true" outlineLevel="0" collapsed="false">
      <c r="A178" s="433"/>
      <c r="B178" s="317"/>
      <c r="C178" s="414"/>
      <c r="D178" s="415"/>
      <c r="E178" s="438"/>
      <c r="AJ178" s="69"/>
      <c r="AK178" s="69"/>
      <c r="AL178" s="69"/>
      <c r="AM178" s="69"/>
    </row>
    <row r="179" customFormat="false" ht="12.75" hidden="false" customHeight="true" outlineLevel="0" collapsed="false">
      <c r="A179" s="433"/>
      <c r="B179" s="317"/>
      <c r="C179" s="414"/>
      <c r="D179" s="415"/>
      <c r="E179" s="438"/>
      <c r="AJ179" s="69"/>
      <c r="AK179" s="69"/>
      <c r="AL179" s="69"/>
      <c r="AM179" s="69"/>
    </row>
    <row r="180" customFormat="false" ht="12.75" hidden="false" customHeight="true" outlineLevel="0" collapsed="false">
      <c r="A180" s="433"/>
      <c r="B180" s="317"/>
      <c r="C180" s="414"/>
      <c r="D180" s="415"/>
      <c r="E180" s="434"/>
      <c r="AJ180" s="69"/>
      <c r="AK180" s="69"/>
      <c r="AL180" s="69"/>
      <c r="AM180" s="69"/>
    </row>
    <row r="181" customFormat="false" ht="12.75" hidden="false" customHeight="true" outlineLevel="0" collapsed="false">
      <c r="A181" s="433"/>
      <c r="B181" s="303"/>
      <c r="C181" s="303"/>
      <c r="D181" s="405"/>
      <c r="E181" s="434"/>
      <c r="AJ181" s="69"/>
      <c r="AK181" s="69"/>
      <c r="AL181" s="69"/>
      <c r="AM181" s="69"/>
    </row>
    <row r="182" customFormat="false" ht="12.75" hidden="false" customHeight="true" outlineLevel="0" collapsed="false">
      <c r="A182" s="433"/>
      <c r="B182" s="303"/>
      <c r="C182" s="303"/>
      <c r="D182" s="405"/>
      <c r="E182" s="434"/>
      <c r="AJ182" s="69"/>
      <c r="AK182" s="69"/>
      <c r="AL182" s="69"/>
      <c r="AM182" s="69"/>
    </row>
    <row r="183" customFormat="false" ht="12.75" hidden="false" customHeight="true" outlineLevel="0" collapsed="false">
      <c r="A183" s="433"/>
      <c r="B183" s="303"/>
      <c r="C183" s="303"/>
      <c r="D183" s="405"/>
      <c r="E183" s="434"/>
      <c r="AJ183" s="69"/>
      <c r="AK183" s="69"/>
      <c r="AL183" s="69"/>
      <c r="AM183" s="69"/>
    </row>
    <row r="184" customFormat="false" ht="12.75" hidden="false" customHeight="true" outlineLevel="0" collapsed="false">
      <c r="A184" s="433"/>
      <c r="B184" s="303"/>
      <c r="C184" s="303"/>
      <c r="D184" s="405"/>
      <c r="E184" s="439"/>
      <c r="AJ184" s="69"/>
      <c r="AK184" s="69"/>
      <c r="AL184" s="69"/>
      <c r="AM184" s="69"/>
    </row>
    <row r="185" customFormat="false" ht="12.75" hidden="false" customHeight="true" outlineLevel="0" collapsed="false">
      <c r="A185" s="433"/>
      <c r="B185" s="303"/>
      <c r="C185" s="303"/>
      <c r="D185" s="419" t="s">
        <v>296</v>
      </c>
      <c r="E185" s="44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41"/>
      <c r="B186" s="353"/>
      <c r="C186" s="353"/>
      <c r="D186" s="353"/>
      <c r="E186" s="355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9"/>
      <c r="D251" s="319"/>
      <c r="E251" s="319"/>
      <c r="F251" s="319"/>
      <c r="G251" s="319"/>
      <c r="H251" s="319"/>
      <c r="I251" s="319"/>
      <c r="J251" s="319"/>
      <c r="K251" s="319"/>
      <c r="L251" s="319"/>
      <c r="M251" s="319"/>
      <c r="N251" s="319"/>
      <c r="O251" s="319"/>
      <c r="P251" s="319"/>
      <c r="Q251" s="319"/>
      <c r="R251" s="319"/>
      <c r="S251" s="319"/>
      <c r="T251" s="319"/>
      <c r="U251" s="319"/>
      <c r="V251" s="319"/>
      <c r="W251" s="319"/>
      <c r="X251" s="319"/>
      <c r="Y251" s="319"/>
      <c r="Z251" s="319"/>
    </row>
    <row r="252" customFormat="false" ht="12.75" hidden="false" customHeight="false" outlineLevel="0" collapsed="false">
      <c r="C252" s="319"/>
      <c r="D252" s="319"/>
      <c r="E252" s="319"/>
      <c r="F252" s="319"/>
      <c r="G252" s="319"/>
      <c r="H252" s="319"/>
      <c r="I252" s="319"/>
      <c r="J252" s="319"/>
      <c r="K252" s="319"/>
      <c r="L252" s="319"/>
      <c r="M252" s="319"/>
      <c r="N252" s="319"/>
      <c r="O252" s="319"/>
      <c r="P252" s="319"/>
      <c r="Q252" s="319"/>
      <c r="R252" s="319"/>
      <c r="S252" s="319"/>
      <c r="T252" s="319"/>
      <c r="U252" s="319"/>
      <c r="V252" s="319"/>
      <c r="W252" s="319"/>
      <c r="X252" s="319"/>
      <c r="Y252" s="319"/>
      <c r="Z252" s="319"/>
    </row>
    <row r="253" customFormat="false" ht="12.75" hidden="false" customHeight="false" outlineLevel="0" collapsed="false">
      <c r="C253" s="319"/>
      <c r="D253" s="319"/>
      <c r="E253" s="319"/>
      <c r="F253" s="319"/>
      <c r="G253" s="319"/>
      <c r="H253" s="319"/>
      <c r="I253" s="319"/>
      <c r="J253" s="319"/>
      <c r="K253" s="319"/>
      <c r="L253" s="319"/>
      <c r="M253" s="319"/>
      <c r="N253" s="319"/>
      <c r="O253" s="319"/>
      <c r="P253" s="319"/>
      <c r="Q253" s="319"/>
      <c r="R253" s="319"/>
      <c r="S253" s="319"/>
      <c r="T253" s="319"/>
      <c r="U253" s="319"/>
      <c r="V253" s="319"/>
      <c r="W253" s="319"/>
      <c r="X253" s="319"/>
      <c r="Y253" s="319"/>
      <c r="Z253" s="319"/>
    </row>
    <row r="254" customFormat="false" ht="12.75" hidden="false" customHeight="false" outlineLevel="0" collapsed="false">
      <c r="C254" s="319"/>
      <c r="D254" s="319"/>
      <c r="E254" s="319"/>
      <c r="F254" s="319"/>
      <c r="G254" s="319"/>
      <c r="H254" s="319"/>
      <c r="I254" s="319"/>
      <c r="J254" s="319"/>
      <c r="K254" s="319"/>
      <c r="L254" s="319"/>
      <c r="M254" s="319"/>
      <c r="N254" s="319"/>
      <c r="O254" s="319"/>
      <c r="P254" s="319"/>
      <c r="Q254" s="319"/>
      <c r="R254" s="319"/>
      <c r="S254" s="319"/>
      <c r="T254" s="319"/>
      <c r="U254" s="319"/>
      <c r="V254" s="319"/>
      <c r="W254" s="319"/>
      <c r="X254" s="319"/>
      <c r="Y254" s="319"/>
      <c r="Z254" s="319"/>
    </row>
    <row r="255" customFormat="false" ht="12.75" hidden="false" customHeight="false" outlineLevel="0" collapsed="false">
      <c r="C255" s="319"/>
      <c r="D255" s="319"/>
      <c r="E255" s="319"/>
      <c r="F255" s="319"/>
      <c r="G255" s="319"/>
      <c r="H255" s="319"/>
      <c r="I255" s="319"/>
      <c r="J255" s="319"/>
      <c r="K255" s="319"/>
      <c r="L255" s="319"/>
      <c r="M255" s="319"/>
      <c r="N255" s="319"/>
      <c r="O255" s="319"/>
      <c r="P255" s="319"/>
      <c r="Q255" s="319"/>
      <c r="R255" s="319"/>
      <c r="S255" s="319"/>
      <c r="T255" s="319"/>
      <c r="U255" s="319"/>
      <c r="V255" s="319"/>
      <c r="W255" s="319"/>
      <c r="X255" s="319"/>
      <c r="Y255" s="319"/>
      <c r="Z255" s="319"/>
    </row>
    <row r="256" customFormat="false" ht="12.75" hidden="false" customHeight="false" outlineLevel="0" collapsed="false">
      <c r="C256" s="319"/>
      <c r="D256" s="319"/>
      <c r="E256" s="319"/>
      <c r="F256" s="319"/>
      <c r="G256" s="319"/>
      <c r="H256" s="319"/>
      <c r="I256" s="319"/>
      <c r="J256" s="319"/>
      <c r="K256" s="319"/>
      <c r="L256" s="319"/>
      <c r="M256" s="319"/>
      <c r="N256" s="319"/>
      <c r="O256" s="319"/>
      <c r="P256" s="319"/>
      <c r="Q256" s="319"/>
      <c r="R256" s="319"/>
      <c r="S256" s="319"/>
      <c r="T256" s="319"/>
      <c r="U256" s="319"/>
      <c r="V256" s="319"/>
      <c r="W256" s="319"/>
      <c r="X256" s="319"/>
      <c r="Y256" s="319"/>
      <c r="Z256" s="319"/>
    </row>
    <row r="257" customFormat="false" ht="12.75" hidden="false" customHeight="false" outlineLevel="0" collapsed="false">
      <c r="C257" s="319"/>
      <c r="D257" s="319"/>
      <c r="E257" s="319"/>
      <c r="F257" s="319"/>
      <c r="G257" s="319"/>
      <c r="H257" s="319"/>
      <c r="I257" s="319"/>
      <c r="J257" s="319"/>
      <c r="K257" s="319"/>
      <c r="L257" s="319"/>
      <c r="M257" s="319"/>
      <c r="N257" s="319"/>
      <c r="O257" s="319"/>
      <c r="P257" s="319"/>
      <c r="Q257" s="319"/>
      <c r="R257" s="319"/>
      <c r="S257" s="319"/>
      <c r="T257" s="319"/>
      <c r="U257" s="319"/>
      <c r="V257" s="319"/>
      <c r="W257" s="319"/>
      <c r="X257" s="319"/>
      <c r="Y257" s="319"/>
      <c r="Z257" s="319"/>
    </row>
    <row r="258" customFormat="false" ht="12.75" hidden="false" customHeight="false" outlineLevel="0" collapsed="false">
      <c r="C258" s="319"/>
      <c r="D258" s="319"/>
      <c r="E258" s="319"/>
      <c r="F258" s="319"/>
      <c r="G258" s="319"/>
      <c r="H258" s="319"/>
      <c r="I258" s="319"/>
      <c r="J258" s="319"/>
      <c r="K258" s="319"/>
      <c r="L258" s="319"/>
      <c r="M258" s="319"/>
      <c r="N258" s="319"/>
      <c r="O258" s="319"/>
      <c r="P258" s="319"/>
      <c r="Q258" s="319"/>
      <c r="R258" s="319"/>
      <c r="S258" s="319"/>
      <c r="T258" s="319"/>
      <c r="U258" s="319"/>
      <c r="V258" s="319"/>
      <c r="W258" s="319"/>
      <c r="X258" s="319"/>
      <c r="Y258" s="319"/>
      <c r="Z258" s="319"/>
    </row>
    <row r="259" customFormat="false" ht="12.75" hidden="false" customHeight="false" outlineLevel="0" collapsed="false">
      <c r="C259" s="319"/>
      <c r="D259" s="319"/>
      <c r="E259" s="319"/>
      <c r="F259" s="319"/>
      <c r="G259" s="319"/>
      <c r="H259" s="319"/>
      <c r="I259" s="319"/>
      <c r="J259" s="319"/>
      <c r="K259" s="319"/>
      <c r="L259" s="319"/>
      <c r="M259" s="319"/>
      <c r="N259" s="319"/>
      <c r="O259" s="319"/>
      <c r="P259" s="319"/>
      <c r="Q259" s="319"/>
      <c r="R259" s="319"/>
      <c r="S259" s="319"/>
      <c r="T259" s="319"/>
      <c r="U259" s="319"/>
      <c r="V259" s="319"/>
      <c r="W259" s="319"/>
      <c r="X259" s="319"/>
      <c r="Y259" s="319"/>
      <c r="Z259" s="319"/>
    </row>
    <row r="260" customFormat="false" ht="12.75" hidden="false" customHeight="false" outlineLevel="0" collapsed="false">
      <c r="C260" s="319"/>
      <c r="D260" s="319"/>
      <c r="E260" s="319"/>
      <c r="F260" s="319"/>
      <c r="G260" s="319"/>
      <c r="H260" s="319"/>
      <c r="I260" s="319"/>
      <c r="J260" s="319"/>
      <c r="K260" s="319"/>
      <c r="L260" s="319"/>
      <c r="M260" s="319"/>
      <c r="N260" s="319"/>
      <c r="O260" s="319"/>
      <c r="P260" s="319"/>
      <c r="Q260" s="319"/>
      <c r="R260" s="319"/>
      <c r="S260" s="319"/>
      <c r="T260" s="319"/>
      <c r="U260" s="319"/>
      <c r="V260" s="319"/>
      <c r="W260" s="319"/>
      <c r="X260" s="319"/>
      <c r="Y260" s="319"/>
      <c r="Z260" s="319"/>
    </row>
    <row r="261" customFormat="false" ht="12.75" hidden="false" customHeight="false" outlineLevel="0" collapsed="false">
      <c r="C261" s="319"/>
      <c r="D261" s="319"/>
      <c r="E261" s="319"/>
      <c r="F261" s="319"/>
      <c r="G261" s="319"/>
      <c r="H261" s="319"/>
      <c r="I261" s="319"/>
      <c r="J261" s="319"/>
      <c r="K261" s="319"/>
      <c r="L261" s="319"/>
      <c r="M261" s="319"/>
      <c r="N261" s="319"/>
      <c r="O261" s="319"/>
      <c r="P261" s="319"/>
      <c r="Q261" s="319"/>
      <c r="R261" s="319"/>
      <c r="S261" s="319"/>
      <c r="T261" s="319"/>
      <c r="U261" s="319"/>
      <c r="V261" s="319"/>
      <c r="W261" s="319"/>
      <c r="X261" s="319"/>
      <c r="Y261" s="319"/>
      <c r="Z261" s="319"/>
    </row>
    <row r="262" customFormat="false" ht="12.75" hidden="false" customHeight="false" outlineLevel="0" collapsed="false">
      <c r="C262" s="319"/>
      <c r="D262" s="319"/>
      <c r="E262" s="319"/>
      <c r="F262" s="319"/>
      <c r="G262" s="319"/>
      <c r="H262" s="319"/>
      <c r="I262" s="319"/>
      <c r="J262" s="319"/>
      <c r="K262" s="319"/>
      <c r="L262" s="319"/>
      <c r="M262" s="319"/>
      <c r="N262" s="319"/>
      <c r="O262" s="319"/>
      <c r="P262" s="319"/>
      <c r="Q262" s="319"/>
      <c r="R262" s="319"/>
      <c r="S262" s="319"/>
      <c r="T262" s="319"/>
      <c r="U262" s="319"/>
      <c r="V262" s="319"/>
      <c r="W262" s="319"/>
      <c r="X262" s="319"/>
      <c r="Y262" s="319"/>
      <c r="Z262" s="319"/>
    </row>
    <row r="263" customFormat="false" ht="12.75" hidden="false" customHeight="false" outlineLevel="0" collapsed="false">
      <c r="C263" s="319"/>
      <c r="D263" s="319"/>
      <c r="E263" s="319"/>
      <c r="F263" s="319"/>
      <c r="G263" s="319"/>
      <c r="H263" s="319"/>
      <c r="I263" s="319"/>
      <c r="J263" s="319"/>
      <c r="K263" s="319"/>
      <c r="L263" s="319"/>
      <c r="M263" s="319"/>
      <c r="N263" s="319"/>
      <c r="O263" s="319"/>
      <c r="P263" s="319"/>
      <c r="Q263" s="319"/>
      <c r="R263" s="319"/>
      <c r="S263" s="319"/>
      <c r="T263" s="319"/>
      <c r="U263" s="319"/>
      <c r="V263" s="319"/>
      <c r="W263" s="319"/>
      <c r="X263" s="319"/>
      <c r="Y263" s="319"/>
      <c r="Z263" s="319"/>
    </row>
    <row r="264" customFormat="false" ht="12.75" hidden="false" customHeight="false" outlineLevel="0" collapsed="false">
      <c r="C264" s="319"/>
      <c r="D264" s="319"/>
      <c r="E264" s="319"/>
      <c r="F264" s="319"/>
      <c r="G264" s="319"/>
      <c r="H264" s="319"/>
      <c r="I264" s="319"/>
      <c r="J264" s="319"/>
      <c r="K264" s="319"/>
      <c r="L264" s="319"/>
      <c r="M264" s="319"/>
      <c r="N264" s="319"/>
      <c r="O264" s="319"/>
      <c r="P264" s="319"/>
      <c r="Q264" s="319"/>
      <c r="R264" s="319"/>
      <c r="S264" s="319"/>
      <c r="T264" s="319"/>
      <c r="U264" s="319"/>
      <c r="V264" s="319"/>
      <c r="W264" s="319"/>
      <c r="X264" s="319"/>
      <c r="Y264" s="319"/>
      <c r="Z264" s="319"/>
    </row>
    <row r="265" customFormat="false" ht="12.75" hidden="false" customHeight="false" outlineLevel="0" collapsed="false">
      <c r="C265" s="319"/>
      <c r="D265" s="319"/>
      <c r="E265" s="319"/>
      <c r="F265" s="319"/>
      <c r="G265" s="319"/>
      <c r="H265" s="319"/>
      <c r="I265" s="319"/>
      <c r="J265" s="319"/>
      <c r="K265" s="319"/>
      <c r="L265" s="319"/>
      <c r="M265" s="319"/>
      <c r="N265" s="319"/>
      <c r="O265" s="319"/>
      <c r="P265" s="319"/>
      <c r="Q265" s="319"/>
      <c r="R265" s="319"/>
      <c r="S265" s="319"/>
      <c r="T265" s="319"/>
      <c r="U265" s="319"/>
      <c r="V265" s="319"/>
      <c r="W265" s="319"/>
      <c r="X265" s="319"/>
      <c r="Y265" s="319"/>
      <c r="Z265" s="319"/>
    </row>
    <row r="266" customFormat="false" ht="12.75" hidden="false" customHeight="false" outlineLevel="0" collapsed="false">
      <c r="C266" s="319"/>
      <c r="D266" s="319"/>
      <c r="E266" s="319"/>
      <c r="F266" s="319"/>
      <c r="G266" s="319"/>
      <c r="H266" s="319"/>
      <c r="I266" s="319"/>
      <c r="J266" s="319"/>
      <c r="K266" s="319"/>
      <c r="L266" s="319"/>
      <c r="M266" s="319"/>
      <c r="N266" s="319"/>
      <c r="O266" s="319"/>
      <c r="P266" s="319"/>
      <c r="Q266" s="319"/>
      <c r="R266" s="319"/>
      <c r="S266" s="319"/>
      <c r="T266" s="319"/>
      <c r="U266" s="319"/>
      <c r="V266" s="319"/>
      <c r="W266" s="319"/>
      <c r="X266" s="319"/>
      <c r="Y266" s="319"/>
      <c r="Z266" s="319"/>
    </row>
    <row r="267" customFormat="false" ht="12.75" hidden="false" customHeight="false" outlineLevel="0" collapsed="false">
      <c r="C267" s="319"/>
      <c r="D267" s="319"/>
      <c r="E267" s="319"/>
      <c r="F267" s="319"/>
      <c r="G267" s="319"/>
      <c r="H267" s="319"/>
      <c r="I267" s="319"/>
      <c r="J267" s="319"/>
      <c r="K267" s="319"/>
      <c r="L267" s="319"/>
      <c r="M267" s="319"/>
      <c r="N267" s="319"/>
      <c r="O267" s="319"/>
      <c r="P267" s="319"/>
      <c r="Q267" s="319"/>
      <c r="R267" s="319"/>
      <c r="S267" s="319"/>
      <c r="T267" s="319"/>
      <c r="U267" s="319"/>
      <c r="V267" s="319"/>
      <c r="W267" s="319"/>
      <c r="X267" s="319"/>
      <c r="Y267" s="319"/>
      <c r="Z267" s="319"/>
    </row>
    <row r="268" customFormat="false" ht="12.75" hidden="false" customHeight="false" outlineLevel="0" collapsed="false">
      <c r="C268" s="319"/>
      <c r="D268" s="319"/>
      <c r="E268" s="319"/>
      <c r="F268" s="319"/>
      <c r="G268" s="319"/>
      <c r="H268" s="319"/>
      <c r="I268" s="319"/>
      <c r="J268" s="319"/>
      <c r="K268" s="319"/>
      <c r="L268" s="319"/>
      <c r="M268" s="319"/>
      <c r="N268" s="319"/>
      <c r="O268" s="319"/>
      <c r="P268" s="319"/>
      <c r="Q268" s="319"/>
      <c r="R268" s="319"/>
      <c r="S268" s="319"/>
      <c r="T268" s="319"/>
      <c r="U268" s="319"/>
      <c r="V268" s="319"/>
      <c r="W268" s="319"/>
      <c r="X268" s="319"/>
      <c r="Y268" s="319"/>
      <c r="Z268" s="319"/>
    </row>
    <row r="269" customFormat="false" ht="12.75" hidden="false" customHeight="false" outlineLevel="0" collapsed="false">
      <c r="C269" s="319"/>
      <c r="D269" s="319"/>
      <c r="E269" s="319"/>
      <c r="F269" s="319"/>
      <c r="G269" s="319"/>
      <c r="H269" s="319"/>
      <c r="I269" s="319"/>
      <c r="J269" s="319"/>
      <c r="K269" s="319"/>
      <c r="L269" s="319"/>
      <c r="M269" s="319"/>
      <c r="N269" s="319"/>
      <c r="O269" s="319"/>
      <c r="P269" s="319"/>
      <c r="Q269" s="319"/>
      <c r="R269" s="319"/>
      <c r="S269" s="319"/>
      <c r="T269" s="319"/>
      <c r="U269" s="319"/>
      <c r="V269" s="319"/>
      <c r="W269" s="319"/>
      <c r="X269" s="319"/>
      <c r="Y269" s="319"/>
      <c r="Z269" s="319"/>
    </row>
    <row r="270" customFormat="false" ht="12.75" hidden="false" customHeight="false" outlineLevel="0" collapsed="false">
      <c r="C270" s="319"/>
      <c r="D270" s="319"/>
      <c r="E270" s="319"/>
      <c r="F270" s="319"/>
      <c r="G270" s="319"/>
      <c r="H270" s="319"/>
      <c r="I270" s="319"/>
      <c r="J270" s="319"/>
      <c r="K270" s="319"/>
      <c r="L270" s="319"/>
      <c r="M270" s="319"/>
      <c r="N270" s="319"/>
      <c r="O270" s="319"/>
      <c r="P270" s="319"/>
      <c r="Q270" s="319"/>
      <c r="R270" s="319"/>
      <c r="S270" s="319"/>
      <c r="T270" s="319"/>
      <c r="U270" s="319"/>
      <c r="V270" s="319"/>
      <c r="W270" s="319"/>
      <c r="X270" s="319"/>
      <c r="Y270" s="319"/>
      <c r="Z270" s="319"/>
    </row>
    <row r="271" customFormat="false" ht="12.75" hidden="false" customHeight="false" outlineLevel="0" collapsed="false">
      <c r="C271" s="319"/>
      <c r="D271" s="319"/>
      <c r="E271" s="319"/>
      <c r="F271" s="319"/>
      <c r="G271" s="319"/>
      <c r="H271" s="319"/>
      <c r="I271" s="319"/>
      <c r="J271" s="319"/>
      <c r="K271" s="319"/>
      <c r="L271" s="319"/>
      <c r="M271" s="319"/>
      <c r="N271" s="319"/>
      <c r="O271" s="319"/>
      <c r="P271" s="319"/>
      <c r="Q271" s="319"/>
      <c r="R271" s="319"/>
      <c r="S271" s="319"/>
      <c r="T271" s="319"/>
      <c r="U271" s="319"/>
      <c r="V271" s="319"/>
      <c r="W271" s="319"/>
      <c r="X271" s="319"/>
      <c r="Y271" s="319"/>
      <c r="Z271" s="319"/>
    </row>
    <row r="272" customFormat="false" ht="12.75" hidden="false" customHeight="false" outlineLevel="0" collapsed="false">
      <c r="C272" s="319"/>
      <c r="D272" s="319"/>
      <c r="E272" s="319"/>
      <c r="F272" s="319"/>
      <c r="G272" s="319"/>
      <c r="H272" s="319"/>
      <c r="I272" s="319"/>
      <c r="J272" s="319"/>
      <c r="K272" s="319"/>
      <c r="L272" s="319"/>
      <c r="M272" s="319"/>
      <c r="N272" s="319"/>
      <c r="O272" s="319"/>
      <c r="P272" s="319"/>
      <c r="Q272" s="319"/>
      <c r="R272" s="319"/>
      <c r="S272" s="319"/>
      <c r="T272" s="319"/>
      <c r="U272" s="319"/>
      <c r="V272" s="319"/>
      <c r="W272" s="319"/>
      <c r="X272" s="319"/>
      <c r="Y272" s="319"/>
      <c r="Z272" s="319"/>
    </row>
    <row r="273" customFormat="false" ht="12.75" hidden="false" customHeight="false" outlineLevel="0" collapsed="false">
      <c r="C273" s="319"/>
      <c r="D273" s="319"/>
      <c r="E273" s="319"/>
      <c r="F273" s="319"/>
      <c r="G273" s="319"/>
      <c r="H273" s="319"/>
      <c r="I273" s="319"/>
      <c r="J273" s="319"/>
      <c r="K273" s="319"/>
      <c r="L273" s="319"/>
      <c r="M273" s="319"/>
      <c r="N273" s="319"/>
      <c r="O273" s="319"/>
      <c r="P273" s="319"/>
      <c r="Q273" s="319"/>
      <c r="R273" s="319"/>
      <c r="S273" s="319"/>
      <c r="T273" s="319"/>
      <c r="U273" s="319"/>
      <c r="V273" s="319"/>
      <c r="W273" s="319"/>
      <c r="X273" s="319"/>
      <c r="Y273" s="319"/>
      <c r="Z273" s="319"/>
    </row>
    <row r="274" customFormat="false" ht="12.75" hidden="false" customHeight="false" outlineLevel="0" collapsed="false">
      <c r="C274" s="319"/>
      <c r="D274" s="319"/>
      <c r="E274" s="319"/>
      <c r="F274" s="319"/>
      <c r="G274" s="319"/>
      <c r="H274" s="319"/>
      <c r="I274" s="319"/>
      <c r="J274" s="319"/>
      <c r="K274" s="319"/>
      <c r="L274" s="319"/>
      <c r="M274" s="319"/>
      <c r="N274" s="319"/>
      <c r="O274" s="319"/>
      <c r="P274" s="319"/>
      <c r="Q274" s="319"/>
      <c r="R274" s="319"/>
      <c r="S274" s="319"/>
      <c r="T274" s="319"/>
      <c r="U274" s="319"/>
      <c r="V274" s="319"/>
      <c r="W274" s="319"/>
      <c r="X274" s="319"/>
      <c r="Y274" s="319"/>
      <c r="Z274" s="319"/>
    </row>
    <row r="275" customFormat="false" ht="12.75" hidden="false" customHeight="false" outlineLevel="0" collapsed="false">
      <c r="C275" s="319"/>
      <c r="D275" s="319"/>
      <c r="E275" s="319"/>
      <c r="F275" s="319"/>
      <c r="G275" s="319"/>
      <c r="H275" s="319"/>
      <c r="I275" s="319"/>
      <c r="J275" s="319"/>
      <c r="K275" s="319"/>
      <c r="L275" s="319"/>
      <c r="M275" s="319"/>
      <c r="N275" s="319"/>
      <c r="O275" s="319"/>
      <c r="P275" s="319"/>
      <c r="Q275" s="319"/>
      <c r="R275" s="319"/>
      <c r="S275" s="319"/>
      <c r="T275" s="319"/>
      <c r="U275" s="319"/>
      <c r="V275" s="319"/>
      <c r="W275" s="319"/>
      <c r="X275" s="319"/>
      <c r="Y275" s="319"/>
      <c r="Z275" s="319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85"/>
      <c r="D286" s="485"/>
      <c r="E286" s="485"/>
      <c r="F286" s="485"/>
      <c r="G286" s="485"/>
      <c r="H286" s="485"/>
      <c r="I286" s="485"/>
      <c r="J286" s="485"/>
      <c r="K286" s="485"/>
      <c r="L286" s="485"/>
      <c r="M286" s="485"/>
      <c r="N286" s="485"/>
      <c r="O286" s="485"/>
      <c r="P286" s="485"/>
      <c r="Q286" s="485"/>
      <c r="R286" s="485"/>
      <c r="S286" s="485"/>
      <c r="T286" s="485"/>
      <c r="U286" s="485"/>
      <c r="V286" s="485"/>
      <c r="W286" s="485"/>
      <c r="X286" s="485"/>
      <c r="Y286" s="485"/>
      <c r="Z286" s="485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86"/>
      <c r="D287" s="486"/>
      <c r="E287" s="486"/>
      <c r="F287" s="486"/>
      <c r="G287" s="486"/>
      <c r="H287" s="486"/>
      <c r="I287" s="486"/>
      <c r="J287" s="486"/>
      <c r="K287" s="486"/>
      <c r="L287" s="486"/>
      <c r="M287" s="486"/>
      <c r="N287" s="486"/>
      <c r="O287" s="486"/>
      <c r="P287" s="486"/>
      <c r="Q287" s="486"/>
      <c r="R287" s="486"/>
      <c r="S287" s="486"/>
      <c r="T287" s="486"/>
      <c r="U287" s="486"/>
      <c r="V287" s="486"/>
      <c r="W287" s="486"/>
      <c r="X287" s="486"/>
      <c r="Y287" s="486"/>
      <c r="Z287" s="486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87"/>
      <c r="D288" s="487"/>
      <c r="E288" s="487"/>
      <c r="F288" s="487"/>
      <c r="G288" s="487"/>
      <c r="H288" s="487"/>
      <c r="I288" s="487"/>
      <c r="J288" s="487"/>
      <c r="K288" s="487"/>
      <c r="L288" s="487"/>
      <c r="M288" s="487"/>
      <c r="N288" s="487"/>
      <c r="O288" s="487"/>
      <c r="P288" s="487"/>
      <c r="Q288" s="487"/>
      <c r="R288" s="487"/>
      <c r="S288" s="487"/>
      <c r="T288" s="487"/>
      <c r="U288" s="487"/>
      <c r="V288" s="487"/>
      <c r="W288" s="487"/>
      <c r="X288" s="487"/>
      <c r="Y288" s="487"/>
      <c r="Z288" s="487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9"/>
      <c r="D289" s="319"/>
      <c r="E289" s="319"/>
      <c r="F289" s="319"/>
      <c r="G289" s="319"/>
      <c r="H289" s="319"/>
      <c r="I289" s="319"/>
      <c r="J289" s="319"/>
      <c r="K289" s="319"/>
      <c r="L289" s="319"/>
      <c r="M289" s="319"/>
      <c r="N289" s="319"/>
      <c r="O289" s="319"/>
      <c r="P289" s="319"/>
      <c r="Q289" s="319"/>
      <c r="R289" s="319"/>
      <c r="S289" s="319"/>
      <c r="T289" s="319"/>
      <c r="U289" s="319"/>
      <c r="V289" s="319"/>
      <c r="W289" s="319"/>
      <c r="X289" s="319"/>
      <c r="Y289" s="319"/>
      <c r="Z289" s="319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9"/>
      <c r="D290" s="319"/>
      <c r="E290" s="319"/>
      <c r="F290" s="319"/>
      <c r="G290" s="319"/>
      <c r="H290" s="319"/>
      <c r="I290" s="319"/>
      <c r="J290" s="319"/>
      <c r="K290" s="319"/>
      <c r="L290" s="319"/>
      <c r="M290" s="319"/>
      <c r="N290" s="319"/>
      <c r="O290" s="319"/>
      <c r="P290" s="319"/>
      <c r="Q290" s="319"/>
      <c r="R290" s="319"/>
      <c r="S290" s="319"/>
      <c r="T290" s="319"/>
      <c r="U290" s="319"/>
      <c r="V290" s="319"/>
      <c r="W290" s="319"/>
      <c r="X290" s="319"/>
      <c r="Y290" s="319"/>
      <c r="Z290" s="319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9"/>
      <c r="D291" s="319"/>
      <c r="E291" s="319"/>
      <c r="F291" s="319"/>
      <c r="G291" s="319"/>
      <c r="H291" s="319"/>
      <c r="I291" s="319"/>
      <c r="J291" s="319"/>
      <c r="K291" s="319"/>
      <c r="L291" s="319"/>
      <c r="M291" s="319"/>
      <c r="N291" s="319"/>
      <c r="O291" s="319"/>
      <c r="P291" s="319"/>
      <c r="Q291" s="319"/>
      <c r="R291" s="319"/>
      <c r="S291" s="319"/>
      <c r="T291" s="319"/>
      <c r="U291" s="319"/>
      <c r="V291" s="319"/>
      <c r="W291" s="319"/>
      <c r="X291" s="319"/>
      <c r="Y291" s="319"/>
      <c r="Z291" s="319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9"/>
      <c r="D292" s="319"/>
      <c r="E292" s="319"/>
      <c r="F292" s="319"/>
      <c r="G292" s="319"/>
      <c r="H292" s="319"/>
      <c r="I292" s="319"/>
      <c r="J292" s="319"/>
      <c r="K292" s="319"/>
      <c r="L292" s="319"/>
      <c r="M292" s="319"/>
      <c r="N292" s="319"/>
      <c r="O292" s="319"/>
      <c r="P292" s="319"/>
      <c r="Q292" s="319"/>
      <c r="R292" s="319"/>
      <c r="S292" s="319"/>
      <c r="T292" s="319"/>
      <c r="U292" s="319"/>
      <c r="V292" s="319"/>
      <c r="W292" s="319"/>
      <c r="X292" s="319"/>
      <c r="Y292" s="319"/>
      <c r="Z292" s="319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9"/>
      <c r="D293" s="319"/>
      <c r="E293" s="319"/>
      <c r="F293" s="319"/>
      <c r="G293" s="319"/>
      <c r="H293" s="319"/>
      <c r="I293" s="319"/>
      <c r="J293" s="319"/>
      <c r="K293" s="319"/>
      <c r="L293" s="319"/>
      <c r="M293" s="319"/>
      <c r="N293" s="319"/>
      <c r="O293" s="319"/>
      <c r="P293" s="319"/>
      <c r="Q293" s="319"/>
      <c r="R293" s="319"/>
      <c r="S293" s="319"/>
      <c r="T293" s="319"/>
      <c r="U293" s="319"/>
      <c r="V293" s="319"/>
      <c r="W293" s="319"/>
      <c r="X293" s="319"/>
      <c r="Y293" s="319"/>
      <c r="Z293" s="319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9"/>
      <c r="D294" s="319"/>
      <c r="E294" s="319"/>
      <c r="F294" s="319"/>
      <c r="G294" s="319"/>
      <c r="H294" s="319"/>
      <c r="I294" s="319"/>
      <c r="J294" s="319"/>
      <c r="K294" s="319"/>
      <c r="L294" s="319"/>
      <c r="M294" s="319"/>
      <c r="N294" s="319"/>
      <c r="O294" s="319"/>
      <c r="P294" s="319"/>
      <c r="Q294" s="319"/>
      <c r="R294" s="319"/>
      <c r="S294" s="319"/>
      <c r="T294" s="319"/>
      <c r="U294" s="319"/>
      <c r="V294" s="319"/>
      <c r="W294" s="319"/>
      <c r="X294" s="319"/>
      <c r="Y294" s="319"/>
      <c r="Z294" s="319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9"/>
      <c r="D295" s="319"/>
      <c r="E295" s="319"/>
      <c r="F295" s="319"/>
      <c r="G295" s="319"/>
      <c r="H295" s="319"/>
      <c r="I295" s="319"/>
      <c r="J295" s="319"/>
      <c r="K295" s="319"/>
      <c r="L295" s="319"/>
      <c r="M295" s="319"/>
      <c r="N295" s="319"/>
      <c r="O295" s="319"/>
      <c r="P295" s="319"/>
      <c r="Q295" s="319"/>
      <c r="R295" s="319"/>
      <c r="S295" s="319"/>
      <c r="T295" s="319"/>
      <c r="U295" s="319"/>
      <c r="V295" s="319"/>
      <c r="W295" s="319"/>
      <c r="X295" s="319"/>
      <c r="Y295" s="319"/>
      <c r="Z295" s="319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9"/>
      <c r="D296" s="319"/>
      <c r="E296" s="319"/>
      <c r="F296" s="319"/>
      <c r="G296" s="319"/>
      <c r="H296" s="319"/>
      <c r="I296" s="319"/>
      <c r="J296" s="319"/>
      <c r="K296" s="319"/>
      <c r="L296" s="319"/>
      <c r="M296" s="319"/>
      <c r="N296" s="319"/>
      <c r="O296" s="319"/>
      <c r="P296" s="319"/>
      <c r="Q296" s="319"/>
      <c r="R296" s="319"/>
      <c r="S296" s="319"/>
      <c r="T296" s="319"/>
      <c r="U296" s="319"/>
      <c r="V296" s="319"/>
      <c r="W296" s="319"/>
      <c r="X296" s="319"/>
      <c r="Y296" s="319"/>
      <c r="Z296" s="319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9"/>
      <c r="D297" s="319"/>
      <c r="E297" s="319"/>
      <c r="F297" s="319"/>
      <c r="G297" s="319"/>
      <c r="H297" s="319"/>
      <c r="I297" s="319"/>
      <c r="J297" s="319"/>
      <c r="K297" s="319"/>
      <c r="L297" s="319"/>
      <c r="M297" s="319"/>
      <c r="N297" s="319"/>
      <c r="O297" s="319"/>
      <c r="P297" s="319"/>
      <c r="Q297" s="319"/>
      <c r="R297" s="319"/>
      <c r="S297" s="319"/>
      <c r="T297" s="319"/>
      <c r="U297" s="319"/>
      <c r="V297" s="319"/>
      <c r="W297" s="319"/>
      <c r="X297" s="319"/>
      <c r="Y297" s="319"/>
      <c r="Z297" s="319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9"/>
      <c r="D298" s="319"/>
      <c r="E298" s="319"/>
      <c r="F298" s="319"/>
      <c r="G298" s="319"/>
      <c r="H298" s="319"/>
      <c r="I298" s="319"/>
      <c r="J298" s="319"/>
      <c r="K298" s="319"/>
      <c r="L298" s="319"/>
      <c r="M298" s="319"/>
      <c r="N298" s="319"/>
      <c r="O298" s="319"/>
      <c r="P298" s="319"/>
      <c r="Q298" s="319"/>
      <c r="R298" s="319"/>
      <c r="S298" s="319"/>
      <c r="T298" s="319"/>
      <c r="U298" s="319"/>
      <c r="V298" s="319"/>
      <c r="W298" s="319"/>
      <c r="X298" s="319"/>
      <c r="Y298" s="319"/>
      <c r="Z298" s="319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9"/>
      <c r="D299" s="319"/>
      <c r="E299" s="319"/>
      <c r="F299" s="319"/>
      <c r="G299" s="319"/>
      <c r="H299" s="319"/>
      <c r="I299" s="319"/>
      <c r="J299" s="319"/>
      <c r="K299" s="319"/>
      <c r="L299" s="319"/>
      <c r="M299" s="319"/>
      <c r="N299" s="319"/>
      <c r="O299" s="319"/>
      <c r="P299" s="319"/>
      <c r="Q299" s="319"/>
      <c r="R299" s="319"/>
      <c r="S299" s="319"/>
      <c r="T299" s="319"/>
      <c r="U299" s="319"/>
      <c r="V299" s="319"/>
      <c r="W299" s="319"/>
      <c r="X299" s="319"/>
      <c r="Y299" s="319"/>
      <c r="Z299" s="319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9"/>
      <c r="D300" s="319"/>
      <c r="E300" s="319"/>
      <c r="F300" s="319"/>
      <c r="G300" s="319"/>
      <c r="H300" s="319"/>
      <c r="I300" s="319"/>
      <c r="J300" s="319"/>
      <c r="K300" s="319"/>
      <c r="L300" s="319"/>
      <c r="M300" s="319"/>
      <c r="N300" s="319"/>
      <c r="O300" s="319"/>
      <c r="P300" s="319"/>
      <c r="Q300" s="319"/>
      <c r="R300" s="319"/>
      <c r="S300" s="319"/>
      <c r="T300" s="319"/>
      <c r="U300" s="319"/>
      <c r="V300" s="319"/>
      <c r="W300" s="319"/>
      <c r="X300" s="319"/>
      <c r="Y300" s="319"/>
      <c r="Z300" s="319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9"/>
      <c r="D301" s="319"/>
      <c r="E301" s="319"/>
      <c r="F301" s="319"/>
      <c r="G301" s="319"/>
      <c r="H301" s="319"/>
      <c r="I301" s="319"/>
      <c r="J301" s="319"/>
      <c r="K301" s="319"/>
      <c r="L301" s="319"/>
      <c r="M301" s="319"/>
      <c r="N301" s="319"/>
      <c r="O301" s="319"/>
      <c r="P301" s="319"/>
      <c r="Q301" s="319"/>
      <c r="R301" s="319"/>
      <c r="S301" s="319"/>
      <c r="T301" s="319"/>
      <c r="U301" s="319"/>
      <c r="V301" s="319"/>
      <c r="W301" s="319"/>
      <c r="X301" s="319"/>
      <c r="Y301" s="319"/>
      <c r="Z301" s="319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9"/>
      <c r="D302" s="319"/>
      <c r="E302" s="319"/>
      <c r="F302" s="319"/>
      <c r="G302" s="319"/>
      <c r="H302" s="319"/>
      <c r="I302" s="319"/>
      <c r="J302" s="319"/>
      <c r="K302" s="319"/>
      <c r="L302" s="319"/>
      <c r="M302" s="319"/>
      <c r="N302" s="319"/>
      <c r="O302" s="319"/>
      <c r="P302" s="319"/>
      <c r="Q302" s="319"/>
      <c r="R302" s="319"/>
      <c r="S302" s="319"/>
      <c r="T302" s="319"/>
      <c r="U302" s="319"/>
      <c r="V302" s="319"/>
      <c r="W302" s="319"/>
      <c r="X302" s="319"/>
      <c r="Y302" s="319"/>
      <c r="Z302" s="319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9"/>
      <c r="D304" s="319"/>
      <c r="E304" s="319"/>
      <c r="F304" s="319"/>
      <c r="G304" s="319"/>
      <c r="H304" s="319"/>
      <c r="I304" s="319"/>
      <c r="J304" s="319"/>
      <c r="K304" s="319"/>
      <c r="L304" s="319"/>
      <c r="M304" s="319"/>
      <c r="N304" s="319"/>
      <c r="O304" s="319"/>
      <c r="P304" s="319"/>
      <c r="Q304" s="319"/>
      <c r="R304" s="319"/>
      <c r="S304" s="319"/>
      <c r="T304" s="319"/>
      <c r="U304" s="319"/>
      <c r="V304" s="319"/>
      <c r="W304" s="319"/>
      <c r="X304" s="319"/>
      <c r="Y304" s="319"/>
      <c r="Z304" s="319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9"/>
      <c r="D305" s="319"/>
      <c r="E305" s="319"/>
      <c r="F305" s="319"/>
      <c r="G305" s="319"/>
      <c r="H305" s="319"/>
      <c r="I305" s="319"/>
      <c r="J305" s="319"/>
      <c r="K305" s="319"/>
      <c r="L305" s="319"/>
      <c r="M305" s="319"/>
      <c r="N305" s="319"/>
      <c r="O305" s="319"/>
      <c r="P305" s="319"/>
      <c r="Q305" s="319"/>
      <c r="R305" s="319"/>
      <c r="S305" s="319"/>
      <c r="T305" s="319"/>
      <c r="U305" s="319"/>
      <c r="V305" s="319"/>
      <c r="W305" s="319"/>
      <c r="X305" s="319"/>
      <c r="Y305" s="319"/>
      <c r="Z305" s="319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9"/>
      <c r="D306" s="319"/>
      <c r="E306" s="319"/>
      <c r="F306" s="319"/>
      <c r="G306" s="319"/>
      <c r="H306" s="319"/>
      <c r="I306" s="319"/>
      <c r="J306" s="319"/>
      <c r="K306" s="319"/>
      <c r="L306" s="319"/>
      <c r="M306" s="319"/>
      <c r="N306" s="319"/>
      <c r="O306" s="319"/>
      <c r="P306" s="319"/>
      <c r="Q306" s="319"/>
      <c r="R306" s="319"/>
      <c r="S306" s="319"/>
      <c r="T306" s="319"/>
      <c r="U306" s="319"/>
      <c r="V306" s="319"/>
      <c r="W306" s="319"/>
      <c r="X306" s="319"/>
      <c r="Y306" s="319"/>
      <c r="Z306" s="319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304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45926.9813302485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n">
        <f aca="false">+Input!F4</f>
        <v>0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+Input!C12</f>
        <v>1864707.527</v>
      </c>
      <c r="F9" s="69" t="s">
        <v>179</v>
      </c>
      <c r="G9" s="188" t="s">
        <v>180</v>
      </c>
      <c r="K9" s="312" t="s">
        <v>181</v>
      </c>
      <c r="L9" s="319" t="n">
        <f aca="false">+Input!$F$36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+Input!C13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+Input!$F$37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+Input!$F$38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+Input!$F$39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1864707.527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1864707.527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1254035.2217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1524846.4728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1254035.2217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-27.5684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339833.4858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-27.5684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1254007.6533</v>
      </c>
      <c r="K36" s="312" t="s">
        <v>118</v>
      </c>
      <c r="L36" s="317"/>
      <c r="M36" s="57" t="n">
        <f aca="false">SUM(M30:M34)</f>
        <v>3118715.1803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3118715.1803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-16741.8245</v>
      </c>
      <c r="D43" s="361" t="n">
        <f aca="false">SUM(D47:D76)-D61-D68-D69</f>
        <v>85790.6229999999</v>
      </c>
      <c r="E43" s="361" t="n">
        <f aca="false">SUM(E47:E76)-I61-I68-I69</f>
        <v>313453.1729</v>
      </c>
      <c r="F43" s="361" t="n">
        <f aca="false">SUM(F47:F76)-J61-J68-J69</f>
        <v>-42640.9172000001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n">
        <f aca="false">SUM(M47:M76)-O61-O68-O69</f>
        <v>0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248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248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248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248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315811.9312</v>
      </c>
      <c r="C47" s="319" t="n">
        <v>-11952.7099</v>
      </c>
      <c r="D47" s="319" t="n">
        <v>141955.6209</v>
      </c>
      <c r="E47" s="188" t="n">
        <v>210470.7766</v>
      </c>
      <c r="F47" s="319" t="n">
        <f aca="false">+Input!$C$16</f>
        <v>-24661.7564</v>
      </c>
      <c r="H47" s="319" t="n">
        <v>0</v>
      </c>
      <c r="I47" s="319"/>
      <c r="J47" s="319"/>
      <c r="L47" s="319"/>
      <c r="M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+Input!$C$16</f>
        <v>-24661.7564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37486.0253</v>
      </c>
      <c r="C53" s="319" t="n">
        <v>-4980.8981</v>
      </c>
      <c r="D53" s="319" t="n">
        <v>-105409.7426</v>
      </c>
      <c r="E53" s="188" t="n">
        <v>103031.3241</v>
      </c>
      <c r="F53" s="319" t="n">
        <f aca="false">+Input!$C$17</f>
        <v>44845.3419</v>
      </c>
      <c r="H53" s="319"/>
      <c r="I53" s="319"/>
      <c r="J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+Input!$C$17</f>
        <v>44845.3419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-13464.4707000002</v>
      </c>
      <c r="C54" s="319" t="n">
        <v>0</v>
      </c>
      <c r="D54" s="319" t="n">
        <v>49310.9010999999</v>
      </c>
      <c r="E54" s="188" t="n">
        <v>0</v>
      </c>
      <c r="F54" s="319" t="n">
        <f aca="false">+Input!$C$18</f>
        <v>-62775.3718000001</v>
      </c>
      <c r="H54" s="319"/>
      <c r="I54" s="319"/>
      <c r="J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+Input!$C$18</f>
        <v>-62775.3718000001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+Input!$C$21</f>
        <v>0</v>
      </c>
      <c r="H55" s="319"/>
      <c r="I55" s="319"/>
      <c r="J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+Input!$C$21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+Input!$C$22</f>
        <v>0</v>
      </c>
      <c r="H56" s="319"/>
      <c r="I56" s="319"/>
      <c r="J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+Input!$C$22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+Input!$C$23</f>
        <v>0</v>
      </c>
      <c r="H57" s="319"/>
      <c r="I57" s="319"/>
      <c r="J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+Input!$C$23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33.8077</v>
      </c>
      <c r="C58" s="319" t="n">
        <v>0.0991999999999997</v>
      </c>
      <c r="D58" s="319" t="n">
        <v>13.2314</v>
      </c>
      <c r="E58" s="188" t="n">
        <v>25.7829</v>
      </c>
      <c r="F58" s="319" t="n">
        <f aca="false">+Input!$C$24</f>
        <v>-5.3058</v>
      </c>
      <c r="H58" s="319"/>
      <c r="I58" s="319"/>
      <c r="J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+Input!$C$24</f>
        <v>-5.3058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-6.23929999999999</v>
      </c>
      <c r="C59" s="319" t="n">
        <v>191.6843</v>
      </c>
      <c r="D59" s="319" t="n">
        <v>-79.3878</v>
      </c>
      <c r="E59" s="188" t="n">
        <v>-74.7107</v>
      </c>
      <c r="F59" s="319" t="n">
        <f aca="false">+Input!$C$25</f>
        <v>-43.8251</v>
      </c>
      <c r="H59" s="319"/>
      <c r="I59" s="319"/>
      <c r="J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+Input!$C$25</f>
        <v>-43.8251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+Input!$C$26</f>
        <v>0</v>
      </c>
      <c r="H60" s="319"/>
      <c r="I60" s="319"/>
      <c r="J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+Input!$C$26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+Input!$C$27</f>
        <v>0</v>
      </c>
      <c r="H61" s="319"/>
      <c r="I61" s="319"/>
      <c r="J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+Input!$C$27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+Input!$C$28</f>
        <v>0</v>
      </c>
      <c r="H62" s="319"/>
      <c r="I62" s="319"/>
      <c r="J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+Input!$C$28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v>0</v>
      </c>
      <c r="H63" s="319"/>
      <c r="I63" s="319"/>
      <c r="J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+Input!$C$30</f>
        <v>0</v>
      </c>
      <c r="H66" s="319"/>
      <c r="I66" s="319"/>
      <c r="J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+Input!$C$30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339833.4858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-27.5684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T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T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T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T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J90" s="319"/>
      <c r="K90" s="319"/>
      <c r="L90" s="319"/>
      <c r="M90" s="319"/>
      <c r="N90" s="319"/>
      <c r="Q90" s="319"/>
      <c r="R90" s="319"/>
      <c r="S90" s="319"/>
      <c r="T90" s="319"/>
      <c r="U90" s="319"/>
      <c r="X90" s="319"/>
      <c r="Y90" s="319"/>
      <c r="Z90" s="319"/>
      <c r="AA90" s="319"/>
      <c r="AB90" s="319"/>
      <c r="AE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T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T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T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T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J108" s="319"/>
      <c r="K108" s="319"/>
      <c r="L108" s="319"/>
      <c r="M108" s="319"/>
      <c r="N108" s="319"/>
      <c r="Q108" s="319"/>
      <c r="R108" s="319"/>
      <c r="S108" s="319"/>
      <c r="T108" s="319"/>
      <c r="U108" s="319"/>
      <c r="X108" s="319"/>
      <c r="Y108" s="319"/>
      <c r="Z108" s="319"/>
      <c r="AA108" s="319"/>
      <c r="AB108" s="319"/>
      <c r="AE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J109" s="319"/>
      <c r="K109" s="319"/>
      <c r="L109" s="319"/>
      <c r="M109" s="319"/>
      <c r="N109" s="319"/>
      <c r="Q109" s="319"/>
      <c r="R109" s="319"/>
      <c r="S109" s="319"/>
      <c r="T109" s="319"/>
      <c r="U109" s="319"/>
      <c r="X109" s="319"/>
      <c r="Y109" s="319"/>
      <c r="Z109" s="319"/>
      <c r="AA109" s="319"/>
      <c r="AB109" s="319"/>
      <c r="AE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J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J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J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J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91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9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493"/>
      <c r="C165" s="217"/>
      <c r="D165" s="436"/>
      <c r="E165" s="437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303"/>
      <c r="C166" s="303"/>
      <c r="D166" s="405"/>
      <c r="E166" s="412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303"/>
      <c r="C167" s="303"/>
      <c r="D167" s="405"/>
      <c r="E167" s="412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303"/>
      <c r="C168" s="303"/>
      <c r="D168" s="405"/>
      <c r="E168" s="412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303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303"/>
      <c r="C170" s="303"/>
      <c r="D170" s="405"/>
      <c r="E170" s="412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303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303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303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303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303"/>
      <c r="C176" s="303"/>
      <c r="D176" s="405"/>
      <c r="E176" s="412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303"/>
      <c r="C177" s="303"/>
      <c r="D177" s="405"/>
      <c r="E177" s="412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303"/>
      <c r="C178" s="303"/>
      <c r="D178" s="40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317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03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D30" activePane="bottomRight" state="frozen"/>
      <selection pane="topLeft" activeCell="A1" activeCellId="0" sqref="A1"/>
      <selection pane="topRight" activeCell="D1" activeCellId="0" sqref="D1"/>
      <selection pane="bottomLeft" activeCell="A30" activeCellId="0" sqref="A30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306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45926.9813302485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str">
        <f aca="false">+Input!C4</f>
        <v>1127484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+Input!D12</f>
        <v>127892.3505</v>
      </c>
      <c r="F9" s="69" t="s">
        <v>179</v>
      </c>
      <c r="G9" s="188" t="s">
        <v>180</v>
      </c>
      <c r="K9" s="312" t="s">
        <v>181</v>
      </c>
      <c r="L9" s="319" t="n">
        <f aca="false">+Input!$C$36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+Input!D13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+Input!$C$37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+Input!$C$38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+Input!$C$39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+E186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127892.3505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127892.3505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-M215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-12093257.0456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252151.0933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-12093257.0456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-338.6462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-124597.389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F239</f>
        <v>0</v>
      </c>
      <c r="F35" s="188" t="s">
        <v>225</v>
      </c>
      <c r="G35" s="349" t="n">
        <f aca="false">SUM(B58+B59)*-1</f>
        <v>-338.6462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-12093595.6918</v>
      </c>
      <c r="K36" s="312" t="s">
        <v>118</v>
      </c>
      <c r="L36" s="317"/>
      <c r="M36" s="57" t="n">
        <f aca="false">SUM(M30:M34)</f>
        <v>-11965703.3413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-11965703.3413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-388083.0017</v>
      </c>
      <c r="D43" s="361" t="n">
        <f aca="false">SUM(D47:D76)-D61-D68-D69</f>
        <v>703342.0602</v>
      </c>
      <c r="E43" s="361" t="n">
        <f aca="false">SUM(E47:E76)-I61-I68-I69</f>
        <v>-603510.1808</v>
      </c>
      <c r="F43" s="361" t="n">
        <f aca="false">SUM(F47:F76)-J61-J68-J69</f>
        <v>163992.3795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n">
        <f aca="false">SUM(M47:M76)-O61-O68-O69</f>
        <v>0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248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248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248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248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286864.3132</v>
      </c>
      <c r="C47" s="319" t="n">
        <v>-344238.0551</v>
      </c>
      <c r="D47" s="319" t="n">
        <v>624604.7445</v>
      </c>
      <c r="E47" s="188" t="n">
        <v>-168376.6228</v>
      </c>
      <c r="F47" s="319" t="n">
        <f aca="false">+Input!$D$16</f>
        <v>174874.2466</v>
      </c>
      <c r="H47" s="319" t="n">
        <v>0</v>
      </c>
      <c r="I47" s="319"/>
      <c r="J47" s="319"/>
      <c r="L47" s="319"/>
      <c r="M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319"/>
      <c r="AN47" s="357"/>
      <c r="AO47" s="69"/>
      <c r="AP47" s="69"/>
      <c r="AQ47" s="69"/>
      <c r="AR47" s="69"/>
      <c r="AS47" s="69"/>
      <c r="BB47" s="319" t="n">
        <f aca="false">+Input!$D$16</f>
        <v>174874.2466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-671493.1743</v>
      </c>
      <c r="C53" s="319" t="n">
        <v>-42835.7322</v>
      </c>
      <c r="D53" s="319" t="n">
        <v>-68346.9599</v>
      </c>
      <c r="E53" s="188" t="n">
        <v>-441221.1846</v>
      </c>
      <c r="F53" s="319" t="n">
        <f aca="false">+Input!$D$17</f>
        <v>-119089.2976</v>
      </c>
      <c r="H53" s="319"/>
      <c r="I53" s="319"/>
      <c r="J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+Input!$D$17</f>
        <v>-119089.2976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260031.4721</v>
      </c>
      <c r="C54" s="319" t="n">
        <v>-996.059200000018</v>
      </c>
      <c r="D54" s="319" t="n">
        <v>146936.5228</v>
      </c>
      <c r="E54" s="188" t="n">
        <v>5977.86820000003</v>
      </c>
      <c r="F54" s="319" t="n">
        <f aca="false">+Input!$D$18</f>
        <v>108113.1403</v>
      </c>
      <c r="H54" s="319"/>
      <c r="I54" s="319"/>
      <c r="J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+Input!$D$18</f>
        <v>108113.1403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+Input!$D$21</f>
        <v>0</v>
      </c>
      <c r="H55" s="319"/>
      <c r="I55" s="319"/>
      <c r="J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+Input!$D$21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+Input!$D$22</f>
        <v>0</v>
      </c>
      <c r="H56" s="319"/>
      <c r="I56" s="319"/>
      <c r="J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+Input!$D$22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+Input!$D$23</f>
        <v>0</v>
      </c>
      <c r="H57" s="319"/>
      <c r="I57" s="319"/>
      <c r="J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+Input!$D$23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48.8443</v>
      </c>
      <c r="C58" s="319" t="n">
        <v>-43.3713</v>
      </c>
      <c r="D58" s="319" t="n">
        <v>86.7261</v>
      </c>
      <c r="E58" s="188" t="n">
        <v>-20.4068</v>
      </c>
      <c r="F58" s="319" t="n">
        <f aca="false">+Input!$D$24</f>
        <v>25.8963</v>
      </c>
      <c r="H58" s="319"/>
      <c r="I58" s="319"/>
      <c r="J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+Input!$D$24</f>
        <v>25.8963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289.8019</v>
      </c>
      <c r="C59" s="319" t="n">
        <v>30.2161</v>
      </c>
      <c r="D59" s="319" t="n">
        <v>61.0267</v>
      </c>
      <c r="E59" s="188" t="n">
        <v>130.1652</v>
      </c>
      <c r="F59" s="319" t="n">
        <f aca="false">+Input!$D$25</f>
        <v>68.3939</v>
      </c>
      <c r="H59" s="319"/>
      <c r="I59" s="319"/>
      <c r="J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+Input!$D$25</f>
        <v>68.3939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+Input!$D$26</f>
        <v>0</v>
      </c>
      <c r="H60" s="319"/>
      <c r="I60" s="319"/>
      <c r="J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+Input!$D$26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+Input!$D$27</f>
        <v>0</v>
      </c>
      <c r="H61" s="319"/>
      <c r="I61" s="319"/>
      <c r="J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+Input!$D$27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+Input!$D$28</f>
        <v>0</v>
      </c>
      <c r="H62" s="319"/>
      <c r="I62" s="319"/>
      <c r="J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+Input!$D$28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v>0</v>
      </c>
      <c r="H63" s="319"/>
      <c r="I63" s="319"/>
      <c r="J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+Input!$D$30</f>
        <v>0</v>
      </c>
      <c r="H66" s="319"/>
      <c r="I66" s="319"/>
      <c r="J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+Input!$D$30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-124597.389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-338.6462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T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T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T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T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J90" s="319"/>
      <c r="K90" s="319"/>
      <c r="L90" s="319"/>
      <c r="M90" s="319"/>
      <c r="N90" s="319"/>
      <c r="Q90" s="319"/>
      <c r="R90" s="319"/>
      <c r="S90" s="319"/>
      <c r="T90" s="319"/>
      <c r="U90" s="319"/>
      <c r="X90" s="319"/>
      <c r="Y90" s="319"/>
      <c r="Z90" s="319"/>
      <c r="AA90" s="319"/>
      <c r="AB90" s="319"/>
      <c r="AE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T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T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T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T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J108" s="319"/>
      <c r="K108" s="319"/>
      <c r="L108" s="319"/>
      <c r="M108" s="319"/>
      <c r="N108" s="319"/>
      <c r="Q108" s="319"/>
      <c r="R108" s="319"/>
      <c r="S108" s="319"/>
      <c r="T108" s="319"/>
      <c r="U108" s="319"/>
      <c r="X108" s="319"/>
      <c r="Y108" s="319"/>
      <c r="Z108" s="319"/>
      <c r="AA108" s="319"/>
      <c r="AB108" s="319"/>
      <c r="AE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J109" s="319"/>
      <c r="K109" s="319"/>
      <c r="L109" s="319"/>
      <c r="M109" s="319"/>
      <c r="N109" s="319"/>
      <c r="Q109" s="319"/>
      <c r="R109" s="319"/>
      <c r="S109" s="319"/>
      <c r="T109" s="319"/>
      <c r="U109" s="319"/>
      <c r="X109" s="319"/>
      <c r="Y109" s="319"/>
      <c r="Z109" s="319"/>
      <c r="AA109" s="319"/>
      <c r="AB109" s="319"/>
      <c r="AE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J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J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J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J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91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303"/>
      <c r="I132" s="69"/>
      <c r="J132" s="69"/>
      <c r="K132" s="409"/>
      <c r="L132" s="406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9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9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303"/>
      <c r="C165" s="303"/>
      <c r="D165" s="405"/>
      <c r="E165" s="417"/>
      <c r="AJ165" s="69"/>
      <c r="AK165" s="69"/>
      <c r="AL165" s="69"/>
      <c r="AM165" s="69"/>
    </row>
    <row r="166" customFormat="false" ht="12.75" hidden="false" customHeight="true" outlineLevel="0" collapsed="false">
      <c r="A166" s="494"/>
      <c r="B166" s="303"/>
      <c r="C166" s="303"/>
      <c r="D166" s="303"/>
      <c r="E166" s="417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303"/>
      <c r="C167" s="303"/>
      <c r="D167" s="405"/>
      <c r="E167" s="417"/>
      <c r="AJ167" s="69"/>
      <c r="AK167" s="69"/>
      <c r="AL167" s="69"/>
      <c r="AM167" s="69"/>
    </row>
    <row r="168" customFormat="false" ht="12.75" hidden="false" customHeight="true" outlineLevel="0" collapsed="false">
      <c r="A168" s="494"/>
      <c r="B168" s="303"/>
      <c r="C168" s="303"/>
      <c r="D168" s="303"/>
      <c r="E168" s="417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303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303"/>
      <c r="C170" s="303"/>
      <c r="D170" s="405"/>
      <c r="E170" s="412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303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303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303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303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303"/>
      <c r="C176" s="303"/>
      <c r="D176" s="405"/>
      <c r="E176" s="412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303"/>
      <c r="C177" s="303"/>
      <c r="D177" s="405"/>
      <c r="E177" s="412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303"/>
      <c r="C178" s="303"/>
      <c r="D178" s="40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317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03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408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408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303"/>
      <c r="E185" s="417"/>
      <c r="AJ185" s="69"/>
      <c r="AK185" s="69"/>
      <c r="AL185" s="69"/>
      <c r="AM185" s="69"/>
    </row>
    <row r="186" customFormat="false" ht="12.75" hidden="false" customHeight="true" outlineLevel="0" collapsed="false">
      <c r="A186" s="494"/>
      <c r="B186" s="303"/>
      <c r="C186" s="303"/>
      <c r="D186" s="419" t="s">
        <v>296</v>
      </c>
      <c r="E186" s="420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95"/>
      <c r="B187" s="422"/>
      <c r="C187" s="422"/>
      <c r="D187" s="422"/>
      <c r="E187" s="423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42" t="s">
        <v>297</v>
      </c>
      <c r="B190" s="443"/>
      <c r="C190" s="443"/>
      <c r="D190" s="443"/>
      <c r="E190" s="443"/>
      <c r="F190" s="443"/>
      <c r="G190" s="443"/>
      <c r="H190" s="443"/>
      <c r="I190" s="443"/>
      <c r="J190" s="443"/>
      <c r="K190" s="443"/>
      <c r="L190" s="443"/>
      <c r="M190" s="444"/>
      <c r="O190" s="69"/>
      <c r="P190" s="69"/>
      <c r="Q190" s="69"/>
      <c r="R190" s="69"/>
    </row>
    <row r="191" customFormat="false" ht="12.75" hidden="false" customHeight="true" outlineLevel="0" collapsed="false">
      <c r="A191" s="445" t="s">
        <v>298</v>
      </c>
      <c r="B191" s="446" t="s">
        <v>16</v>
      </c>
      <c r="C191" s="447" t="s">
        <v>299</v>
      </c>
      <c r="D191" s="448" t="s">
        <v>300</v>
      </c>
      <c r="E191" s="449" t="s">
        <v>291</v>
      </c>
      <c r="F191" s="449"/>
      <c r="G191" s="449"/>
      <c r="H191" s="449"/>
      <c r="I191" s="449"/>
      <c r="J191" s="449"/>
      <c r="K191" s="449"/>
      <c r="L191" s="449"/>
      <c r="M191" s="450" t="s">
        <v>292</v>
      </c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  <c r="O196" s="69"/>
      <c r="P196" s="69"/>
      <c r="Q196" s="69"/>
      <c r="R196" s="69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1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3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6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7"/>
      <c r="D214" s="405"/>
      <c r="E214" s="303"/>
      <c r="F214" s="303"/>
      <c r="G214" s="303"/>
      <c r="H214" s="303"/>
      <c r="I214" s="303"/>
      <c r="J214" s="303"/>
      <c r="K214" s="303"/>
      <c r="L214" s="303"/>
      <c r="M214" s="454"/>
    </row>
    <row r="215" customFormat="false" ht="12.75" hidden="false" customHeight="true" outlineLevel="0" collapsed="false">
      <c r="A215" s="455"/>
      <c r="B215" s="452"/>
      <c r="C215" s="458"/>
      <c r="D215" s="405"/>
      <c r="E215" s="303"/>
      <c r="F215" s="303"/>
      <c r="G215" s="303"/>
      <c r="H215" s="303"/>
      <c r="I215" s="303"/>
      <c r="J215" s="303"/>
      <c r="K215" s="303"/>
      <c r="L215" s="419" t="s">
        <v>301</v>
      </c>
      <c r="M215" s="459" t="n">
        <f aca="false">SUM(M192:M214)</f>
        <v>0</v>
      </c>
    </row>
    <row r="216" customFormat="false" ht="12.75" hidden="false" customHeight="true" outlineLevel="0" collapsed="false">
      <c r="A216" s="460"/>
      <c r="B216" s="461"/>
      <c r="C216" s="422"/>
      <c r="D216" s="422"/>
      <c r="E216" s="422"/>
      <c r="F216" s="422"/>
      <c r="G216" s="422"/>
      <c r="H216" s="422"/>
      <c r="I216" s="422"/>
      <c r="J216" s="422"/>
      <c r="K216" s="422"/>
      <c r="L216" s="422"/>
      <c r="M216" s="423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62" t="s">
        <v>302</v>
      </c>
      <c r="B219" s="463"/>
      <c r="C219" s="463"/>
      <c r="D219" s="463"/>
      <c r="E219" s="463"/>
      <c r="F219" s="464"/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66" t="s">
        <v>298</v>
      </c>
      <c r="B220" s="467" t="s">
        <v>16</v>
      </c>
      <c r="C220" s="468" t="s">
        <v>299</v>
      </c>
      <c r="D220" s="469" t="s">
        <v>300</v>
      </c>
      <c r="E220" s="469"/>
      <c r="F220" s="470" t="s">
        <v>292</v>
      </c>
      <c r="G220" s="465"/>
      <c r="H220" s="465"/>
      <c r="I220" s="465"/>
      <c r="J220" s="465"/>
      <c r="K220" s="465"/>
      <c r="L220" s="465"/>
      <c r="M220" s="465"/>
      <c r="N220" s="465"/>
    </row>
    <row r="221" customFormat="false" ht="12.75" hidden="false" customHeight="true" outlineLevel="0" collapsed="false">
      <c r="A221" s="471"/>
      <c r="B221" s="452"/>
      <c r="C221" s="472"/>
      <c r="D221" s="303"/>
      <c r="E221" s="473"/>
      <c r="F221" s="474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7"/>
      <c r="G222" s="475"/>
      <c r="H222" s="475"/>
      <c r="I222" s="475"/>
      <c r="J222" s="475"/>
      <c r="K222" s="475"/>
      <c r="L222" s="475"/>
      <c r="M222" s="475"/>
      <c r="N222" s="47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76"/>
      <c r="E238" s="473"/>
      <c r="F238" s="478"/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71"/>
      <c r="B239" s="452"/>
      <c r="C239" s="465"/>
      <c r="D239" s="465"/>
      <c r="E239" s="419" t="s">
        <v>303</v>
      </c>
      <c r="F239" s="479" t="n">
        <f aca="false">SUM(F220:F238)</f>
        <v>0</v>
      </c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>
      <c r="A240" s="480"/>
      <c r="B240" s="481"/>
      <c r="C240" s="482"/>
      <c r="D240" s="482"/>
      <c r="E240" s="483"/>
      <c r="F240" s="484"/>
      <c r="G240" s="465"/>
      <c r="H240" s="465"/>
      <c r="I240" s="465"/>
      <c r="J240" s="465"/>
      <c r="K240" s="465"/>
      <c r="L240" s="465"/>
      <c r="M240" s="465"/>
      <c r="N240" s="465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W38" activePane="bottomRight" state="frozen"/>
      <selection pane="topLeft" activeCell="A1" activeCellId="0" sqref="A1"/>
      <selection pane="topRight" activeCell="W1" activeCellId="0" sqref="W1"/>
      <selection pane="bottomLeft" activeCell="A38" activeCellId="0" sqref="A38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307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45926.9813302485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str">
        <f aca="false">Input!E4</f>
        <v>1127486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+Input!$E$12</f>
        <v>-2699478.8322</v>
      </c>
      <c r="F9" s="69" t="s">
        <v>179</v>
      </c>
      <c r="G9" s="188" t="s">
        <v>180</v>
      </c>
      <c r="K9" s="312" t="s">
        <v>181</v>
      </c>
      <c r="L9" s="319" t="n">
        <f aca="false">+Input!D36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21" t="n">
        <f aca="false">+Input!$E$13</f>
        <v>1328719.957</v>
      </c>
      <c r="F10" s="69" t="s">
        <v>179</v>
      </c>
      <c r="G10" s="188" t="s">
        <v>180</v>
      </c>
      <c r="K10" s="312" t="s">
        <v>183</v>
      </c>
      <c r="L10" s="319" t="n">
        <f aca="false">+Input!D37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+Input!D38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+Input!D39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-1370758.8752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-1370758.8752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-9020342.6345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-269016.0605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-9020342.6345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-54393.6473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-1156136.462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-54393.6473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-9074736.2818</v>
      </c>
      <c r="K36" s="312" t="s">
        <v>118</v>
      </c>
      <c r="L36" s="317"/>
      <c r="M36" s="57" t="n">
        <f aca="false">SUM(M30:M34)</f>
        <v>-10445495.157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-10445495.157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-284761.0122</v>
      </c>
      <c r="D43" s="361" t="n">
        <f aca="false">SUM(D47:D76)-D61-D68-D69</f>
        <v>469524.6891</v>
      </c>
      <c r="E43" s="361" t="n">
        <f aca="false">SUM(E47:E76)-I61-I68-I69</f>
        <v>-992148.3244</v>
      </c>
      <c r="F43" s="361" t="n">
        <f aca="false">SUM(F47:F76)-J61-J68-J69</f>
        <v>-294358.1672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n">
        <f aca="false">SUM(M47:M76)-O61-O68-O69</f>
        <v>0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248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248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248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248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-954865.2641</v>
      </c>
      <c r="C47" s="319" t="n">
        <v>-240047.5509</v>
      </c>
      <c r="D47" s="319" t="n">
        <v>170712.2794</v>
      </c>
      <c r="E47" s="188" t="n">
        <v>-839910.2145</v>
      </c>
      <c r="F47" s="319" t="n">
        <f aca="false">+Input!$E$16</f>
        <v>-45619.7781</v>
      </c>
      <c r="H47" s="319" t="n">
        <v>0</v>
      </c>
      <c r="I47" s="319"/>
      <c r="J47" s="319"/>
      <c r="L47" s="319"/>
      <c r="M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+Input!$E$16</f>
        <v>-45619.7781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-42064.8397</v>
      </c>
      <c r="C53" s="319" t="n">
        <v>-30298.2144</v>
      </c>
      <c r="D53" s="319" t="n">
        <v>120448.3655</v>
      </c>
      <c r="E53" s="188" t="n">
        <v>-114276.854</v>
      </c>
      <c r="F53" s="319" t="n">
        <f aca="false">+Input!$E$17</f>
        <v>-17938.1368</v>
      </c>
      <c r="H53" s="319"/>
      <c r="I53" s="319"/>
      <c r="J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+Input!$E$17</f>
        <v>-17938.1368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-130026.5497</v>
      </c>
      <c r="C54" s="319" t="n">
        <v>0</v>
      </c>
      <c r="D54" s="319" t="n">
        <v>-31877.7541</v>
      </c>
      <c r="E54" s="188" t="n">
        <v>0</v>
      </c>
      <c r="F54" s="319" t="n">
        <f aca="false">+Input!$E$18</f>
        <v>-98148.7955999998</v>
      </c>
      <c r="H54" s="319"/>
      <c r="I54" s="319"/>
      <c r="J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+Input!$E$18</f>
        <v>-98148.7955999998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323813.7885</v>
      </c>
      <c r="C55" s="319" t="n">
        <v>28479.74</v>
      </c>
      <c r="D55" s="319" t="n">
        <v>186507.561</v>
      </c>
      <c r="E55" s="188" t="n">
        <v>106876.43</v>
      </c>
      <c r="F55" s="319" t="n">
        <f aca="false">+Input!$E$21</f>
        <v>1950.0575</v>
      </c>
      <c r="H55" s="319"/>
      <c r="I55" s="319"/>
      <c r="J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+Input!$E$21</f>
        <v>1950.0575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-152433.172</v>
      </c>
      <c r="C56" s="319" t="n">
        <v>-16153.543</v>
      </c>
      <c r="D56" s="319" t="n">
        <v>36543.49</v>
      </c>
      <c r="E56" s="188" t="n">
        <v>-98555.26</v>
      </c>
      <c r="F56" s="319" t="n">
        <f aca="false">+Input!$E$22</f>
        <v>-74267.859</v>
      </c>
      <c r="H56" s="319"/>
      <c r="I56" s="319"/>
      <c r="J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+Input!$E$22</f>
        <v>-74267.859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-200560.425</v>
      </c>
      <c r="C57" s="319" t="n">
        <v>-33416.78</v>
      </c>
      <c r="D57" s="319" t="n">
        <v>-38902.86</v>
      </c>
      <c r="E57" s="188" t="n">
        <v>-67618.75</v>
      </c>
      <c r="F57" s="319" t="n">
        <f aca="false">+Input!$E$23</f>
        <v>-60622.035</v>
      </c>
      <c r="H57" s="319"/>
      <c r="I57" s="319"/>
      <c r="J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+Input!$E$23</f>
        <v>-60622.035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54491.9967</v>
      </c>
      <c r="C58" s="319" t="n">
        <v>6836.7995</v>
      </c>
      <c r="D58" s="319" t="n">
        <v>26089.4217</v>
      </c>
      <c r="E58" s="188" t="n">
        <v>21245.9006</v>
      </c>
      <c r="F58" s="319" t="n">
        <f aca="false">+Input!$E$24</f>
        <v>319.8749</v>
      </c>
      <c r="H58" s="319"/>
      <c r="I58" s="319"/>
      <c r="J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+Input!$E$24</f>
        <v>319.8749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-98.3494</v>
      </c>
      <c r="C59" s="319" t="n">
        <v>-161.4634</v>
      </c>
      <c r="D59" s="319" t="n">
        <v>4.18559999999999</v>
      </c>
      <c r="E59" s="188" t="n">
        <v>90.4235</v>
      </c>
      <c r="F59" s="319" t="n">
        <f aca="false">+Input!$E$25</f>
        <v>-31.4951</v>
      </c>
      <c r="H59" s="319"/>
      <c r="I59" s="319"/>
      <c r="J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+Input!$E$25</f>
        <v>-31.4951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+Input!$E$26</f>
        <v>0</v>
      </c>
      <c r="H60" s="319"/>
      <c r="I60" s="319"/>
      <c r="J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+Input!$E$26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+Input!$E$27</f>
        <v>0</v>
      </c>
      <c r="H61" s="319"/>
      <c r="I61" s="319"/>
      <c r="J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+Input!$E$27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+Input!$E$28</f>
        <v>0</v>
      </c>
      <c r="H62" s="319"/>
      <c r="I62" s="319"/>
      <c r="J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+Input!$E$28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v>0</v>
      </c>
      <c r="H63" s="319"/>
      <c r="I63" s="319"/>
      <c r="J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+Input!$E$30</f>
        <v>0</v>
      </c>
      <c r="H66" s="319"/>
      <c r="I66" s="319"/>
      <c r="J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+Input!$E$30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-1156136.462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-54393.6473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T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T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T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T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K90" s="319"/>
      <c r="L90" s="319"/>
      <c r="M90" s="319"/>
      <c r="N90" s="319"/>
      <c r="R90" s="319"/>
      <c r="S90" s="319"/>
      <c r="T90" s="319"/>
      <c r="U90" s="319"/>
      <c r="Y90" s="319"/>
      <c r="Z90" s="319"/>
      <c r="AA90" s="319"/>
      <c r="AB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T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T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T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T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K108" s="319"/>
      <c r="L108" s="319"/>
      <c r="M108" s="319"/>
      <c r="N108" s="319"/>
      <c r="R108" s="319"/>
      <c r="S108" s="319"/>
      <c r="T108" s="319"/>
      <c r="U108" s="319"/>
      <c r="Y108" s="319"/>
      <c r="Z108" s="319"/>
      <c r="AA108" s="319"/>
      <c r="AB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K109" s="319"/>
      <c r="L109" s="319"/>
      <c r="M109" s="319"/>
      <c r="N109" s="319"/>
      <c r="R109" s="319"/>
      <c r="S109" s="319"/>
      <c r="T109" s="319"/>
      <c r="U109" s="319"/>
      <c r="Y109" s="319"/>
      <c r="Z109" s="319"/>
      <c r="AA109" s="319"/>
      <c r="AB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303"/>
      <c r="C165" s="217"/>
      <c r="D165" s="436"/>
      <c r="E165" s="406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303"/>
      <c r="C166" s="303"/>
      <c r="D166" s="405"/>
      <c r="E166" s="406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303"/>
      <c r="C167" s="303"/>
      <c r="D167" s="405"/>
      <c r="E167" s="406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303"/>
      <c r="C168" s="303"/>
      <c r="D168" s="405"/>
      <c r="E168" s="406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303"/>
      <c r="C169" s="303"/>
      <c r="D169" s="405"/>
      <c r="E169" s="406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303"/>
      <c r="C170" s="303"/>
      <c r="D170" s="405"/>
      <c r="E170" s="406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303"/>
      <c r="C171" s="414"/>
      <c r="D171" s="415"/>
      <c r="E171" s="406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303"/>
      <c r="C172" s="414"/>
      <c r="D172" s="415"/>
      <c r="E172" s="406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303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303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303"/>
      <c r="C176" s="303"/>
      <c r="D176" s="405"/>
      <c r="E176" s="406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303"/>
      <c r="C177" s="303"/>
      <c r="D177" s="405"/>
      <c r="E177" s="406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317"/>
      <c r="C178" s="414"/>
      <c r="D178" s="41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317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17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2001-05-03T19:12:37Z</cp:lastPrinted>
  <dcterms:modified xsi:type="dcterms:W3CDTF">2001-05-07T11:09:42Z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