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With CGS" sheetId="1" state="visible" r:id="rId3"/>
    <sheet name="Sheet3" sheetId="2" state="visible" r:id="rId4"/>
  </sheets>
  <definedNames>
    <definedName function="false" hidden="false" localSheetId="1" name="_xlnm.Print_Area" vbProcedure="false">Sheet3!$A$1:$G$21</definedName>
    <definedName function="false" hidden="false" localSheetId="0" name="_xlnm.Print_Area" vbProcedure="false">'With CGS'!$A$1:$J$32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<sst xmlns="http://schemas.openxmlformats.org/spreadsheetml/2006/main" count="75" uniqueCount="71">
  <si>
    <t xml:space="preserve">EA -Explanations for Variance to Original Submitted 2002 Budget</t>
  </si>
  <si>
    <t xml:space="preserve">Underlying Direct Projects Costs Shown for reference</t>
  </si>
  <si>
    <t xml:space="preserve">Old</t>
  </si>
  <si>
    <t xml:space="preserve">ENA</t>
  </si>
  <si>
    <t xml:space="preserve">OLD</t>
  </si>
  <si>
    <t xml:space="preserve">Project</t>
  </si>
  <si>
    <t xml:space="preserve">Detail</t>
  </si>
  <si>
    <t xml:space="preserve">Dir Cap</t>
  </si>
  <si>
    <t xml:space="preserve">Dir Exp</t>
  </si>
  <si>
    <t xml:space="preserve">Dir Total</t>
  </si>
  <si>
    <t xml:space="preserve">% Alloc</t>
  </si>
  <si>
    <t xml:space="preserve">ENA ALLOC</t>
  </si>
  <si>
    <t xml:space="preserve">ENA DIFF</t>
  </si>
  <si>
    <t xml:space="preserve">Gas Fundamentals</t>
  </si>
  <si>
    <t xml:space="preserve">Peoples Energy removed, 1xSnr Spec replaced with a GTT</t>
  </si>
  <si>
    <t xml:space="preserve">Gas Fun Global net</t>
  </si>
  <si>
    <t xml:space="preserve">Removed Phase 3 to match Inception. Also removed 1xFTE. Initially budgeted for the group creating &amp; maintaining all aspects of the portal the scope has changed to reflect the current  Inception document. </t>
  </si>
  <si>
    <t xml:space="preserve">Gas Fun Op Cap Rep</t>
  </si>
  <si>
    <t xml:space="preserve">Removed anticipated Micro-Strategy software and associated contractor.</t>
  </si>
  <si>
    <t xml:space="preserve">Gas TAGG/ERMS</t>
  </si>
  <si>
    <t xml:space="preserve">Removed Cap for legacy systems enhancements. (includes removing Hardware for Scalability and showing those in a separate project)</t>
  </si>
  <si>
    <t xml:space="preserve">Gas Sitara</t>
  </si>
  <si>
    <t xml:space="preserve">Removed Cap for legacy systems enhancements</t>
  </si>
  <si>
    <t xml:space="preserve">Gas CGS Physical</t>
  </si>
  <si>
    <t xml:space="preserve">Removed Contractors and Web-Logic Software</t>
  </si>
  <si>
    <t xml:space="preserve">Gas CGS Financial</t>
  </si>
  <si>
    <t xml:space="preserve">Added Next Phase of CGS</t>
  </si>
  <si>
    <t xml:space="preserve">Gas Performance</t>
  </si>
  <si>
    <t xml:space="preserve">Split out anticipated hardware for Scalability from TAGG/ERMS, Sitara CAP</t>
  </si>
  <si>
    <t xml:space="preserve">Power RT Services</t>
  </si>
  <si>
    <t xml:space="preserve">RT Tools:  Eliminated work associated with Real-Time tools.  Leaves some $ for services desk tools</t>
  </si>
  <si>
    <t xml:space="preserve">Power Risk</t>
  </si>
  <si>
    <t xml:space="preserve">Power Remote Offices</t>
  </si>
  <si>
    <t xml:space="preserve">Power IntraDay PL</t>
  </si>
  <si>
    <t xml:space="preserve">Reduced Headcount. Portcalc Replacement:  Assumes EES will absorb half the cost</t>
  </si>
  <si>
    <t xml:space="preserve">Power Global Meter</t>
  </si>
  <si>
    <t xml:space="preserve">Reduced Headcount. EES looking at something else</t>
  </si>
  <si>
    <t xml:space="preserve">Power Fundy</t>
  </si>
  <si>
    <t xml:space="preserve">Power East Desk Comp</t>
  </si>
  <si>
    <t xml:space="preserve">Lost all headcount, kept hardware. Assumes new market formation will not happen next year based on recent FERC rulings.</t>
  </si>
  <si>
    <t xml:space="preserve">Power CPM</t>
  </si>
  <si>
    <t xml:space="preserve">Power CBO</t>
  </si>
  <si>
    <t xml:space="preserve">Power Asset Ops</t>
  </si>
  <si>
    <t xml:space="preserve">Power Arch</t>
  </si>
  <si>
    <t xml:space="preserve">Reduced Headcount, will pursue less ambitious/costly methods of improving performance and scalability.</t>
  </si>
  <si>
    <t xml:space="preserve">Power Canada</t>
  </si>
  <si>
    <t xml:space="preserve">Global Risk</t>
  </si>
  <si>
    <t xml:space="preserve">Global Val</t>
  </si>
  <si>
    <t xml:space="preserve">Removed Specialist from Jan/Feb in CAP.</t>
  </si>
  <si>
    <t xml:space="preserve">MKM</t>
  </si>
  <si>
    <t xml:space="preserve">Removed contractors for 2002, Removed 3 Specialists (double counted : already on Exp sheet)</t>
  </si>
  <si>
    <t xml:space="preserve">Common Settlements Engine</t>
  </si>
  <si>
    <t xml:space="preserve">Evaluation is underway to determine whether this is the right solution for both retail and wholesale power and gas.  If it is, this project will have to be reinstated in 2002.</t>
  </si>
  <si>
    <t xml:space="preserve">Common Pricing Model</t>
  </si>
  <si>
    <t xml:space="preserve">Project will be reinstated if deemed to be the right solution for multiple business units.  Evaluation is underway.</t>
  </si>
  <si>
    <t xml:space="preserve">Enlighten</t>
  </si>
  <si>
    <t xml:space="preserve">Scope is being reevaluated and will be implemented on an as needed basis.</t>
  </si>
  <si>
    <t xml:space="preserve">TOTALS</t>
  </si>
  <si>
    <t xml:space="preserve">With CGS Project</t>
  </si>
  <si>
    <t xml:space="preserve">Without CGS Project</t>
  </si>
  <si>
    <t xml:space="preserve">FTE's</t>
  </si>
  <si>
    <t xml:space="preserve">TAGG/ERMS Mtce</t>
  </si>
  <si>
    <t xml:space="preserve">Sitara/CPR/TDS Mtce</t>
  </si>
  <si>
    <t xml:space="preserve">CGS Phys</t>
  </si>
  <si>
    <t xml:space="preserve">Valuation</t>
  </si>
  <si>
    <t xml:space="preserve">Sitara-Rework</t>
  </si>
  <si>
    <t xml:space="preserve">CGS Fin</t>
  </si>
  <si>
    <t xml:space="preserve">Deal Capture</t>
  </si>
  <si>
    <t xml:space="preserve">Reporting</t>
  </si>
  <si>
    <t xml:space="preserve">Performance/Stability/Growth Enhancements</t>
  </si>
  <si>
    <t xml:space="preserve">TOTAL</t>
  </si>
</sst>
</file>

<file path=xl/styles.xml><?xml version="1.0" encoding="utf-8"?>
<styleSheet xmlns="http://schemas.openxmlformats.org/spreadsheetml/2006/main">
  <numFmts count="4">
    <numFmt numFmtId="164" formatCode="General"/>
    <numFmt numFmtId="165" formatCode="_(\$* #,##0.00_);_(\$* \(#,##0.00\);_(\$* \-??_);_(@_)"/>
    <numFmt numFmtId="166" formatCode="_(\$* #,##0_);_(\$* \(#,##0\);_(\$* \-??_);_(@_)"/>
    <numFmt numFmtId="167" formatCode="0%"/>
  </numFmts>
  <fonts count="9">
    <font>
      <sz val="10"/>
      <name val="Arial"/>
      <family val="0"/>
    </font>
    <font>
      <sz val="10"/>
      <name val="Arial"/>
      <family val="0"/>
    </font>
    <font>
      <sz val="10"/>
      <name val="Arial"/>
      <family val="0"/>
    </font>
    <font>
      <sz val="10"/>
      <name val="Arial"/>
      <family val="0"/>
    </font>
    <font>
      <sz val="8"/>
      <name val="Arial"/>
      <family val="2"/>
    </font>
    <font>
      <b val="true"/>
      <u val="single"/>
      <sz val="14"/>
      <name val="Arial"/>
      <family val="2"/>
    </font>
    <font>
      <b val="true"/>
      <u val="single"/>
      <sz val="12"/>
      <name val="Arial"/>
      <family val="2"/>
    </font>
    <font>
      <b val="true"/>
      <sz val="8"/>
      <name val="Arial"/>
      <family val="2"/>
    </font>
    <font>
      <b val="true"/>
      <sz val="10"/>
      <name val="Arial"/>
      <family val="2"/>
    </font>
  </fonts>
  <fills count="9">
    <fill>
      <patternFill patternType="none"/>
    </fill>
    <fill>
      <patternFill patternType="gray125"/>
    </fill>
    <fill>
      <patternFill patternType="solid">
        <fgColor rgb="FFFF99CC"/>
        <bgColor rgb="FFFF8080"/>
      </patternFill>
    </fill>
    <fill>
      <patternFill patternType="solid">
        <fgColor rgb="FFFF00FF"/>
        <bgColor rgb="FFFF00FF"/>
      </patternFill>
    </fill>
    <fill>
      <patternFill patternType="solid">
        <fgColor rgb="FFCCFFFF"/>
        <bgColor rgb="FFCCFFFF"/>
      </patternFill>
    </fill>
    <fill>
      <patternFill patternType="solid">
        <fgColor rgb="FF99CCFF"/>
        <bgColor rgb="FFCCCCFF"/>
      </patternFill>
    </fill>
    <fill>
      <patternFill patternType="solid">
        <fgColor rgb="FFFFCC99"/>
        <bgColor rgb="FFC0C0C0"/>
      </patternFill>
    </fill>
    <fill>
      <patternFill patternType="solid">
        <fgColor rgb="FFCCFFCC"/>
        <bgColor rgb="FFCCFFFF"/>
      </patternFill>
    </fill>
    <fill>
      <patternFill patternType="solid">
        <fgColor rgb="FFC0C0C0"/>
        <bgColor rgb="FFCCCCFF"/>
      </patternFill>
    </fill>
  </fills>
  <borders count="11">
    <border diagonalUp="false" diagonalDown="false">
      <left/>
      <right/>
      <top/>
      <bottom/>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style="medium"/>
      <diagonal/>
    </border>
    <border diagonalUp="false" diagonalDown="false">
      <left style="medium"/>
      <right style="medium"/>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style="thin"/>
      <top style="thin"/>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6" fontId="4" fillId="0" borderId="0" xfId="17" applyFont="true" applyBorder="true" applyAlignment="true" applyProtection="true">
      <alignment horizontal="general" vertical="bottom" textRotation="0" wrapText="false" indent="0" shrinkToFit="false"/>
      <protection locked="true" hidden="false"/>
    </xf>
    <xf numFmtId="167" fontId="4" fillId="0" borderId="0" xfId="19"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7" fontId="6" fillId="0" borderId="0" xfId="19"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4" fillId="2" borderId="1" xfId="0" applyFont="true" applyBorder="true" applyAlignment="true" applyProtection="false">
      <alignment horizontal="general" vertical="top" textRotation="0" wrapText="false" indent="0" shrinkToFit="false"/>
      <protection locked="true" hidden="false"/>
    </xf>
    <xf numFmtId="164" fontId="4" fillId="2" borderId="2" xfId="0" applyFont="true" applyBorder="true" applyAlignment="true" applyProtection="false">
      <alignment horizontal="left" vertical="bottom" textRotation="0" wrapText="true" indent="0" shrinkToFit="false"/>
      <protection locked="true" hidden="false"/>
    </xf>
    <xf numFmtId="166" fontId="7" fillId="3" borderId="1" xfId="17" applyFont="true" applyBorder="true" applyAlignment="true" applyProtection="true">
      <alignment horizontal="center" vertical="bottom" textRotation="0" wrapText="false" indent="0" shrinkToFit="false"/>
      <protection locked="true" hidden="false"/>
    </xf>
    <xf numFmtId="166" fontId="7" fillId="3" borderId="3" xfId="17" applyFont="true" applyBorder="true" applyAlignment="true" applyProtection="true">
      <alignment horizontal="center" vertical="bottom" textRotation="0" wrapText="false" indent="0" shrinkToFit="false"/>
      <protection locked="true" hidden="false"/>
    </xf>
    <xf numFmtId="167" fontId="7" fillId="2" borderId="1" xfId="19" applyFont="true" applyBorder="true" applyAlignment="true" applyProtection="true">
      <alignment horizontal="center" vertical="bottom" textRotation="0" wrapText="false" indent="0" shrinkToFit="false"/>
      <protection locked="true" hidden="false"/>
    </xf>
    <xf numFmtId="166" fontId="7" fillId="2" borderId="4" xfId="17" applyFont="true" applyBorder="true" applyAlignment="true" applyProtection="true">
      <alignment horizontal="center" vertical="bottom" textRotation="0" wrapText="false" indent="0" shrinkToFit="false"/>
      <protection locked="true" hidden="false"/>
    </xf>
    <xf numFmtId="166" fontId="7" fillId="2" borderId="2" xfId="17" applyFont="true" applyBorder="true" applyAlignment="true" applyProtection="true">
      <alignment horizontal="center" vertical="bottom" textRotation="0" wrapText="false" indent="0" shrinkToFit="false"/>
      <protection locked="true" hidden="false"/>
    </xf>
    <xf numFmtId="164" fontId="4" fillId="2" borderId="4"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7" fillId="2" borderId="5" xfId="0" applyFont="true" applyBorder="true" applyAlignment="true" applyProtection="false">
      <alignment horizontal="general" vertical="top" textRotation="0" wrapText="false" indent="0" shrinkToFit="false"/>
      <protection locked="true" hidden="false"/>
    </xf>
    <xf numFmtId="164" fontId="7" fillId="2" borderId="6" xfId="0" applyFont="true" applyBorder="true" applyAlignment="true" applyProtection="false">
      <alignment horizontal="left" vertical="bottom" textRotation="0" wrapText="true" indent="0" shrinkToFit="false"/>
      <protection locked="true" hidden="false"/>
    </xf>
    <xf numFmtId="166" fontId="7" fillId="2" borderId="5" xfId="17" applyFont="true" applyBorder="true" applyAlignment="true" applyProtection="true">
      <alignment horizontal="general" vertical="bottom" textRotation="0" wrapText="false" indent="0" shrinkToFit="false"/>
      <protection locked="true" hidden="false"/>
    </xf>
    <xf numFmtId="166" fontId="7" fillId="2" borderId="7" xfId="17" applyFont="true" applyBorder="true" applyAlignment="true" applyProtection="true">
      <alignment horizontal="general" vertical="bottom" textRotation="0" wrapText="false" indent="0" shrinkToFit="false"/>
      <protection locked="true" hidden="false"/>
    </xf>
    <xf numFmtId="167" fontId="7" fillId="2" borderId="5" xfId="19" applyFont="true" applyBorder="true" applyAlignment="true" applyProtection="true">
      <alignment horizontal="center" vertical="bottom" textRotation="0" wrapText="false" indent="0" shrinkToFit="false"/>
      <protection locked="true" hidden="false"/>
    </xf>
    <xf numFmtId="166" fontId="7" fillId="2" borderId="7" xfId="17" applyFont="true" applyBorder="true" applyAlignment="true" applyProtection="true">
      <alignment horizontal="center" vertical="bottom" textRotation="0" wrapText="false" indent="0" shrinkToFit="false"/>
      <protection locked="true" hidden="false"/>
    </xf>
    <xf numFmtId="166" fontId="7" fillId="2" borderId="6" xfId="17" applyFont="true" applyBorder="true" applyAlignment="true" applyProtection="true">
      <alignment horizontal="center" vertical="bottom" textRotation="0" wrapText="false" indent="0" shrinkToFit="false"/>
      <protection locked="true" hidden="false"/>
    </xf>
    <xf numFmtId="166" fontId="7" fillId="2" borderId="8" xfId="17" applyFont="true" applyBorder="true" applyAlignment="true" applyProtection="true">
      <alignment horizontal="center" vertical="bottom" textRotation="0" wrapText="false" indent="0" shrinkToFit="false"/>
      <protection locked="true" hidden="false"/>
    </xf>
    <xf numFmtId="166" fontId="7" fillId="2" borderId="0" xfId="17" applyFont="true" applyBorder="true" applyAlignment="true" applyProtection="true">
      <alignment horizontal="center" vertical="bottom" textRotation="0" wrapText="false" indent="0" shrinkToFit="false"/>
      <protection locked="true" hidden="false"/>
    </xf>
    <xf numFmtId="164" fontId="4" fillId="4" borderId="9" xfId="0" applyFont="true" applyBorder="true" applyAlignment="true" applyProtection="false">
      <alignment horizontal="general" vertical="top" textRotation="0" wrapText="false" indent="0" shrinkToFit="false"/>
      <protection locked="true" hidden="false"/>
    </xf>
    <xf numFmtId="164" fontId="4" fillId="4" borderId="9" xfId="0" applyFont="true" applyBorder="true" applyAlignment="true" applyProtection="false">
      <alignment horizontal="left" vertical="top" textRotation="0" wrapText="true" indent="0" shrinkToFit="false"/>
      <protection locked="true" hidden="false"/>
    </xf>
    <xf numFmtId="166" fontId="4" fillId="4" borderId="9" xfId="17" applyFont="true" applyBorder="true" applyAlignment="true" applyProtection="true">
      <alignment horizontal="general" vertical="top" textRotation="0" wrapText="false" indent="0" shrinkToFit="false"/>
      <protection locked="true" hidden="false"/>
    </xf>
    <xf numFmtId="167" fontId="4" fillId="4" borderId="9" xfId="19" applyFont="true" applyBorder="true" applyAlignment="true" applyProtection="true">
      <alignment horizontal="general" vertical="top" textRotation="0" wrapText="false" indent="0" shrinkToFit="false"/>
      <protection locked="true" hidden="false"/>
    </xf>
    <xf numFmtId="166" fontId="7" fillId="4" borderId="9" xfId="19" applyFont="true" applyBorder="true" applyAlignment="true" applyProtection="true">
      <alignment horizontal="general" vertical="top" textRotation="0" wrapText="false" indent="0" shrinkToFit="false"/>
      <protection locked="true" hidden="false"/>
    </xf>
    <xf numFmtId="166" fontId="7" fillId="4" borderId="9" xfId="17" applyFont="true" applyBorder="true" applyAlignment="true" applyProtection="true">
      <alignment horizontal="general" vertical="top" textRotation="0" wrapText="false" indent="0" shrinkToFit="false"/>
      <protection locked="true" hidden="false"/>
    </xf>
    <xf numFmtId="166" fontId="7" fillId="4" borderId="0" xfId="17" applyFont="true" applyBorder="true" applyAlignment="true" applyProtection="true">
      <alignment horizontal="general" vertical="top" textRotation="0" wrapText="false" indent="0" shrinkToFit="false"/>
      <protection locked="true" hidden="false"/>
    </xf>
    <xf numFmtId="164" fontId="4" fillId="4" borderId="0" xfId="0" applyFont="true" applyBorder="false" applyAlignment="true" applyProtection="false">
      <alignment horizontal="general" vertical="top"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5" borderId="9" xfId="0" applyFont="true" applyBorder="true" applyAlignment="true" applyProtection="false">
      <alignment horizontal="general" vertical="top" textRotation="0" wrapText="false" indent="0" shrinkToFit="false"/>
      <protection locked="true" hidden="false"/>
    </xf>
    <xf numFmtId="164" fontId="4" fillId="5" borderId="9" xfId="0" applyFont="true" applyBorder="true" applyAlignment="true" applyProtection="false">
      <alignment horizontal="left" vertical="top" textRotation="0" wrapText="true" indent="0" shrinkToFit="false"/>
      <protection locked="true" hidden="false"/>
    </xf>
    <xf numFmtId="166" fontId="4" fillId="5" borderId="9" xfId="17" applyFont="true" applyBorder="true" applyAlignment="true" applyProtection="true">
      <alignment horizontal="general" vertical="top" textRotation="0" wrapText="false" indent="0" shrinkToFit="false"/>
      <protection locked="true" hidden="false"/>
    </xf>
    <xf numFmtId="167" fontId="4" fillId="5" borderId="9" xfId="19" applyFont="true" applyBorder="true" applyAlignment="true" applyProtection="true">
      <alignment horizontal="general" vertical="top" textRotation="0" wrapText="false" indent="0" shrinkToFit="false"/>
      <protection locked="true" hidden="false"/>
    </xf>
    <xf numFmtId="166" fontId="7" fillId="5" borderId="9" xfId="19" applyFont="true" applyBorder="true" applyAlignment="true" applyProtection="true">
      <alignment horizontal="general" vertical="top" textRotation="0" wrapText="false" indent="0" shrinkToFit="false"/>
      <protection locked="true" hidden="false"/>
    </xf>
    <xf numFmtId="166" fontId="7" fillId="5" borderId="9" xfId="17" applyFont="true" applyBorder="true" applyAlignment="true" applyProtection="true">
      <alignment horizontal="general" vertical="top" textRotation="0" wrapText="false" indent="0" shrinkToFit="false"/>
      <protection locked="true" hidden="false"/>
    </xf>
    <xf numFmtId="166" fontId="7" fillId="5" borderId="0" xfId="17" applyFont="true" applyBorder="true" applyAlignment="true" applyProtection="true">
      <alignment horizontal="general" vertical="top" textRotation="0" wrapText="false" indent="0" shrinkToFit="false"/>
      <protection locked="true" hidden="false"/>
    </xf>
    <xf numFmtId="164" fontId="4" fillId="5" borderId="0" xfId="0" applyFont="true" applyBorder="false" applyAlignment="true" applyProtection="false">
      <alignment horizontal="general" vertical="top" textRotation="0" wrapText="false" indent="0" shrinkToFit="false"/>
      <protection locked="true" hidden="false"/>
    </xf>
    <xf numFmtId="164" fontId="4" fillId="6" borderId="9" xfId="0" applyFont="true" applyBorder="true" applyAlignment="true" applyProtection="false">
      <alignment horizontal="general" vertical="top" textRotation="0" wrapText="false" indent="0" shrinkToFit="false"/>
      <protection locked="true" hidden="false"/>
    </xf>
    <xf numFmtId="164" fontId="4" fillId="6" borderId="9" xfId="0" applyFont="true" applyBorder="true" applyAlignment="true" applyProtection="false">
      <alignment horizontal="left" vertical="top" textRotation="0" wrapText="true" indent="0" shrinkToFit="false"/>
      <protection locked="true" hidden="false"/>
    </xf>
    <xf numFmtId="166" fontId="4" fillId="6" borderId="9" xfId="17" applyFont="true" applyBorder="true" applyAlignment="true" applyProtection="true">
      <alignment horizontal="general" vertical="top" textRotation="0" wrapText="false" indent="0" shrinkToFit="false"/>
      <protection locked="true" hidden="false"/>
    </xf>
    <xf numFmtId="167" fontId="4" fillId="6" borderId="9" xfId="19" applyFont="true" applyBorder="true" applyAlignment="true" applyProtection="true">
      <alignment horizontal="general" vertical="top" textRotation="0" wrapText="false" indent="0" shrinkToFit="false"/>
      <protection locked="true" hidden="false"/>
    </xf>
    <xf numFmtId="166" fontId="7" fillId="6" borderId="9" xfId="19" applyFont="true" applyBorder="true" applyAlignment="true" applyProtection="true">
      <alignment horizontal="general" vertical="top" textRotation="0" wrapText="false" indent="0" shrinkToFit="false"/>
      <protection locked="true" hidden="false"/>
    </xf>
    <xf numFmtId="166" fontId="7" fillId="6" borderId="9" xfId="17" applyFont="true" applyBorder="true" applyAlignment="true" applyProtection="true">
      <alignment horizontal="general" vertical="top" textRotation="0" wrapText="false" indent="0" shrinkToFit="false"/>
      <protection locked="true" hidden="false"/>
    </xf>
    <xf numFmtId="166" fontId="7" fillId="6" borderId="0" xfId="17" applyFont="true" applyBorder="true" applyAlignment="true" applyProtection="true">
      <alignment horizontal="general" vertical="top" textRotation="0" wrapText="false" indent="0" shrinkToFit="false"/>
      <protection locked="true" hidden="false"/>
    </xf>
    <xf numFmtId="164" fontId="4" fillId="6" borderId="0" xfId="0" applyFont="true" applyBorder="false" applyAlignment="true" applyProtection="false">
      <alignment horizontal="general" vertical="top" textRotation="0" wrapText="false" indent="0" shrinkToFit="false"/>
      <protection locked="true" hidden="false"/>
    </xf>
    <xf numFmtId="164" fontId="4" fillId="7" borderId="9" xfId="0" applyFont="true" applyBorder="true" applyAlignment="true" applyProtection="false">
      <alignment horizontal="general" vertical="top" textRotation="0" wrapText="false" indent="0" shrinkToFit="false"/>
      <protection locked="true" hidden="false"/>
    </xf>
    <xf numFmtId="164" fontId="4" fillId="7" borderId="9" xfId="0" applyFont="true" applyBorder="true" applyAlignment="true" applyProtection="false">
      <alignment horizontal="left" vertical="top" textRotation="0" wrapText="true" indent="0" shrinkToFit="false"/>
      <protection locked="true" hidden="false"/>
    </xf>
    <xf numFmtId="166" fontId="4" fillId="7" borderId="9" xfId="17" applyFont="true" applyBorder="true" applyAlignment="true" applyProtection="true">
      <alignment horizontal="general" vertical="top" textRotation="0" wrapText="false" indent="0" shrinkToFit="false"/>
      <protection locked="true" hidden="false"/>
    </xf>
    <xf numFmtId="167" fontId="4" fillId="7" borderId="9" xfId="19" applyFont="true" applyBorder="true" applyAlignment="true" applyProtection="true">
      <alignment horizontal="general" vertical="top" textRotation="0" wrapText="false" indent="0" shrinkToFit="false"/>
      <protection locked="true" hidden="false"/>
    </xf>
    <xf numFmtId="166" fontId="7" fillId="7" borderId="9" xfId="19" applyFont="true" applyBorder="true" applyAlignment="true" applyProtection="true">
      <alignment horizontal="general" vertical="top" textRotation="0" wrapText="false" indent="0" shrinkToFit="false"/>
      <protection locked="true" hidden="false"/>
    </xf>
    <xf numFmtId="166" fontId="7" fillId="7" borderId="9" xfId="17" applyFont="true" applyBorder="true" applyAlignment="true" applyProtection="true">
      <alignment horizontal="general" vertical="top" textRotation="0" wrapText="false" indent="0" shrinkToFit="false"/>
      <protection locked="true" hidden="false"/>
    </xf>
    <xf numFmtId="166" fontId="7" fillId="7" borderId="0" xfId="17" applyFont="true" applyBorder="true" applyAlignment="true" applyProtection="true">
      <alignment horizontal="general" vertical="top" textRotation="0" wrapText="false" indent="0" shrinkToFit="false"/>
      <protection locked="true" hidden="false"/>
    </xf>
    <xf numFmtId="164" fontId="4" fillId="7" borderId="0" xfId="0" applyFont="true" applyBorder="false" applyAlignment="true" applyProtection="false">
      <alignment horizontal="general" vertical="top" textRotation="0" wrapText="false" indent="0" shrinkToFit="false"/>
      <protection locked="true" hidden="false"/>
    </xf>
    <xf numFmtId="164" fontId="4" fillId="7" borderId="10" xfId="0" applyFont="true" applyBorder="true" applyAlignment="true" applyProtection="false">
      <alignment horizontal="general" vertical="top" textRotation="0" wrapText="false" indent="0" shrinkToFit="false"/>
      <protection locked="true" hidden="false"/>
    </xf>
    <xf numFmtId="164" fontId="4" fillId="7" borderId="10" xfId="0" applyFont="true" applyBorder="true" applyAlignment="true" applyProtection="false">
      <alignment horizontal="left" vertical="top" textRotation="0" wrapText="true" indent="0" shrinkToFit="false"/>
      <protection locked="true" hidden="false"/>
    </xf>
    <xf numFmtId="166" fontId="4" fillId="7" borderId="10" xfId="17" applyFont="true" applyBorder="true" applyAlignment="true" applyProtection="true">
      <alignment horizontal="general" vertical="top" textRotation="0" wrapText="false" indent="0" shrinkToFit="false"/>
      <protection locked="true" hidden="false"/>
    </xf>
    <xf numFmtId="167" fontId="4" fillId="7" borderId="10" xfId="19" applyFont="true" applyBorder="true" applyAlignment="true" applyProtection="true">
      <alignment horizontal="general" vertical="top" textRotation="0" wrapText="false" indent="0" shrinkToFit="false"/>
      <protection locked="true" hidden="false"/>
    </xf>
    <xf numFmtId="166" fontId="7" fillId="7" borderId="10" xfId="19" applyFont="true" applyBorder="true" applyAlignment="true" applyProtection="true">
      <alignment horizontal="general" vertical="top" textRotation="0" wrapText="false" indent="0" shrinkToFit="false"/>
      <protection locked="true" hidden="false"/>
    </xf>
    <xf numFmtId="166" fontId="7" fillId="7" borderId="10" xfId="17" applyFont="true" applyBorder="true" applyAlignment="true" applyProtection="true">
      <alignment horizontal="general" vertical="top" textRotation="0" wrapText="false" indent="0" shrinkToFit="false"/>
      <protection locked="true" hidden="false"/>
    </xf>
    <xf numFmtId="164" fontId="4" fillId="8" borderId="9" xfId="0" applyFont="true" applyBorder="true" applyAlignment="true" applyProtection="false">
      <alignment horizontal="general" vertical="top" textRotation="0" wrapText="false" indent="0" shrinkToFit="false"/>
      <protection locked="true" hidden="false"/>
    </xf>
    <xf numFmtId="164" fontId="4" fillId="8" borderId="9" xfId="0" applyFont="true" applyBorder="true" applyAlignment="true" applyProtection="false">
      <alignment horizontal="left" vertical="top" textRotation="0" wrapText="true" indent="0" shrinkToFit="false"/>
      <protection locked="true" hidden="false"/>
    </xf>
    <xf numFmtId="166" fontId="4" fillId="8" borderId="9" xfId="17" applyFont="true" applyBorder="true" applyAlignment="true" applyProtection="true">
      <alignment horizontal="general" vertical="top" textRotation="0" wrapText="false" indent="0" shrinkToFit="false"/>
      <protection locked="true" hidden="false"/>
    </xf>
    <xf numFmtId="167" fontId="4" fillId="8" borderId="9" xfId="19" applyFont="true" applyBorder="true" applyAlignment="true" applyProtection="true">
      <alignment horizontal="general" vertical="top" textRotation="0" wrapText="false" indent="0" shrinkToFit="false"/>
      <protection locked="true" hidden="false"/>
    </xf>
    <xf numFmtId="166" fontId="7" fillId="8" borderId="9" xfId="19" applyFont="true" applyBorder="true" applyAlignment="true" applyProtection="true">
      <alignment horizontal="general" vertical="top" textRotation="0" wrapText="false" indent="0" shrinkToFit="false"/>
      <protection locked="true" hidden="false"/>
    </xf>
    <xf numFmtId="166" fontId="7" fillId="8" borderId="9" xfId="17" applyFont="true" applyBorder="true" applyAlignment="true" applyProtection="true">
      <alignment horizontal="general" vertical="top" textRotation="0" wrapText="false" indent="0" shrinkToFit="false"/>
      <protection locked="true" hidden="false"/>
    </xf>
    <xf numFmtId="166" fontId="7" fillId="8" borderId="0" xfId="17" applyFont="true" applyBorder="true" applyAlignment="true" applyProtection="true">
      <alignment horizontal="general" vertical="top" textRotation="0" wrapText="false" indent="0" shrinkToFit="false"/>
      <protection locked="true" hidden="false"/>
    </xf>
    <xf numFmtId="166" fontId="4" fillId="8" borderId="0" xfId="0" applyFont="true" applyBorder="false" applyAlignment="false" applyProtection="false">
      <alignment horizontal="general" vertical="bottom" textRotation="0" wrapText="false" indent="0" shrinkToFit="false"/>
      <protection locked="true" hidden="false"/>
    </xf>
    <xf numFmtId="164" fontId="4" fillId="8" borderId="0" xfId="0" applyFont="true" applyBorder="false" applyAlignment="false" applyProtection="false">
      <alignment horizontal="general" vertical="bottom" textRotation="0" wrapText="false" indent="0" shrinkToFit="false"/>
      <protection locked="true" hidden="false"/>
    </xf>
    <xf numFmtId="164" fontId="4" fillId="8" borderId="0" xfId="0" applyFont="true" applyBorder="false" applyAlignment="true" applyProtection="false">
      <alignment horizontal="general" vertical="top" textRotation="0" wrapText="false" indent="0" shrinkToFit="false"/>
      <protection locked="true" hidden="false"/>
    </xf>
    <xf numFmtId="164" fontId="7" fillId="5" borderId="9" xfId="0" applyFont="true" applyBorder="true" applyAlignment="true" applyProtection="false">
      <alignment horizontal="general" vertical="top" textRotation="0" wrapText="false" indent="0" shrinkToFit="false"/>
      <protection locked="true" hidden="false"/>
    </xf>
    <xf numFmtId="164" fontId="7" fillId="5" borderId="9" xfId="0" applyFont="true" applyBorder="true" applyAlignment="true" applyProtection="false">
      <alignment horizontal="left" vertical="top" textRotation="0" wrapText="true" indent="0" shrinkToFit="false"/>
      <protection locked="true" hidden="false"/>
    </xf>
    <xf numFmtId="167" fontId="7" fillId="5" borderId="9" xfId="19" applyFont="true" applyBorder="true" applyAlignment="true" applyProtection="true">
      <alignment horizontal="general" vertical="top"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1.25" customHeight="true" zeroHeight="false" outlineLevelRow="0" outlineLevelCol="0"/>
  <cols>
    <col collapsed="false" customWidth="true" hidden="false" outlineLevel="0" max="1" min="1" style="1" width="20.7"/>
    <col collapsed="false" customWidth="true" hidden="false" outlineLevel="0" max="2" min="2" style="2" width="37.14"/>
    <col collapsed="false" customWidth="true" hidden="true" outlineLevel="0" max="4" min="3" style="3" width="10.71"/>
    <col collapsed="false" customWidth="true" hidden="false" outlineLevel="0" max="5" min="5" style="3" width="10.71"/>
    <col collapsed="false" customWidth="true" hidden="false" outlineLevel="0" max="6" min="6" style="4" width="6.56"/>
    <col collapsed="false" customWidth="true" hidden="false" outlineLevel="0" max="9" min="7" style="3" width="10.71"/>
    <col collapsed="false" customWidth="true" hidden="false" outlineLevel="0" max="11" min="10" style="3" width="11.28"/>
    <col collapsed="false" customWidth="true" hidden="false" outlineLevel="0" max="12" min="12" style="5" width="10.71"/>
    <col collapsed="false" customWidth="false" hidden="false" outlineLevel="0" max="257" min="13" style="5" width="9.14"/>
  </cols>
  <sheetData>
    <row r="1" customFormat="false" ht="18" hidden="false" customHeight="false" outlineLevel="0" collapsed="false">
      <c r="A1" s="6" t="s">
        <v>0</v>
      </c>
      <c r="F1" s="5"/>
    </row>
    <row r="2" customFormat="false" ht="15.75" hidden="false" customHeight="false" outlineLevel="0" collapsed="false">
      <c r="A2" s="7" t="s">
        <v>1</v>
      </c>
      <c r="F2" s="8"/>
    </row>
    <row r="3" customFormat="false" ht="12" hidden="false" customHeight="false" outlineLevel="0" collapsed="false"/>
    <row r="4" customFormat="false" ht="12.75" hidden="false" customHeight="true" outlineLevel="0" collapsed="false">
      <c r="A4" s="9"/>
      <c r="B4" s="10"/>
      <c r="C4" s="11"/>
      <c r="D4" s="12" t="s">
        <v>2</v>
      </c>
      <c r="E4" s="12"/>
      <c r="F4" s="13" t="s">
        <v>3</v>
      </c>
      <c r="G4" s="14" t="s">
        <v>4</v>
      </c>
      <c r="H4" s="12"/>
      <c r="I4" s="15"/>
      <c r="J4" s="16"/>
      <c r="K4" s="17"/>
    </row>
    <row r="5" customFormat="false" ht="12" hidden="false" customHeight="false" outlineLevel="0" collapsed="false">
      <c r="A5" s="18" t="s">
        <v>5</v>
      </c>
      <c r="B5" s="19" t="s">
        <v>6</v>
      </c>
      <c r="C5" s="20" t="s">
        <v>7</v>
      </c>
      <c r="D5" s="21" t="s">
        <v>8</v>
      </c>
      <c r="E5" s="21" t="s">
        <v>9</v>
      </c>
      <c r="F5" s="22" t="s">
        <v>10</v>
      </c>
      <c r="G5" s="23" t="s">
        <v>11</v>
      </c>
      <c r="H5" s="21" t="s">
        <v>9</v>
      </c>
      <c r="I5" s="24" t="s">
        <v>11</v>
      </c>
      <c r="J5" s="25" t="s">
        <v>12</v>
      </c>
      <c r="K5" s="26"/>
    </row>
    <row r="6" customFormat="false" ht="22.5" hidden="false" customHeight="false" outlineLevel="0" collapsed="false">
      <c r="A6" s="27" t="s">
        <v>13</v>
      </c>
      <c r="B6" s="28" t="s">
        <v>14</v>
      </c>
      <c r="C6" s="29" t="n">
        <v>742096</v>
      </c>
      <c r="D6" s="29" t="n">
        <v>282390</v>
      </c>
      <c r="E6" s="29" t="n">
        <f aca="false">C6+D6</f>
        <v>1024486</v>
      </c>
      <c r="F6" s="30" t="n">
        <v>1</v>
      </c>
      <c r="G6" s="31" t="n">
        <f aca="false">E6*F6</f>
        <v>1024486</v>
      </c>
      <c r="H6" s="29" t="n">
        <v>917226.23515625</v>
      </c>
      <c r="I6" s="31" t="n">
        <f aca="false">H6*F6</f>
        <v>917226.23515625</v>
      </c>
      <c r="J6" s="32" t="n">
        <f aca="false">I6-G6</f>
        <v>-107259.76484375</v>
      </c>
      <c r="K6" s="33"/>
      <c r="IK6" s="34"/>
      <c r="IL6" s="34"/>
      <c r="IM6" s="34"/>
      <c r="IN6" s="34"/>
      <c r="IO6" s="34"/>
      <c r="IP6" s="34"/>
      <c r="IQ6" s="34"/>
      <c r="IR6" s="34"/>
      <c r="IS6" s="34"/>
      <c r="IT6" s="34"/>
      <c r="IU6" s="34"/>
      <c r="IV6" s="34"/>
      <c r="IW6" s="34"/>
    </row>
    <row r="7" customFormat="false" ht="56.25" hidden="false" customHeight="false" outlineLevel="0" collapsed="false">
      <c r="A7" s="27" t="s">
        <v>15</v>
      </c>
      <c r="B7" s="28" t="s">
        <v>16</v>
      </c>
      <c r="C7" s="29" t="n">
        <v>440546</v>
      </c>
      <c r="D7" s="29" t="n">
        <v>138886</v>
      </c>
      <c r="E7" s="29" t="n">
        <f aca="false">C7+D7</f>
        <v>579432</v>
      </c>
      <c r="F7" s="30" t="n">
        <v>1</v>
      </c>
      <c r="G7" s="31" t="n">
        <f aca="false">E7*F7</f>
        <v>579432</v>
      </c>
      <c r="H7" s="29" t="n">
        <v>349054.001822917</v>
      </c>
      <c r="I7" s="31" t="n">
        <f aca="false">H7*F7</f>
        <v>349054.001822917</v>
      </c>
      <c r="J7" s="32" t="n">
        <f aca="false">I7-G7</f>
        <v>-230377.998177083</v>
      </c>
      <c r="K7" s="33"/>
      <c r="IK7" s="34"/>
      <c r="IL7" s="34"/>
      <c r="IM7" s="34"/>
      <c r="IN7" s="34"/>
      <c r="IO7" s="34"/>
      <c r="IP7" s="34"/>
      <c r="IQ7" s="34"/>
      <c r="IR7" s="34"/>
      <c r="IS7" s="34"/>
      <c r="IT7" s="34"/>
      <c r="IU7" s="34"/>
      <c r="IV7" s="34"/>
      <c r="IW7" s="34"/>
    </row>
    <row r="8" customFormat="false" ht="22.5" hidden="false" customHeight="false" outlineLevel="0" collapsed="false">
      <c r="A8" s="27" t="s">
        <v>17</v>
      </c>
      <c r="B8" s="28" t="s">
        <v>18</v>
      </c>
      <c r="C8" s="29" t="n">
        <v>705466</v>
      </c>
      <c r="D8" s="29" t="n">
        <v>96671</v>
      </c>
      <c r="E8" s="29" t="n">
        <f aca="false">C8+D8</f>
        <v>802137</v>
      </c>
      <c r="F8" s="30" t="n">
        <v>1</v>
      </c>
      <c r="G8" s="31" t="n">
        <f aca="false">E8*F8</f>
        <v>802137</v>
      </c>
      <c r="H8" s="29" t="n">
        <v>429452.75390625</v>
      </c>
      <c r="I8" s="31" t="n">
        <f aca="false">H8*F8</f>
        <v>429452.75390625</v>
      </c>
      <c r="J8" s="32" t="n">
        <f aca="false">I8-G8</f>
        <v>-372684.24609375</v>
      </c>
      <c r="K8" s="33"/>
      <c r="L8" s="35"/>
      <c r="IK8" s="34"/>
      <c r="IL8" s="34"/>
      <c r="IM8" s="34"/>
      <c r="IN8" s="34"/>
      <c r="IO8" s="34"/>
      <c r="IP8" s="34"/>
      <c r="IQ8" s="34"/>
      <c r="IR8" s="34"/>
      <c r="IS8" s="34"/>
      <c r="IT8" s="34"/>
      <c r="IU8" s="34"/>
      <c r="IV8" s="34"/>
      <c r="IW8" s="34"/>
    </row>
    <row r="9" customFormat="false" ht="33.75" hidden="false" customHeight="false" outlineLevel="0" collapsed="false">
      <c r="A9" s="36" t="s">
        <v>19</v>
      </c>
      <c r="B9" s="37" t="s">
        <v>20</v>
      </c>
      <c r="C9" s="38" t="n">
        <v>1492822</v>
      </c>
      <c r="D9" s="38" t="n">
        <v>1815021</v>
      </c>
      <c r="E9" s="38" t="n">
        <f aca="false">C9+D9</f>
        <v>3307843</v>
      </c>
      <c r="F9" s="39" t="n">
        <v>0.7</v>
      </c>
      <c r="G9" s="40" t="n">
        <f aca="false">E9*F9</f>
        <v>2315490.1</v>
      </c>
      <c r="H9" s="38" t="n">
        <v>1216922.109375</v>
      </c>
      <c r="I9" s="40" t="n">
        <f aca="false">H9*F9</f>
        <v>851845.4765625</v>
      </c>
      <c r="J9" s="41" t="n">
        <f aca="false">I9-G9</f>
        <v>-1463644.6234375</v>
      </c>
      <c r="K9" s="42"/>
      <c r="IK9" s="43"/>
      <c r="IL9" s="43"/>
      <c r="IM9" s="43"/>
      <c r="IN9" s="43"/>
      <c r="IO9" s="43"/>
      <c r="IP9" s="43"/>
      <c r="IQ9" s="43"/>
      <c r="IR9" s="43"/>
      <c r="IS9" s="43"/>
      <c r="IT9" s="43"/>
      <c r="IU9" s="43"/>
      <c r="IV9" s="43"/>
      <c r="IW9" s="43"/>
    </row>
    <row r="10" customFormat="false" ht="11.25" hidden="false" customHeight="false" outlineLevel="0" collapsed="false">
      <c r="A10" s="36" t="s">
        <v>21</v>
      </c>
      <c r="B10" s="37" t="s">
        <v>22</v>
      </c>
      <c r="C10" s="38" t="n">
        <v>1551770</v>
      </c>
      <c r="D10" s="38" t="n">
        <v>965828</v>
      </c>
      <c r="E10" s="38" t="n">
        <f aca="false">C10+D10</f>
        <v>2517598</v>
      </c>
      <c r="F10" s="39" t="n">
        <v>0.8</v>
      </c>
      <c r="G10" s="40" t="n">
        <f aca="false">E10*F10</f>
        <v>2014078.4</v>
      </c>
      <c r="H10" s="38" t="n">
        <v>982866.828125</v>
      </c>
      <c r="I10" s="40" t="n">
        <f aca="false">H10*F10</f>
        <v>786293.4625</v>
      </c>
      <c r="J10" s="41" t="n">
        <f aca="false">I10-G10</f>
        <v>-1227784.9375</v>
      </c>
      <c r="K10" s="42"/>
      <c r="IK10" s="43"/>
      <c r="IL10" s="43"/>
      <c r="IM10" s="43"/>
      <c r="IN10" s="43"/>
      <c r="IO10" s="43"/>
      <c r="IP10" s="43"/>
      <c r="IQ10" s="43"/>
      <c r="IR10" s="43"/>
      <c r="IS10" s="43"/>
      <c r="IT10" s="43"/>
      <c r="IU10" s="43"/>
      <c r="IV10" s="43"/>
      <c r="IW10" s="43"/>
    </row>
    <row r="11" customFormat="false" ht="11.25" hidden="false" customHeight="false" outlineLevel="0" collapsed="false">
      <c r="A11" s="36" t="s">
        <v>23</v>
      </c>
      <c r="B11" s="37" t="s">
        <v>24</v>
      </c>
      <c r="C11" s="38" t="n">
        <v>2437380</v>
      </c>
      <c r="D11" s="38" t="n">
        <v>0</v>
      </c>
      <c r="E11" s="38" t="n">
        <f aca="false">C11+D11</f>
        <v>2437380</v>
      </c>
      <c r="F11" s="39" t="n">
        <v>0.8</v>
      </c>
      <c r="G11" s="40" t="n">
        <f aca="false">E11*F11</f>
        <v>1949904</v>
      </c>
      <c r="H11" s="38" t="n">
        <v>1429562.671875</v>
      </c>
      <c r="I11" s="40" t="n">
        <f aca="false">H11*F11</f>
        <v>1143650.1375</v>
      </c>
      <c r="J11" s="41" t="n">
        <f aca="false">I11-G11</f>
        <v>-806253.8625</v>
      </c>
      <c r="K11" s="42"/>
      <c r="IK11" s="43"/>
      <c r="IL11" s="43"/>
      <c r="IM11" s="43"/>
      <c r="IN11" s="43"/>
      <c r="IO11" s="43"/>
      <c r="IP11" s="43"/>
      <c r="IQ11" s="43"/>
      <c r="IR11" s="43"/>
      <c r="IS11" s="43"/>
      <c r="IT11" s="43"/>
      <c r="IU11" s="43"/>
      <c r="IV11" s="43"/>
      <c r="IW11" s="43"/>
    </row>
    <row r="12" customFormat="false" ht="11.25" hidden="false" customHeight="false" outlineLevel="0" collapsed="false">
      <c r="A12" s="36" t="s">
        <v>25</v>
      </c>
      <c r="B12" s="37" t="s">
        <v>26</v>
      </c>
      <c r="C12" s="38"/>
      <c r="D12" s="38"/>
      <c r="E12" s="38" t="n">
        <f aca="false">C12+D12</f>
        <v>0</v>
      </c>
      <c r="F12" s="39" t="n">
        <v>0.8</v>
      </c>
      <c r="G12" s="40" t="n">
        <f aca="false">E12*F12</f>
        <v>0</v>
      </c>
      <c r="H12" s="38" t="n">
        <v>1011054.140625</v>
      </c>
      <c r="I12" s="40" t="n">
        <f aca="false">H12*F12</f>
        <v>808843.3125</v>
      </c>
      <c r="J12" s="41" t="n">
        <f aca="false">I12-G12</f>
        <v>808843.3125</v>
      </c>
      <c r="K12" s="42"/>
      <c r="IK12" s="43"/>
      <c r="IL12" s="43"/>
      <c r="IM12" s="43"/>
      <c r="IN12" s="43"/>
      <c r="IO12" s="43"/>
      <c r="IP12" s="43"/>
      <c r="IQ12" s="43"/>
      <c r="IR12" s="43"/>
      <c r="IS12" s="43"/>
      <c r="IT12" s="43"/>
      <c r="IU12" s="43"/>
      <c r="IV12" s="43"/>
      <c r="IW12" s="43"/>
    </row>
    <row r="13" customFormat="false" ht="22.5" hidden="false" customHeight="false" outlineLevel="0" collapsed="false">
      <c r="A13" s="36" t="s">
        <v>27</v>
      </c>
      <c r="B13" s="37" t="s">
        <v>28</v>
      </c>
      <c r="C13" s="38"/>
      <c r="D13" s="38"/>
      <c r="E13" s="38" t="n">
        <f aca="false">C13+D13</f>
        <v>0</v>
      </c>
      <c r="F13" s="39" t="n">
        <v>0.8</v>
      </c>
      <c r="G13" s="40" t="n">
        <f aca="false">E13*F13</f>
        <v>0</v>
      </c>
      <c r="H13" s="38" t="n">
        <v>1000000</v>
      </c>
      <c r="I13" s="40" t="n">
        <f aca="false">H13*F13</f>
        <v>800000</v>
      </c>
      <c r="J13" s="41" t="n">
        <f aca="false">I13-G13</f>
        <v>800000</v>
      </c>
      <c r="K13" s="42"/>
      <c r="L13" s="35"/>
      <c r="IK13" s="43"/>
      <c r="IL13" s="43"/>
      <c r="IM13" s="43"/>
      <c r="IN13" s="43"/>
      <c r="IO13" s="43"/>
      <c r="IP13" s="43"/>
      <c r="IQ13" s="43"/>
      <c r="IR13" s="43"/>
      <c r="IS13" s="43"/>
      <c r="IT13" s="43"/>
      <c r="IU13" s="43"/>
      <c r="IV13" s="43"/>
      <c r="IW13" s="43"/>
    </row>
    <row r="14" customFormat="false" ht="22.5" hidden="false" customHeight="false" outlineLevel="0" collapsed="false">
      <c r="A14" s="44" t="s">
        <v>29</v>
      </c>
      <c r="B14" s="45" t="s">
        <v>30</v>
      </c>
      <c r="C14" s="46" t="n">
        <v>1036433</v>
      </c>
      <c r="D14" s="46"/>
      <c r="E14" s="46" t="n">
        <f aca="false">C14+D14</f>
        <v>1036433</v>
      </c>
      <c r="F14" s="47" t="n">
        <v>1</v>
      </c>
      <c r="G14" s="48" t="n">
        <f aca="false">E14*F14</f>
        <v>1036433</v>
      </c>
      <c r="H14" s="46" t="n">
        <v>548472.03125</v>
      </c>
      <c r="I14" s="48" t="n">
        <f aca="false">H14*F14</f>
        <v>548472.03125</v>
      </c>
      <c r="J14" s="49" t="n">
        <f aca="false">I14-G14</f>
        <v>-487960.96875</v>
      </c>
      <c r="K14" s="50"/>
      <c r="IK14" s="51"/>
      <c r="IL14" s="51"/>
      <c r="IM14" s="51"/>
      <c r="IN14" s="51"/>
      <c r="IO14" s="51"/>
      <c r="IP14" s="51"/>
      <c r="IQ14" s="51"/>
      <c r="IR14" s="51"/>
      <c r="IS14" s="51"/>
      <c r="IT14" s="51"/>
      <c r="IU14" s="51"/>
      <c r="IV14" s="51"/>
      <c r="IW14" s="51"/>
    </row>
    <row r="15" customFormat="false" ht="11.25" hidden="false" customHeight="false" outlineLevel="0" collapsed="false">
      <c r="A15" s="44" t="s">
        <v>31</v>
      </c>
      <c r="B15" s="45"/>
      <c r="C15" s="46"/>
      <c r="D15" s="46" t="n">
        <v>952286</v>
      </c>
      <c r="E15" s="46" t="n">
        <f aca="false">C15+D15</f>
        <v>952286</v>
      </c>
      <c r="F15" s="47" t="n">
        <v>1</v>
      </c>
      <c r="G15" s="48" t="n">
        <f aca="false">E15*F15</f>
        <v>952286</v>
      </c>
      <c r="H15" s="46" t="n">
        <v>952286.328125</v>
      </c>
      <c r="I15" s="48" t="n">
        <f aca="false">H15*F15</f>
        <v>952286.328125</v>
      </c>
      <c r="J15" s="49" t="n">
        <f aca="false">I15-G15</f>
        <v>0.328124999883585</v>
      </c>
      <c r="K15" s="50"/>
      <c r="IK15" s="51"/>
      <c r="IL15" s="51"/>
      <c r="IM15" s="51"/>
      <c r="IN15" s="51"/>
      <c r="IO15" s="51"/>
      <c r="IP15" s="51"/>
      <c r="IQ15" s="51"/>
      <c r="IR15" s="51"/>
      <c r="IS15" s="51"/>
      <c r="IT15" s="51"/>
      <c r="IU15" s="51"/>
      <c r="IV15" s="51"/>
      <c r="IW15" s="51"/>
    </row>
    <row r="16" customFormat="false" ht="11.25" hidden="false" customHeight="false" outlineLevel="0" collapsed="false">
      <c r="A16" s="44" t="s">
        <v>32</v>
      </c>
      <c r="B16" s="45"/>
      <c r="C16" s="46"/>
      <c r="D16" s="46" t="n">
        <v>1286180</v>
      </c>
      <c r="E16" s="46" t="n">
        <f aca="false">C16+D16</f>
        <v>1286180</v>
      </c>
      <c r="F16" s="47" t="n">
        <v>1</v>
      </c>
      <c r="G16" s="48" t="n">
        <f aca="false">E16*F16</f>
        <v>1286180</v>
      </c>
      <c r="H16" s="46" t="n">
        <v>1286180.375</v>
      </c>
      <c r="I16" s="48" t="n">
        <f aca="false">H16*F16</f>
        <v>1286180.375</v>
      </c>
      <c r="J16" s="49" t="n">
        <f aca="false">I16-G16</f>
        <v>0.375</v>
      </c>
      <c r="K16" s="50"/>
      <c r="IK16" s="51"/>
      <c r="IL16" s="51"/>
      <c r="IM16" s="51"/>
      <c r="IN16" s="51"/>
      <c r="IO16" s="51"/>
      <c r="IP16" s="51"/>
      <c r="IQ16" s="51"/>
      <c r="IR16" s="51"/>
      <c r="IS16" s="51"/>
      <c r="IT16" s="51"/>
      <c r="IU16" s="51"/>
      <c r="IV16" s="51"/>
      <c r="IW16" s="51"/>
    </row>
    <row r="17" customFormat="false" ht="22.5" hidden="false" customHeight="false" outlineLevel="0" collapsed="false">
      <c r="A17" s="44" t="s">
        <v>33</v>
      </c>
      <c r="B17" s="45" t="s">
        <v>34</v>
      </c>
      <c r="C17" s="46" t="n">
        <v>1474460</v>
      </c>
      <c r="D17" s="46"/>
      <c r="E17" s="46" t="n">
        <f aca="false">C17+D17</f>
        <v>1474460</v>
      </c>
      <c r="F17" s="47" t="n">
        <v>1</v>
      </c>
      <c r="G17" s="48" t="n">
        <f aca="false">E17*F17</f>
        <v>1474460</v>
      </c>
      <c r="H17" s="46" t="n">
        <v>1166077.359375</v>
      </c>
      <c r="I17" s="48" t="n">
        <f aca="false">H17*F17</f>
        <v>1166077.359375</v>
      </c>
      <c r="J17" s="49" t="n">
        <f aca="false">I17-G17</f>
        <v>-308382.640625</v>
      </c>
      <c r="K17" s="50"/>
      <c r="IK17" s="51"/>
      <c r="IL17" s="51"/>
      <c r="IM17" s="51"/>
      <c r="IN17" s="51"/>
      <c r="IO17" s="51"/>
      <c r="IP17" s="51"/>
      <c r="IQ17" s="51"/>
      <c r="IR17" s="51"/>
      <c r="IS17" s="51"/>
      <c r="IT17" s="51"/>
      <c r="IU17" s="51"/>
      <c r="IV17" s="51"/>
      <c r="IW17" s="51"/>
    </row>
    <row r="18" customFormat="false" ht="11.25" hidden="false" customHeight="false" outlineLevel="0" collapsed="false">
      <c r="A18" s="44" t="s">
        <v>35</v>
      </c>
      <c r="B18" s="45" t="s">
        <v>36</v>
      </c>
      <c r="C18" s="46" t="n">
        <v>1047286</v>
      </c>
      <c r="D18" s="46"/>
      <c r="E18" s="46" t="n">
        <f aca="false">C18+D18</f>
        <v>1047286</v>
      </c>
      <c r="F18" s="47" t="n">
        <v>1</v>
      </c>
      <c r="G18" s="48" t="n">
        <f aca="false">E18*F18</f>
        <v>1047286</v>
      </c>
      <c r="H18" s="46" t="n">
        <v>653116.390625</v>
      </c>
      <c r="I18" s="48" t="n">
        <f aca="false">H18*F18</f>
        <v>653116.390625</v>
      </c>
      <c r="J18" s="49" t="n">
        <f aca="false">I18-G18</f>
        <v>-394169.609375</v>
      </c>
      <c r="K18" s="50"/>
      <c r="IK18" s="51"/>
      <c r="IL18" s="51"/>
      <c r="IM18" s="51"/>
      <c r="IN18" s="51"/>
      <c r="IO18" s="51"/>
      <c r="IP18" s="51"/>
      <c r="IQ18" s="51"/>
      <c r="IR18" s="51"/>
      <c r="IS18" s="51"/>
      <c r="IT18" s="51"/>
      <c r="IU18" s="51"/>
      <c r="IV18" s="51"/>
      <c r="IW18" s="51"/>
    </row>
    <row r="19" customFormat="false" ht="11.25" hidden="false" customHeight="false" outlineLevel="0" collapsed="false">
      <c r="A19" s="44" t="s">
        <v>37</v>
      </c>
      <c r="B19" s="45"/>
      <c r="C19" s="46"/>
      <c r="D19" s="46" t="n">
        <v>1356336</v>
      </c>
      <c r="E19" s="46" t="n">
        <f aca="false">C19+D19</f>
        <v>1356336</v>
      </c>
      <c r="F19" s="47" t="n">
        <v>1</v>
      </c>
      <c r="G19" s="48" t="n">
        <f aca="false">E19*F19</f>
        <v>1356336</v>
      </c>
      <c r="H19" s="46" t="n">
        <v>1356335.796875</v>
      </c>
      <c r="I19" s="48" t="n">
        <f aca="false">H19*F19</f>
        <v>1356335.796875</v>
      </c>
      <c r="J19" s="49" t="n">
        <f aca="false">I19-G19</f>
        <v>-0.203125000465661</v>
      </c>
      <c r="K19" s="50"/>
      <c r="IK19" s="51"/>
      <c r="IL19" s="51"/>
      <c r="IM19" s="51"/>
      <c r="IN19" s="51"/>
      <c r="IO19" s="51"/>
      <c r="IP19" s="51"/>
      <c r="IQ19" s="51"/>
      <c r="IR19" s="51"/>
      <c r="IS19" s="51"/>
      <c r="IT19" s="51"/>
      <c r="IU19" s="51"/>
      <c r="IV19" s="51"/>
      <c r="IW19" s="51"/>
    </row>
    <row r="20" customFormat="false" ht="33.75" hidden="false" customHeight="false" outlineLevel="0" collapsed="false">
      <c r="A20" s="44" t="s">
        <v>38</v>
      </c>
      <c r="B20" s="45" t="s">
        <v>39</v>
      </c>
      <c r="C20" s="46" t="n">
        <v>3091436</v>
      </c>
      <c r="D20" s="46"/>
      <c r="E20" s="46" t="n">
        <f aca="false">C20+D20</f>
        <v>3091436</v>
      </c>
      <c r="F20" s="47" t="n">
        <v>1</v>
      </c>
      <c r="G20" s="48" t="n">
        <f aca="false">E20*F20</f>
        <v>3091436</v>
      </c>
      <c r="H20" s="46" t="n">
        <v>60000</v>
      </c>
      <c r="I20" s="48" t="n">
        <f aca="false">H20*F20</f>
        <v>60000</v>
      </c>
      <c r="J20" s="49" t="n">
        <f aca="false">I20-G20</f>
        <v>-3031436</v>
      </c>
      <c r="K20" s="50"/>
      <c r="IK20" s="51"/>
      <c r="IL20" s="51"/>
      <c r="IM20" s="51"/>
      <c r="IN20" s="51"/>
      <c r="IO20" s="51"/>
      <c r="IP20" s="51"/>
      <c r="IQ20" s="51"/>
      <c r="IR20" s="51"/>
      <c r="IS20" s="51"/>
      <c r="IT20" s="51"/>
      <c r="IU20" s="51"/>
      <c r="IV20" s="51"/>
      <c r="IW20" s="51"/>
    </row>
    <row r="21" customFormat="false" ht="11.25" hidden="false" customHeight="false" outlineLevel="0" collapsed="false">
      <c r="A21" s="44" t="s">
        <v>40</v>
      </c>
      <c r="B21" s="45"/>
      <c r="C21" s="46" t="n">
        <v>487580</v>
      </c>
      <c r="D21" s="46"/>
      <c r="E21" s="46" t="n">
        <f aca="false">C21+D21</f>
        <v>487580</v>
      </c>
      <c r="F21" s="47" t="n">
        <v>1</v>
      </c>
      <c r="G21" s="48" t="n">
        <f aca="false">E21*F21</f>
        <v>487580</v>
      </c>
      <c r="H21" s="46" t="n">
        <v>487579.625</v>
      </c>
      <c r="I21" s="48" t="n">
        <f aca="false">H21*F21</f>
        <v>487579.625</v>
      </c>
      <c r="J21" s="49" t="n">
        <f aca="false">I21-G21</f>
        <v>-0.375</v>
      </c>
      <c r="K21" s="50"/>
      <c r="IK21" s="51"/>
      <c r="IL21" s="51"/>
      <c r="IM21" s="51"/>
      <c r="IN21" s="51"/>
      <c r="IO21" s="51"/>
      <c r="IP21" s="51"/>
      <c r="IQ21" s="51"/>
      <c r="IR21" s="51"/>
      <c r="IS21" s="51"/>
      <c r="IT21" s="51"/>
      <c r="IU21" s="51"/>
      <c r="IV21" s="51"/>
      <c r="IW21" s="51"/>
    </row>
    <row r="22" customFormat="false" ht="11.25" hidden="false" customHeight="false" outlineLevel="0" collapsed="false">
      <c r="A22" s="44" t="s">
        <v>41</v>
      </c>
      <c r="B22" s="45"/>
      <c r="C22" s="46"/>
      <c r="D22" s="46" t="n">
        <v>1245038</v>
      </c>
      <c r="E22" s="46" t="n">
        <f aca="false">C22+D22</f>
        <v>1245038</v>
      </c>
      <c r="F22" s="47" t="n">
        <v>1</v>
      </c>
      <c r="G22" s="48" t="n">
        <f aca="false">E22*F22</f>
        <v>1245038</v>
      </c>
      <c r="H22" s="46" t="n">
        <v>1245037.78125</v>
      </c>
      <c r="I22" s="48" t="n">
        <f aca="false">H22*F22</f>
        <v>1245037.78125</v>
      </c>
      <c r="J22" s="49" t="n">
        <f aca="false">I22-G22</f>
        <v>-0.21875</v>
      </c>
      <c r="K22" s="50"/>
      <c r="IK22" s="51"/>
      <c r="IL22" s="51"/>
      <c r="IM22" s="51"/>
      <c r="IN22" s="51"/>
      <c r="IO22" s="51"/>
      <c r="IP22" s="51"/>
      <c r="IQ22" s="51"/>
      <c r="IR22" s="51"/>
      <c r="IS22" s="51"/>
      <c r="IT22" s="51"/>
      <c r="IU22" s="51"/>
      <c r="IV22" s="51"/>
      <c r="IW22" s="51"/>
    </row>
    <row r="23" customFormat="false" ht="11.25" hidden="false" customHeight="false" outlineLevel="0" collapsed="false">
      <c r="A23" s="44" t="s">
        <v>42</v>
      </c>
      <c r="B23" s="45"/>
      <c r="C23" s="46"/>
      <c r="D23" s="46" t="n">
        <v>755201</v>
      </c>
      <c r="E23" s="46" t="n">
        <f aca="false">C23+D23</f>
        <v>755201</v>
      </c>
      <c r="F23" s="47" t="n">
        <v>1</v>
      </c>
      <c r="G23" s="48" t="n">
        <f aca="false">E23*F23</f>
        <v>755201</v>
      </c>
      <c r="H23" s="46" t="n">
        <v>412678.390625</v>
      </c>
      <c r="I23" s="48" t="n">
        <f aca="false">H23*F23</f>
        <v>412678.390625</v>
      </c>
      <c r="J23" s="49" t="n">
        <f aca="false">I23-G23</f>
        <v>-342522.609375</v>
      </c>
      <c r="K23" s="50"/>
      <c r="IK23" s="51"/>
      <c r="IL23" s="51"/>
      <c r="IM23" s="51"/>
      <c r="IN23" s="51"/>
      <c r="IO23" s="51"/>
      <c r="IP23" s="51"/>
      <c r="IQ23" s="51"/>
      <c r="IR23" s="51"/>
      <c r="IS23" s="51"/>
      <c r="IT23" s="51"/>
      <c r="IU23" s="51"/>
      <c r="IV23" s="51"/>
      <c r="IW23" s="51"/>
    </row>
    <row r="24" customFormat="false" ht="33.75" hidden="false" customHeight="false" outlineLevel="0" collapsed="false">
      <c r="A24" s="44" t="s">
        <v>43</v>
      </c>
      <c r="B24" s="45" t="s">
        <v>44</v>
      </c>
      <c r="C24" s="46" t="n">
        <v>2208653</v>
      </c>
      <c r="D24" s="46"/>
      <c r="E24" s="46" t="n">
        <f aca="false">C24+D24</f>
        <v>2208653</v>
      </c>
      <c r="F24" s="47" t="n">
        <v>1</v>
      </c>
      <c r="G24" s="48" t="n">
        <f aca="false">E24*F24</f>
        <v>2208653</v>
      </c>
      <c r="H24" s="46" t="n">
        <v>1095921.9375</v>
      </c>
      <c r="I24" s="48" t="n">
        <f aca="false">H24*F24</f>
        <v>1095921.9375</v>
      </c>
      <c r="J24" s="49" t="n">
        <f aca="false">I24-G24</f>
        <v>-1112731.0625</v>
      </c>
      <c r="K24" s="50"/>
      <c r="IK24" s="51"/>
      <c r="IL24" s="51"/>
      <c r="IM24" s="51"/>
      <c r="IN24" s="51"/>
      <c r="IO24" s="51"/>
      <c r="IP24" s="51"/>
      <c r="IQ24" s="51"/>
      <c r="IR24" s="51"/>
      <c r="IS24" s="51"/>
      <c r="IT24" s="51"/>
      <c r="IU24" s="51"/>
      <c r="IV24" s="51"/>
      <c r="IW24" s="51"/>
    </row>
    <row r="25" customFormat="false" ht="11.25" hidden="false" customHeight="false" outlineLevel="0" collapsed="false">
      <c r="A25" s="44" t="s">
        <v>45</v>
      </c>
      <c r="B25" s="45"/>
      <c r="C25" s="46" t="n">
        <v>1730847</v>
      </c>
      <c r="D25" s="46"/>
      <c r="E25" s="46" t="n">
        <f aca="false">C25+D25</f>
        <v>1730847</v>
      </c>
      <c r="F25" s="47" t="n">
        <v>1</v>
      </c>
      <c r="G25" s="48" t="n">
        <f aca="false">E25*F25</f>
        <v>1730847</v>
      </c>
      <c r="H25" s="46" t="n">
        <v>1730847.40625</v>
      </c>
      <c r="I25" s="48" t="n">
        <f aca="false">H25*F25</f>
        <v>1730847.40625</v>
      </c>
      <c r="J25" s="49" t="n">
        <f aca="false">I25-G25</f>
        <v>0.40625</v>
      </c>
      <c r="K25" s="50"/>
      <c r="L25" s="35"/>
      <c r="IK25" s="51"/>
      <c r="IL25" s="51"/>
      <c r="IM25" s="51"/>
      <c r="IN25" s="51"/>
      <c r="IO25" s="51"/>
      <c r="IP25" s="51"/>
      <c r="IQ25" s="51"/>
      <c r="IR25" s="51"/>
      <c r="IS25" s="51"/>
      <c r="IT25" s="51"/>
      <c r="IU25" s="51"/>
      <c r="IV25" s="51"/>
      <c r="IW25" s="51"/>
    </row>
    <row r="26" customFormat="false" ht="11.25" hidden="false" customHeight="false" outlineLevel="0" collapsed="false">
      <c r="A26" s="52" t="s">
        <v>46</v>
      </c>
      <c r="B26" s="53"/>
      <c r="C26" s="54"/>
      <c r="D26" s="54"/>
      <c r="E26" s="54" t="n">
        <f aca="false">C26+D26</f>
        <v>0</v>
      </c>
      <c r="F26" s="55" t="n">
        <v>0.29</v>
      </c>
      <c r="G26" s="56" t="n">
        <f aca="false">E26*F26</f>
        <v>0</v>
      </c>
      <c r="H26" s="54" t="n">
        <v>427222.734375</v>
      </c>
      <c r="I26" s="56" t="n">
        <f aca="false">H26*F26</f>
        <v>123894.59296875</v>
      </c>
      <c r="J26" s="57" t="n">
        <f aca="false">I26-G26</f>
        <v>123894.59296875</v>
      </c>
      <c r="K26" s="58"/>
      <c r="IK26" s="59"/>
      <c r="IL26" s="59"/>
      <c r="IM26" s="59"/>
      <c r="IN26" s="59"/>
      <c r="IO26" s="59"/>
      <c r="IP26" s="59"/>
      <c r="IQ26" s="59"/>
      <c r="IR26" s="59"/>
      <c r="IS26" s="59"/>
      <c r="IT26" s="59"/>
      <c r="IU26" s="59"/>
      <c r="IV26" s="59"/>
      <c r="IW26" s="59"/>
    </row>
    <row r="27" customFormat="false" ht="11.25" hidden="false" customHeight="false" outlineLevel="0" collapsed="false">
      <c r="A27" s="52" t="s">
        <v>47</v>
      </c>
      <c r="B27" s="53" t="s">
        <v>48</v>
      </c>
      <c r="C27" s="54" t="n">
        <v>232242</v>
      </c>
      <c r="D27" s="54" t="n">
        <v>682183</v>
      </c>
      <c r="E27" s="54" t="n">
        <f aca="false">C27+D27</f>
        <v>914425</v>
      </c>
      <c r="F27" s="55" t="n">
        <v>0</v>
      </c>
      <c r="G27" s="56" t="n">
        <f aca="false">E27*F27</f>
        <v>0</v>
      </c>
      <c r="H27" s="54" t="n">
        <v>686035.390625</v>
      </c>
      <c r="I27" s="56" t="n">
        <f aca="false">H27*F27</f>
        <v>0</v>
      </c>
      <c r="J27" s="57" t="n">
        <f aca="false">I27-G27</f>
        <v>0</v>
      </c>
      <c r="K27" s="58"/>
      <c r="IK27" s="59"/>
      <c r="IL27" s="59"/>
      <c r="IM27" s="59"/>
      <c r="IN27" s="59"/>
      <c r="IO27" s="59"/>
      <c r="IP27" s="59"/>
      <c r="IQ27" s="59"/>
      <c r="IR27" s="59"/>
      <c r="IS27" s="59"/>
      <c r="IT27" s="59"/>
      <c r="IU27" s="59"/>
      <c r="IV27" s="59"/>
      <c r="IW27" s="59"/>
    </row>
    <row r="28" customFormat="false" ht="33.75" hidden="false" customHeight="false" outlineLevel="0" collapsed="false">
      <c r="A28" s="60" t="s">
        <v>49</v>
      </c>
      <c r="B28" s="61" t="s">
        <v>50</v>
      </c>
      <c r="C28" s="62" t="n">
        <v>1909897</v>
      </c>
      <c r="D28" s="62" t="n">
        <v>1053474</v>
      </c>
      <c r="E28" s="62" t="n">
        <f aca="false">C28+D28</f>
        <v>2963371</v>
      </c>
      <c r="F28" s="63" t="n">
        <v>0.4</v>
      </c>
      <c r="G28" s="64" t="n">
        <f aca="false">E28*F28</f>
        <v>1185348.4</v>
      </c>
      <c r="H28" s="62" t="n">
        <v>2316958.3125</v>
      </c>
      <c r="I28" s="64" t="n">
        <f aca="false">H28*F28</f>
        <v>926783.325</v>
      </c>
      <c r="J28" s="65" t="n">
        <f aca="false">I28-G28</f>
        <v>-258565.075</v>
      </c>
      <c r="K28" s="58"/>
      <c r="IK28" s="59"/>
      <c r="IL28" s="59"/>
      <c r="IM28" s="59"/>
      <c r="IN28" s="59"/>
      <c r="IO28" s="59"/>
      <c r="IP28" s="59"/>
      <c r="IQ28" s="59"/>
      <c r="IR28" s="59"/>
      <c r="IS28" s="59"/>
      <c r="IT28" s="59"/>
      <c r="IU28" s="59"/>
      <c r="IV28" s="59"/>
      <c r="IW28" s="59"/>
    </row>
    <row r="29" customFormat="false" ht="45" hidden="false" customHeight="false" outlineLevel="0" collapsed="false">
      <c r="A29" s="66" t="s">
        <v>51</v>
      </c>
      <c r="B29" s="67" t="s">
        <v>52</v>
      </c>
      <c r="C29" s="68"/>
      <c r="D29" s="68"/>
      <c r="E29" s="68" t="n">
        <v>18550000</v>
      </c>
      <c r="F29" s="69" t="n">
        <v>0.7</v>
      </c>
      <c r="G29" s="70" t="n">
        <f aca="false">E29*F29</f>
        <v>12985000</v>
      </c>
      <c r="H29" s="68" t="n">
        <v>0</v>
      </c>
      <c r="I29" s="70" t="n">
        <f aca="false">H29*F29</f>
        <v>0</v>
      </c>
      <c r="J29" s="71" t="n">
        <f aca="false">I29-G29</f>
        <v>-12985000</v>
      </c>
      <c r="K29" s="72"/>
      <c r="L29" s="73"/>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5"/>
      <c r="IL29" s="75"/>
      <c r="IM29" s="75"/>
      <c r="IN29" s="75"/>
      <c r="IO29" s="75"/>
      <c r="IP29" s="75"/>
      <c r="IQ29" s="75"/>
      <c r="IR29" s="75"/>
      <c r="IS29" s="75"/>
      <c r="IT29" s="75"/>
      <c r="IU29" s="75"/>
      <c r="IV29" s="75"/>
      <c r="IW29" s="75"/>
    </row>
    <row r="30" customFormat="false" ht="33.75" hidden="false" customHeight="false" outlineLevel="0" collapsed="false">
      <c r="A30" s="66" t="s">
        <v>53</v>
      </c>
      <c r="B30" s="67" t="s">
        <v>54</v>
      </c>
      <c r="C30" s="68"/>
      <c r="D30" s="68"/>
      <c r="E30" s="68" t="n">
        <v>1070000</v>
      </c>
      <c r="F30" s="69" t="n">
        <v>0.7</v>
      </c>
      <c r="G30" s="70" t="n">
        <f aca="false">E30*F30</f>
        <v>749000</v>
      </c>
      <c r="H30" s="68" t="n">
        <v>0</v>
      </c>
      <c r="I30" s="70" t="n">
        <f aca="false">H30*F30</f>
        <v>0</v>
      </c>
      <c r="J30" s="71" t="n">
        <f aca="false">I30-G30</f>
        <v>-749000</v>
      </c>
      <c r="K30" s="72"/>
      <c r="L30" s="73"/>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c r="IJ30" s="74"/>
      <c r="IK30" s="75"/>
      <c r="IL30" s="75"/>
      <c r="IM30" s="75"/>
      <c r="IN30" s="75"/>
      <c r="IO30" s="75"/>
      <c r="IP30" s="75"/>
      <c r="IQ30" s="75"/>
      <c r="IR30" s="75"/>
      <c r="IS30" s="75"/>
      <c r="IT30" s="75"/>
      <c r="IU30" s="75"/>
      <c r="IV30" s="75"/>
      <c r="IW30" s="75"/>
    </row>
    <row r="31" customFormat="false" ht="22.5" hidden="false" customHeight="false" outlineLevel="0" collapsed="false">
      <c r="A31" s="66" t="s">
        <v>55</v>
      </c>
      <c r="B31" s="67" t="s">
        <v>56</v>
      </c>
      <c r="C31" s="68" t="n">
        <v>493266</v>
      </c>
      <c r="D31" s="68" t="n">
        <v>1558952</v>
      </c>
      <c r="E31" s="68" t="n">
        <f aca="false">C31+D31</f>
        <v>2052218</v>
      </c>
      <c r="F31" s="69" t="n">
        <v>0.8</v>
      </c>
      <c r="G31" s="70" t="n">
        <f aca="false">E31*F31</f>
        <v>1641774.4</v>
      </c>
      <c r="H31" s="68" t="n">
        <v>0</v>
      </c>
      <c r="I31" s="70" t="n">
        <f aca="false">H31*F31</f>
        <v>0</v>
      </c>
      <c r="J31" s="71" t="n">
        <f aca="false">I31-G31</f>
        <v>-1641774.4</v>
      </c>
      <c r="K31" s="72"/>
      <c r="L31" s="73"/>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5"/>
      <c r="IL31" s="75"/>
      <c r="IM31" s="75"/>
      <c r="IN31" s="75"/>
      <c r="IO31" s="75"/>
      <c r="IP31" s="75"/>
      <c r="IQ31" s="75"/>
      <c r="IR31" s="75"/>
      <c r="IS31" s="75"/>
      <c r="IT31" s="75"/>
      <c r="IU31" s="75"/>
      <c r="IV31" s="75"/>
      <c r="IW31" s="75"/>
    </row>
    <row r="32" customFormat="false" ht="11.25" hidden="false" customHeight="false" outlineLevel="0" collapsed="false">
      <c r="A32" s="76" t="s">
        <v>57</v>
      </c>
      <c r="B32" s="77"/>
      <c r="C32" s="41" t="n">
        <f aca="false">SUM(C6:C31)</f>
        <v>21082180</v>
      </c>
      <c r="D32" s="41" t="n">
        <f aca="false">SUM(D6:D31)</f>
        <v>12188446</v>
      </c>
      <c r="E32" s="41" t="n">
        <f aca="false">SUM(E6:E31)</f>
        <v>52890626</v>
      </c>
      <c r="F32" s="78" t="n">
        <v>1</v>
      </c>
      <c r="G32" s="41" t="n">
        <f aca="false">SUM(G6:G31)</f>
        <v>41918386.3</v>
      </c>
      <c r="H32" s="41" t="n">
        <f aca="false">SUM(H6:H31)</f>
        <v>21760888.6002604</v>
      </c>
      <c r="I32" s="41" t="n">
        <f aca="false">SUM(I6:I31)</f>
        <v>18131576.7197917</v>
      </c>
      <c r="J32" s="41" t="n">
        <f aca="false">SUM(J6:J31)</f>
        <v>-23786809.5802083</v>
      </c>
      <c r="K32" s="42"/>
      <c r="IK32" s="43"/>
      <c r="IL32" s="43"/>
      <c r="IM32" s="43"/>
      <c r="IN32" s="43"/>
      <c r="IO32" s="43"/>
      <c r="IP32" s="43"/>
      <c r="IQ32" s="43"/>
      <c r="IR32" s="43"/>
      <c r="IS32" s="43"/>
      <c r="IT32" s="43"/>
      <c r="IU32" s="43"/>
      <c r="IV32" s="43"/>
      <c r="IW32" s="43"/>
    </row>
    <row r="34" customFormat="false" ht="11.25" hidden="false" customHeight="false" outlineLevel="0" collapsed="false">
      <c r="C34" s="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3" min="3" style="0" width="32.41"/>
    <col collapsed="false" customWidth="true" hidden="false" outlineLevel="0" max="4" min="4" style="0" width="5.71"/>
    <col collapsed="false" customWidth="true" hidden="false" outlineLevel="0" max="5" min="5" style="0" width="5.56"/>
    <col collapsed="false" customWidth="true" hidden="false" outlineLevel="0" max="7" min="7" style="0" width="11.13"/>
  </cols>
  <sheetData>
    <row r="1" customFormat="false" ht="12.75" hidden="false" customHeight="false" outlineLevel="0" collapsed="false">
      <c r="B1" s="79" t="s">
        <v>58</v>
      </c>
      <c r="F1" s="79" t="s">
        <v>59</v>
      </c>
    </row>
    <row r="3" customFormat="false" ht="12.75" hidden="false" customHeight="false" outlineLevel="0" collapsed="false">
      <c r="D3" s="80" t="s">
        <v>60</v>
      </c>
      <c r="F3" s="80" t="s">
        <v>60</v>
      </c>
    </row>
    <row r="4" customFormat="false" ht="12.75" hidden="false" customHeight="false" outlineLevel="0" collapsed="false">
      <c r="B4" s="79" t="s">
        <v>61</v>
      </c>
      <c r="D4" s="0" t="n">
        <v>12</v>
      </c>
      <c r="F4" s="0" t="n">
        <v>12</v>
      </c>
    </row>
    <row r="6" customFormat="false" ht="12.75" hidden="false" customHeight="false" outlineLevel="0" collapsed="false">
      <c r="B6" s="79" t="s">
        <v>62</v>
      </c>
      <c r="D6" s="0" t="n">
        <v>9</v>
      </c>
      <c r="F6" s="0" t="n">
        <v>9</v>
      </c>
    </row>
    <row r="8" customFormat="false" ht="12.75" hidden="false" customHeight="false" outlineLevel="0" collapsed="false">
      <c r="B8" s="79" t="s">
        <v>63</v>
      </c>
    </row>
    <row r="9" customFormat="false" ht="12.75" hidden="false" customHeight="false" outlineLevel="0" collapsed="false">
      <c r="C9" s="0" t="s">
        <v>64</v>
      </c>
      <c r="D9" s="0" t="n">
        <v>5</v>
      </c>
    </row>
    <row r="10" customFormat="false" ht="12.75" hidden="false" customHeight="false" outlineLevel="0" collapsed="false">
      <c r="C10" s="0" t="s">
        <v>65</v>
      </c>
      <c r="D10" s="0" t="n">
        <v>7</v>
      </c>
    </row>
    <row r="11" customFormat="false" ht="12.75" hidden="false" customHeight="false" outlineLevel="0" collapsed="false">
      <c r="B11" s="79" t="s">
        <v>66</v>
      </c>
    </row>
    <row r="12" customFormat="false" ht="12.75" hidden="false" customHeight="false" outlineLevel="0" collapsed="false">
      <c r="C12" s="0" t="s">
        <v>67</v>
      </c>
      <c r="D12" s="0" t="n">
        <v>4</v>
      </c>
    </row>
    <row r="13" customFormat="false" ht="12.75" hidden="false" customHeight="false" outlineLevel="0" collapsed="false">
      <c r="C13" s="0" t="s">
        <v>64</v>
      </c>
      <c r="D13" s="0" t="n">
        <v>2</v>
      </c>
    </row>
    <row r="14" customFormat="false" ht="12.75" hidden="false" customHeight="false" outlineLevel="0" collapsed="false">
      <c r="C14" s="0" t="s">
        <v>68</v>
      </c>
      <c r="D14" s="0" t="n">
        <v>2</v>
      </c>
    </row>
    <row r="16" customFormat="false" ht="12.75" hidden="false" customHeight="false" outlineLevel="0" collapsed="false">
      <c r="B16" s="79" t="s">
        <v>69</v>
      </c>
      <c r="F16" s="0" t="n">
        <v>10</v>
      </c>
    </row>
    <row r="18" customFormat="false" ht="12.75" hidden="false" customHeight="false" outlineLevel="0" collapsed="false">
      <c r="C18" s="79" t="s">
        <v>70</v>
      </c>
      <c r="D18" s="79" t="n">
        <f aca="false">SUM(D4:D14)</f>
        <v>41</v>
      </c>
      <c r="F18" s="0" t="n">
        <f aca="false">SUM(F4:F16)</f>
        <v>31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1996-10-14T21:03:28Z</dcterms:created>
  <dc:creator>Microsoft Corporation</dc:creator>
  <dc:description/>
  <dc:language>en-US</dc:language>
  <cp:lastModifiedBy>sstock</cp:lastModifiedBy>
  <cp:lastPrinted>2001-10-17T15:14:28Z</cp:lastPrinted>
  <dcterms:modified xsi:type="dcterms:W3CDTF">2001-10-17T21:47:12Z</dcterms:modified>
  <cp:revision>0</cp:revision>
  <dc:subject/>
  <dc:title/>
</cp:coreProperties>
</file>