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<sst xmlns="http://schemas.openxmlformats.org/spreadsheetml/2006/main" count="118" uniqueCount="36">
  <si>
    <t xml:space="preserve">Rates</t>
  </si>
  <si>
    <t xml:space="preserve">Midwestern</t>
  </si>
  <si>
    <t xml:space="preserve"> 2nd</t>
  </si>
  <si>
    <t xml:space="preserve">ANR Peoples</t>
  </si>
  <si>
    <t xml:space="preserve">NBPL</t>
  </si>
  <si>
    <t xml:space="preserve">FT-A</t>
  </si>
  <si>
    <t xml:space="preserve">FTS-1 &amp; ETS</t>
  </si>
  <si>
    <t xml:space="preserve">T-1</t>
  </si>
  <si>
    <t xml:space="preserve">gas cost</t>
  </si>
  <si>
    <t xml:space="preserve">commodity</t>
  </si>
  <si>
    <t xml:space="preserve">fuel %</t>
  </si>
  <si>
    <t xml:space="preserve">ACA</t>
  </si>
  <si>
    <t xml:space="preserve">fuel % (vent-man)</t>
  </si>
  <si>
    <t xml:space="preserve">fuel % (harp-man)</t>
  </si>
  <si>
    <t xml:space="preserve">fuel cost</t>
  </si>
  <si>
    <t xml:space="preserve">fuel % (ml7-ml7)</t>
  </si>
  <si>
    <t xml:space="preserve">total</t>
  </si>
  <si>
    <t xml:space="preserve">Inc. $.015 secondary</t>
  </si>
  <si>
    <t xml:space="preserve">TRKL</t>
  </si>
  <si>
    <t xml:space="preserve">Chicago</t>
  </si>
  <si>
    <t xml:space="preserve">FT</t>
  </si>
  <si>
    <t xml:space="preserve">FT  PanHandle</t>
  </si>
  <si>
    <t xml:space="preserve">Inc. $.0319 secondary</t>
  </si>
  <si>
    <t xml:space="preserve">ML7</t>
  </si>
  <si>
    <t xml:space="preserve">fuel % (vent-harp)</t>
  </si>
  <si>
    <t xml:space="preserve">fuel % (harp-nicor)</t>
  </si>
  <si>
    <t xml:space="preserve">GRI</t>
  </si>
  <si>
    <t xml:space="preserve">fuel % (field-z2)</t>
  </si>
  <si>
    <t xml:space="preserve">NGPL</t>
  </si>
  <si>
    <t xml:space="preserve">FTS - peak (NOV-MAR)</t>
  </si>
  <si>
    <t xml:space="preserve">FTS - off peak (APR-OCT)</t>
  </si>
  <si>
    <t xml:space="preserve">ITS</t>
  </si>
  <si>
    <t xml:space="preserve">fuel %(gage-gate)</t>
  </si>
  <si>
    <t xml:space="preserve">fuel % (z2-z2)</t>
  </si>
  <si>
    <t xml:space="preserve">TENN.</t>
  </si>
  <si>
    <t xml:space="preserve">Field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</si>
</sst>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-360</xdr:colOff>
      <xdr:row>10</xdr:row>
      <xdr:rowOff>66960</xdr:rowOff>
    </xdr:from>
    <xdr:to>
      <xdr:col>8</xdr:col>
      <xdr:colOff>720</xdr:colOff>
      <xdr:row>10</xdr:row>
      <xdr:rowOff>76320</xdr:rowOff>
    </xdr:to>
    <xdr:sp>
      <xdr:nvSpPr>
        <xdr:cNvPr id="0" name="Line 2"/>
        <xdr:cNvSpPr/>
      </xdr:nvSpPr>
      <xdr:spPr>
        <a:xfrm flipH="1">
          <a:off x="5284080" y="1714680"/>
          <a:ext cx="1080" cy="93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9.7"/>
    <col collapsed="false" customWidth="true" hidden="false" outlineLevel="0" max="3" min="3" style="0" width="11.7"/>
    <col collapsed="false" customWidth="true" hidden="false" outlineLevel="0" max="4" min="4" style="0" width="8.56"/>
    <col collapsed="false" customWidth="true" hidden="false" outlineLevel="0" max="5" min="5" style="0" width="4.56"/>
    <col collapsed="false" customWidth="true" hidden="false" outlineLevel="0" max="6" min="6" style="0" width="11.99"/>
    <col collapsed="false" customWidth="true" hidden="false" outlineLevel="0" max="8" min="8" style="0" width="5.71"/>
    <col collapsed="false" customWidth="true" hidden="false" outlineLevel="0" max="9" min="9" style="0" width="14.85"/>
    <col collapsed="false" customWidth="true" hidden="false" outlineLevel="0" max="10" min="10" style="0" width="8.41"/>
    <col collapsed="false" customWidth="true" hidden="false" outlineLevel="0" max="11" min="11" style="0" width="2.99"/>
    <col collapsed="false" customWidth="true" hidden="false" outlineLevel="0" max="12" min="12" style="0" width="15.7"/>
  </cols>
  <sheetData>
    <row r="1" customFormat="false" ht="13.5" hidden="false" customHeight="false" outlineLevel="0" collapsed="false">
      <c r="A1" s="1" t="s">
        <v>0</v>
      </c>
    </row>
    <row r="3" customFormat="false" ht="13.5" hidden="false" customHeight="false" outlineLevel="0" collapsed="false">
      <c r="K3" s="2"/>
    </row>
    <row r="4" customFormat="false" ht="12.75" hidden="false" customHeight="false" outlineLevel="0" collapsed="false">
      <c r="A4" s="3" t="s">
        <v>1</v>
      </c>
      <c r="B4" s="4"/>
      <c r="C4" s="3" t="s">
        <v>1</v>
      </c>
      <c r="D4" s="4" t="s">
        <v>2</v>
      </c>
      <c r="F4" s="5" t="s">
        <v>3</v>
      </c>
      <c r="G4" s="6"/>
      <c r="I4" s="3" t="s">
        <v>4</v>
      </c>
      <c r="J4" s="7"/>
      <c r="K4" s="8"/>
      <c r="L4" s="7"/>
      <c r="M4" s="4"/>
    </row>
    <row r="5" customFormat="false" ht="12.75" hidden="false" customHeight="false" outlineLevel="0" collapsed="false">
      <c r="A5" s="9" t="s">
        <v>5</v>
      </c>
      <c r="B5" s="10"/>
      <c r="C5" s="9" t="s">
        <v>5</v>
      </c>
      <c r="D5" s="10"/>
      <c r="F5" s="11" t="s">
        <v>6</v>
      </c>
      <c r="G5" s="10"/>
      <c r="I5" s="11" t="s">
        <v>7</v>
      </c>
      <c r="J5" s="8"/>
      <c r="K5" s="8"/>
      <c r="L5" s="12" t="s">
        <v>7</v>
      </c>
      <c r="M5" s="10"/>
    </row>
    <row r="6" customFormat="false" ht="12.75" hidden="false" customHeight="false" outlineLevel="0" collapsed="false">
      <c r="A6" s="9" t="s">
        <v>8</v>
      </c>
      <c r="B6" s="13" t="n">
        <v>2.1</v>
      </c>
      <c r="C6" s="9" t="s">
        <v>8</v>
      </c>
      <c r="D6" s="13" t="n">
        <v>2.69</v>
      </c>
      <c r="F6" s="9" t="s">
        <v>8</v>
      </c>
      <c r="G6" s="13" t="n">
        <v>2.605</v>
      </c>
      <c r="I6" s="9" t="s">
        <v>8</v>
      </c>
      <c r="J6" s="14" t="n">
        <v>5.68</v>
      </c>
      <c r="K6" s="8"/>
      <c r="L6" s="8" t="s">
        <v>8</v>
      </c>
      <c r="M6" s="13" t="n">
        <v>2.99</v>
      </c>
    </row>
    <row r="7" customFormat="false" ht="12.75" hidden="false" customHeight="false" outlineLevel="0" collapsed="false">
      <c r="A7" s="9" t="s">
        <v>9</v>
      </c>
      <c r="B7" s="10" t="n">
        <v>0.0322</v>
      </c>
      <c r="C7" s="9" t="s">
        <v>9</v>
      </c>
      <c r="D7" s="10" t="n">
        <v>0.0106</v>
      </c>
      <c r="F7" s="9" t="s">
        <v>9</v>
      </c>
      <c r="G7" s="10" t="n">
        <v>0.0075</v>
      </c>
      <c r="I7" s="9" t="s">
        <v>9</v>
      </c>
      <c r="J7" s="8" t="n">
        <v>0</v>
      </c>
      <c r="K7" s="8"/>
      <c r="L7" s="8" t="s">
        <v>9</v>
      </c>
      <c r="M7" s="10" t="n">
        <v>0.0042</v>
      </c>
    </row>
    <row r="8" customFormat="false" ht="12.75" hidden="false" customHeight="false" outlineLevel="0" collapsed="false">
      <c r="A8" s="9" t="s">
        <v>10</v>
      </c>
      <c r="B8" s="13" t="n">
        <v>3.39</v>
      </c>
      <c r="C8" s="9" t="s">
        <v>10</v>
      </c>
      <c r="D8" s="13" t="n">
        <v>1</v>
      </c>
      <c r="F8" s="9" t="s">
        <v>11</v>
      </c>
      <c r="G8" s="10" t="n">
        <f aca="false">0.0022</f>
        <v>0.0022</v>
      </c>
      <c r="I8" s="9" t="s">
        <v>12</v>
      </c>
      <c r="J8" s="14" t="n">
        <v>1.7</v>
      </c>
      <c r="K8" s="8"/>
      <c r="L8" s="8" t="s">
        <v>13</v>
      </c>
      <c r="M8" s="13" t="n">
        <v>0.8</v>
      </c>
    </row>
    <row r="9" customFormat="false" ht="12.75" hidden="false" customHeight="false" outlineLevel="0" collapsed="false">
      <c r="A9" s="9" t="s">
        <v>14</v>
      </c>
      <c r="B9" s="15" t="n">
        <v>0.0693</v>
      </c>
      <c r="C9" s="9" t="s">
        <v>14</v>
      </c>
      <c r="D9" s="15" t="n">
        <f aca="false">SUM(D6/(1-D8/100)*D8/100)</f>
        <v>0.0271717171717172</v>
      </c>
      <c r="F9" s="9" t="s">
        <v>15</v>
      </c>
      <c r="G9" s="13" t="n">
        <v>1.35</v>
      </c>
      <c r="I9" s="9" t="s">
        <v>14</v>
      </c>
      <c r="J9" s="16" t="n">
        <f aca="false">SUM(J6/(1-J8/100)*J8/100)</f>
        <v>0.0982299084435402</v>
      </c>
      <c r="K9" s="8"/>
      <c r="L9" s="8" t="s">
        <v>14</v>
      </c>
      <c r="M9" s="15" t="n">
        <f aca="false">SUM(M6/(1-M8/100)*M8/100)</f>
        <v>0.0241129032258065</v>
      </c>
    </row>
    <row r="10" customFormat="false" ht="13.5" hidden="false" customHeight="false" outlineLevel="0" collapsed="false">
      <c r="A10" s="17" t="s">
        <v>16</v>
      </c>
      <c r="B10" s="18" t="n">
        <f aca="false">B7+B9</f>
        <v>0.1015</v>
      </c>
      <c r="C10" s="17" t="s">
        <v>16</v>
      </c>
      <c r="D10" s="18" t="n">
        <f aca="false">D7+D9</f>
        <v>0.0377717171717172</v>
      </c>
      <c r="F10" s="9" t="s">
        <v>14</v>
      </c>
      <c r="G10" s="15" t="n">
        <f aca="false">SUM(G6/(1-G9/100)*G9/100)</f>
        <v>0.0356487582361885</v>
      </c>
      <c r="I10" s="9" t="s">
        <v>16</v>
      </c>
      <c r="J10" s="19" t="n">
        <f aca="false">J7+J9</f>
        <v>0.0982299084435402</v>
      </c>
      <c r="K10" s="2"/>
      <c r="L10" s="2" t="s">
        <v>16</v>
      </c>
      <c r="M10" s="18" t="n">
        <f aca="false">M7+M9</f>
        <v>0.0283129032258065</v>
      </c>
    </row>
    <row r="11" customFormat="false" ht="13.5" hidden="false" customHeight="false" outlineLevel="0" collapsed="false">
      <c r="C11" s="0" t="s">
        <v>17</v>
      </c>
      <c r="D11" s="20"/>
      <c r="F11" s="9" t="s">
        <v>16</v>
      </c>
      <c r="G11" s="21" t="n">
        <f aca="false">G7+G8+G10</f>
        <v>0.0453487582361885</v>
      </c>
      <c r="I11" s="9"/>
      <c r="J11" s="22" t="n">
        <f aca="false">J6+J10</f>
        <v>5.77822990844354</v>
      </c>
      <c r="K11" s="8"/>
      <c r="L11" s="8"/>
      <c r="M11" s="8"/>
    </row>
    <row r="12" customFormat="false" ht="13.5" hidden="false" customHeight="false" outlineLevel="0" collapsed="false">
      <c r="A12" s="3" t="s">
        <v>18</v>
      </c>
      <c r="B12" s="4"/>
      <c r="C12" s="23"/>
      <c r="D12" s="23"/>
      <c r="F12" s="17" t="s">
        <v>19</v>
      </c>
      <c r="G12" s="24" t="n">
        <f aca="false">G6+G11</f>
        <v>2.65034875823619</v>
      </c>
      <c r="I12" s="11" t="s">
        <v>7</v>
      </c>
      <c r="J12" s="10"/>
      <c r="K12" s="8"/>
      <c r="L12" s="25" t="s">
        <v>7</v>
      </c>
      <c r="M12" s="4"/>
    </row>
    <row r="13" customFormat="false" ht="12.75" hidden="false" customHeight="false" outlineLevel="0" collapsed="false">
      <c r="A13" s="11" t="s">
        <v>20</v>
      </c>
      <c r="B13" s="10"/>
      <c r="C13" s="26" t="s">
        <v>21</v>
      </c>
      <c r="D13" s="27"/>
      <c r="F13" s="0" t="s">
        <v>22</v>
      </c>
      <c r="I13" s="9" t="s">
        <v>8</v>
      </c>
      <c r="J13" s="13" t="n">
        <v>2</v>
      </c>
      <c r="K13" s="8"/>
      <c r="L13" s="9" t="s">
        <v>8</v>
      </c>
      <c r="M13" s="13" t="n">
        <v>4.11</v>
      </c>
    </row>
    <row r="14" customFormat="false" ht="12.75" hidden="false" customHeight="false" outlineLevel="0" collapsed="false">
      <c r="A14" s="9" t="s">
        <v>8</v>
      </c>
      <c r="B14" s="13" t="n">
        <v>5.22</v>
      </c>
      <c r="C14" s="9" t="s">
        <v>8</v>
      </c>
      <c r="D14" s="13" t="n">
        <v>4.4</v>
      </c>
      <c r="F14" s="0" t="s">
        <v>23</v>
      </c>
      <c r="G14" s="28" t="n">
        <f aca="false">G12+0.0319</f>
        <v>2.68224875823619</v>
      </c>
      <c r="I14" s="9" t="s">
        <v>9</v>
      </c>
      <c r="J14" s="10" t="n">
        <v>0</v>
      </c>
      <c r="K14" s="8"/>
      <c r="L14" s="9" t="s">
        <v>9</v>
      </c>
      <c r="M14" s="10" t="n">
        <v>0</v>
      </c>
    </row>
    <row r="15" customFormat="false" ht="12.75" hidden="false" customHeight="false" outlineLevel="0" collapsed="false">
      <c r="A15" s="9" t="s">
        <v>9</v>
      </c>
      <c r="B15" s="10" t="n">
        <f aca="false">0.017</f>
        <v>0.017</v>
      </c>
      <c r="C15" s="9" t="s">
        <v>9</v>
      </c>
      <c r="D15" s="10" t="n">
        <v>0.0152</v>
      </c>
      <c r="I15" s="9" t="s">
        <v>24</v>
      </c>
      <c r="J15" s="13" t="n">
        <v>0.5</v>
      </c>
      <c r="K15" s="8"/>
      <c r="L15" s="9" t="s">
        <v>25</v>
      </c>
      <c r="M15" s="13" t="n">
        <v>0.7</v>
      </c>
    </row>
    <row r="16" customFormat="false" ht="12.75" hidden="false" customHeight="false" outlineLevel="0" collapsed="false">
      <c r="A16" s="9" t="s">
        <v>11</v>
      </c>
      <c r="B16" s="10" t="n">
        <v>0.0022</v>
      </c>
      <c r="C16" s="9" t="s">
        <v>11</v>
      </c>
      <c r="D16" s="10" t="n">
        <v>0.0022</v>
      </c>
      <c r="I16" s="9" t="s">
        <v>14</v>
      </c>
      <c r="J16" s="15" t="n">
        <f aca="false">SUM(J13/(1-J15/100)*J15/100)</f>
        <v>0.0100502512562814</v>
      </c>
      <c r="K16" s="8"/>
      <c r="L16" s="9" t="s">
        <v>14</v>
      </c>
      <c r="M16" s="15" t="n">
        <f aca="false">SUM(M13/(1-M15/100)*M15/100)</f>
        <v>0.0289728096676737</v>
      </c>
    </row>
    <row r="17" customFormat="false" ht="13.5" hidden="false" customHeight="false" outlineLevel="0" collapsed="false">
      <c r="A17" s="9" t="s">
        <v>26</v>
      </c>
      <c r="B17" s="10" t="n">
        <v>0.0072</v>
      </c>
      <c r="C17" s="9" t="s">
        <v>26</v>
      </c>
      <c r="D17" s="10"/>
      <c r="I17" s="17" t="s">
        <v>16</v>
      </c>
      <c r="J17" s="18" t="n">
        <f aca="false">J14+J16</f>
        <v>0.0100502512562814</v>
      </c>
      <c r="K17" s="8"/>
      <c r="L17" s="17" t="s">
        <v>16</v>
      </c>
      <c r="M17" s="18" t="n">
        <f aca="false">M14+M16</f>
        <v>0.0289728096676737</v>
      </c>
    </row>
    <row r="18" customFormat="false" ht="13.5" hidden="false" customHeight="false" outlineLevel="0" collapsed="false">
      <c r="A18" s="9" t="s">
        <v>27</v>
      </c>
      <c r="B18" s="13" t="n">
        <v>3.23</v>
      </c>
      <c r="C18" s="9" t="s">
        <v>27</v>
      </c>
      <c r="D18" s="13" t="n">
        <v>2.26</v>
      </c>
      <c r="I18" s="8"/>
      <c r="J18" s="8"/>
    </row>
    <row r="19" customFormat="false" ht="12.75" hidden="false" customHeight="false" outlineLevel="0" collapsed="false">
      <c r="A19" s="9" t="s">
        <v>14</v>
      </c>
      <c r="B19" s="15" t="n">
        <f aca="false">SUM(B14/(1-B18/100)*B18/100)</f>
        <v>0.174233750129172</v>
      </c>
      <c r="C19" s="9" t="s">
        <v>14</v>
      </c>
      <c r="D19" s="15" t="n">
        <f aca="false">SUM(D14/(1-D18/100)*D18/100)</f>
        <v>0.101739308369143</v>
      </c>
      <c r="F19" s="3" t="s">
        <v>28</v>
      </c>
      <c r="G19" s="7"/>
      <c r="H19" s="7"/>
      <c r="I19" s="7"/>
      <c r="J19" s="4"/>
    </row>
    <row r="20" customFormat="false" ht="12.75" hidden="false" customHeight="false" outlineLevel="0" collapsed="false">
      <c r="A20" s="9" t="s">
        <v>16</v>
      </c>
      <c r="B20" s="21" t="n">
        <f aca="false">B15+B16+B19+B17</f>
        <v>0.200633750129172</v>
      </c>
      <c r="C20" s="9" t="s">
        <v>16</v>
      </c>
      <c r="D20" s="21" t="n">
        <f aca="false">D15+D16+D19+D17</f>
        <v>0.119139308369143</v>
      </c>
      <c r="F20" s="11" t="s">
        <v>29</v>
      </c>
      <c r="G20" s="8"/>
      <c r="H20" s="8"/>
      <c r="I20" s="12" t="s">
        <v>30</v>
      </c>
      <c r="J20" s="10"/>
    </row>
    <row r="21" customFormat="false" ht="13.5" hidden="false" customHeight="false" outlineLevel="0" collapsed="false">
      <c r="A21" s="9" t="s">
        <v>19</v>
      </c>
      <c r="B21" s="29" t="n">
        <f aca="false">B14+B20</f>
        <v>5.42063375012917</v>
      </c>
      <c r="C21" s="17" t="s">
        <v>19</v>
      </c>
      <c r="D21" s="30" t="n">
        <f aca="false">D14+D20</f>
        <v>4.51913930836914</v>
      </c>
      <c r="F21" s="9" t="s">
        <v>8</v>
      </c>
      <c r="G21" s="14" t="n">
        <v>2</v>
      </c>
      <c r="H21" s="8"/>
      <c r="I21" s="8" t="s">
        <v>8</v>
      </c>
      <c r="J21" s="13" t="n">
        <v>1.755</v>
      </c>
    </row>
    <row r="22" customFormat="false" ht="12.75" hidden="false" customHeight="false" outlineLevel="0" collapsed="false">
      <c r="A22" s="9"/>
      <c r="B22" s="10"/>
      <c r="C22" s="23"/>
      <c r="D22" s="23"/>
      <c r="F22" s="9" t="s">
        <v>9</v>
      </c>
      <c r="G22" s="8" t="n">
        <v>0.0098</v>
      </c>
      <c r="H22" s="8"/>
      <c r="I22" s="8" t="s">
        <v>9</v>
      </c>
      <c r="J22" s="10" t="n">
        <v>0.0042</v>
      </c>
    </row>
    <row r="23" customFormat="false" ht="12.75" hidden="false" customHeight="false" outlineLevel="0" collapsed="false">
      <c r="A23" s="11" t="s">
        <v>31</v>
      </c>
      <c r="B23" s="10"/>
      <c r="C23" s="23"/>
      <c r="D23" s="23"/>
      <c r="F23" s="9" t="s">
        <v>32</v>
      </c>
      <c r="G23" s="14" t="n">
        <v>3.19</v>
      </c>
      <c r="H23" s="8"/>
      <c r="I23" s="8" t="s">
        <v>32</v>
      </c>
      <c r="J23" s="13" t="n">
        <v>3.19</v>
      </c>
    </row>
    <row r="24" customFormat="false" ht="12.75" hidden="false" customHeight="false" outlineLevel="0" collapsed="false">
      <c r="A24" s="9" t="s">
        <v>8</v>
      </c>
      <c r="B24" s="13" t="n">
        <v>3.9</v>
      </c>
      <c r="C24" s="16"/>
      <c r="D24" s="16"/>
      <c r="F24" s="9" t="s">
        <v>14</v>
      </c>
      <c r="G24" s="16" t="n">
        <f aca="false">SUM(G21/(1-G23/100)*G23/100)</f>
        <v>0.0659022828220225</v>
      </c>
      <c r="H24" s="8"/>
      <c r="I24" s="8" t="s">
        <v>14</v>
      </c>
      <c r="J24" s="15" t="n">
        <f aca="false">SUM(J21/(1-J23/100)*J23/100)</f>
        <v>0.0578292531763248</v>
      </c>
    </row>
    <row r="25" customFormat="false" ht="12.75" hidden="false" customHeight="false" outlineLevel="0" collapsed="false">
      <c r="A25" s="9" t="s">
        <v>9</v>
      </c>
      <c r="B25" s="10" t="n">
        <v>0.0037</v>
      </c>
      <c r="C25" s="31"/>
      <c r="D25" s="31"/>
      <c r="F25" s="9" t="s">
        <v>16</v>
      </c>
      <c r="G25" s="19" t="n">
        <f aca="false">G22+G24</f>
        <v>0.0757022828220225</v>
      </c>
      <c r="H25" s="8"/>
      <c r="I25" s="8" t="s">
        <v>16</v>
      </c>
      <c r="J25" s="21" t="n">
        <f aca="false">J22+J24</f>
        <v>0.0620292531763248</v>
      </c>
    </row>
    <row r="26" customFormat="false" ht="13.5" hidden="false" customHeight="false" outlineLevel="0" collapsed="false">
      <c r="A26" s="9" t="s">
        <v>11</v>
      </c>
      <c r="B26" s="10" t="n">
        <v>0.0022</v>
      </c>
      <c r="F26" s="17" t="s">
        <v>19</v>
      </c>
      <c r="G26" s="32" t="n">
        <f aca="false">G21+G25</f>
        <v>2.07570228282202</v>
      </c>
      <c r="H26" s="2"/>
      <c r="I26" s="2" t="s">
        <v>19</v>
      </c>
      <c r="J26" s="24" t="n">
        <f aca="false">J21+J25</f>
        <v>1.81702925317632</v>
      </c>
    </row>
    <row r="27" customFormat="false" ht="13.5" hidden="false" customHeight="false" outlineLevel="0" collapsed="false">
      <c r="A27" s="9" t="s">
        <v>33</v>
      </c>
      <c r="B27" s="13" t="n">
        <v>1.2</v>
      </c>
    </row>
    <row r="28" customFormat="false" ht="12.75" hidden="false" customHeight="false" outlineLevel="0" collapsed="false">
      <c r="A28" s="9" t="s">
        <v>14</v>
      </c>
      <c r="B28" s="15" t="n">
        <f aca="false">SUM(B24/(1-B27/100)*B27/100)</f>
        <v>0.0473684210526316</v>
      </c>
      <c r="F28" s="3" t="s">
        <v>34</v>
      </c>
      <c r="G28" s="4"/>
    </row>
    <row r="29" customFormat="false" ht="12.75" hidden="false" customHeight="false" outlineLevel="0" collapsed="false">
      <c r="A29" s="9" t="s">
        <v>16</v>
      </c>
      <c r="B29" s="21" t="n">
        <f aca="false">B25+B28+B26</f>
        <v>0.0532684210526316</v>
      </c>
      <c r="F29" s="9" t="s">
        <v>5</v>
      </c>
      <c r="G29" s="10"/>
    </row>
    <row r="30" customFormat="false" ht="13.5" hidden="false" customHeight="false" outlineLevel="0" collapsed="false">
      <c r="A30" s="17" t="s">
        <v>35</v>
      </c>
      <c r="B30" s="24" t="n">
        <f aca="false">B24+B29</f>
        <v>3.95326842105263</v>
      </c>
      <c r="F30" s="9" t="s">
        <v>8</v>
      </c>
      <c r="G30" s="13" t="n">
        <v>5.165</v>
      </c>
    </row>
    <row r="31" customFormat="false" ht="12.75" hidden="false" customHeight="false" outlineLevel="0" collapsed="false">
      <c r="F31" s="9" t="s">
        <v>9</v>
      </c>
      <c r="G31" s="10" t="n">
        <v>0.0213</v>
      </c>
    </row>
    <row r="32" customFormat="false" ht="12.75" hidden="false" customHeight="false" outlineLevel="0" collapsed="false">
      <c r="F32" s="9" t="s">
        <v>10</v>
      </c>
      <c r="G32" s="13" t="n">
        <v>1.91</v>
      </c>
    </row>
    <row r="33" customFormat="false" ht="12.75" hidden="false" customHeight="false" outlineLevel="0" collapsed="false">
      <c r="F33" s="9" t="s">
        <v>14</v>
      </c>
      <c r="G33" s="15" t="n">
        <f aca="false">SUM(G30/(1-G32/100)*G32/100)</f>
        <v>0.100572433479458</v>
      </c>
    </row>
    <row r="34" customFormat="false" ht="13.5" hidden="false" customHeight="false" outlineLevel="0" collapsed="false">
      <c r="F34" s="17" t="s">
        <v>16</v>
      </c>
      <c r="G34" s="18" t="n">
        <f aca="false">G31+G33</f>
        <v>0.121872433479458</v>
      </c>
      <c r="I34" s="0" t="n">
        <v>0.0319</v>
      </c>
    </row>
    <row r="35" customFormat="false" ht="13.5" hidden="false" customHeight="false" outlineLevel="0" collapsed="false">
      <c r="F35" s="3" t="s">
        <v>1</v>
      </c>
      <c r="G35" s="4"/>
    </row>
    <row r="36" customFormat="false" ht="12.75" hidden="false" customHeight="false" outlineLevel="0" collapsed="false">
      <c r="A36" s="0" t="n">
        <v>1</v>
      </c>
      <c r="F36" s="9" t="s">
        <v>5</v>
      </c>
      <c r="G36" s="22"/>
      <c r="I36" s="3" t="s">
        <v>1</v>
      </c>
      <c r="J36" s="4"/>
    </row>
    <row r="37" customFormat="false" ht="12.75" hidden="false" customHeight="false" outlineLevel="0" collapsed="false">
      <c r="F37" s="9" t="s">
        <v>8</v>
      </c>
      <c r="G37" s="33" t="n">
        <f aca="false">G30+G34</f>
        <v>5.28687243347946</v>
      </c>
      <c r="I37" s="9" t="s">
        <v>5</v>
      </c>
      <c r="J37" s="22"/>
    </row>
    <row r="38" customFormat="false" ht="12.75" hidden="false" customHeight="false" outlineLevel="0" collapsed="false">
      <c r="F38" s="9" t="s">
        <v>9</v>
      </c>
      <c r="G38" s="10" t="n">
        <v>0.0103</v>
      </c>
      <c r="I38" s="9" t="s">
        <v>8</v>
      </c>
      <c r="J38" s="33" t="n">
        <v>1.65</v>
      </c>
    </row>
    <row r="39" customFormat="false" ht="12.75" hidden="false" customHeight="false" outlineLevel="0" collapsed="false">
      <c r="C39" s="34"/>
      <c r="D39" s="34"/>
      <c r="F39" s="9" t="s">
        <v>10</v>
      </c>
      <c r="G39" s="13" t="n">
        <v>1</v>
      </c>
      <c r="I39" s="9" t="s">
        <v>9</v>
      </c>
      <c r="J39" s="10" t="n">
        <v>0.0145</v>
      </c>
    </row>
    <row r="40" customFormat="false" ht="12.75" hidden="false" customHeight="false" outlineLevel="0" collapsed="false">
      <c r="F40" s="9" t="s">
        <v>14</v>
      </c>
      <c r="G40" s="15" t="n">
        <f aca="false">SUM(G37/(1-G39/100)*G39/100)</f>
        <v>0.0534027518533279</v>
      </c>
      <c r="I40" s="9" t="s">
        <v>10</v>
      </c>
      <c r="J40" s="13" t="n">
        <v>1.29</v>
      </c>
    </row>
    <row r="41" customFormat="false" ht="13.5" hidden="false" customHeight="false" outlineLevel="0" collapsed="false">
      <c r="C41" s="20"/>
      <c r="D41" s="20"/>
      <c r="F41" s="17" t="s">
        <v>16</v>
      </c>
      <c r="G41" s="18" t="n">
        <f aca="false">G38+G40</f>
        <v>0.0637027518533279</v>
      </c>
      <c r="I41" s="9" t="s">
        <v>14</v>
      </c>
      <c r="J41" s="15" t="n">
        <f aca="false">SUM(J38/(1-J40/100)*J40/100)</f>
        <v>0.0215631648262587</v>
      </c>
    </row>
    <row r="42" customFormat="false" ht="13.5" hidden="false" customHeight="false" outlineLevel="0" collapsed="false">
      <c r="B42" s="34"/>
      <c r="C42" s="20"/>
      <c r="D42" s="20"/>
      <c r="F42" s="0" t="s">
        <v>19</v>
      </c>
      <c r="G42" s="35" t="n">
        <f aca="false">G37+G41</f>
        <v>5.35057518533279</v>
      </c>
      <c r="I42" s="17" t="s">
        <v>16</v>
      </c>
      <c r="J42" s="18" t="n">
        <f aca="false">J39+J41</f>
        <v>0.0360631648262587</v>
      </c>
    </row>
    <row r="43" customFormat="false" ht="12.75" hidden="false" customHeight="false" outlineLevel="0" collapsed="false">
      <c r="A43" s="36"/>
      <c r="C43" s="20"/>
      <c r="D43" s="20"/>
      <c r="I43" s="0" t="s">
        <v>19</v>
      </c>
      <c r="J43" s="35" t="n">
        <f aca="false">J38+J42</f>
        <v>1.68606316482626</v>
      </c>
    </row>
    <row r="44" customFormat="false" ht="12.75" hidden="false" customHeight="false" outlineLevel="0" collapsed="false">
      <c r="B44" s="20"/>
      <c r="C44" s="16"/>
      <c r="D44" s="16"/>
    </row>
    <row r="45" customFormat="false" ht="12.75" hidden="false" customHeight="false" outlineLevel="0" collapsed="false">
      <c r="B45" s="20"/>
      <c r="C45" s="37"/>
      <c r="D45" s="37"/>
    </row>
    <row r="46" customFormat="false" ht="12.75" hidden="false" customHeight="false" outlineLevel="0" collapsed="false">
      <c r="B46" s="20"/>
    </row>
    <row r="47" customFormat="false" ht="12.75" hidden="false" customHeight="false" outlineLevel="0" collapsed="false">
      <c r="B47" s="16"/>
    </row>
    <row r="48" customFormat="false" ht="12.75" hidden="false" customHeight="false" outlineLevel="0" collapsed="false">
      <c r="B48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1999-10-25T18:34:45Z</dcterms:created>
  <dc:creator>jwillia</dc:creator>
  <dc:description/>
  <dc:language>en-US</dc:language>
  <cp:lastModifiedBy>jwillia</cp:lastModifiedBy>
  <dcterms:modified xsi:type="dcterms:W3CDTF">2001-09-26T16:29:45Z</dcterms:modified>
  <cp:revision>0</cp:revision>
  <dc:subject/>
  <dc:title/>
</cp:coreProperties>
</file>