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G" sheetId="1" state="visible" r:id="rId3"/>
    <sheet name="Power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<sst xmlns="http://schemas.openxmlformats.org/spreadsheetml/2006/main" count="47" uniqueCount="28">
  <si>
    <t xml:space="preserve">Approximate VaR Calculator</t>
  </si>
  <si>
    <t xml:space="preserve">Instructions:</t>
  </si>
  <si>
    <t xml:space="preserve">The calculations are very rough and should never be used for trading decisions</t>
  </si>
  <si>
    <t xml:space="preserve">Enter data in the areas clolored as:</t>
  </si>
  <si>
    <t xml:space="preserve">Basis VaR is calculated as a hedge between NYMEX and FP (i.e. Long Nymex, Short FP)</t>
  </si>
  <si>
    <t xml:space="preserve">Do not touch Blue and Red cells</t>
  </si>
  <si>
    <t xml:space="preserve">Postions</t>
  </si>
  <si>
    <t xml:space="preserve">Curves</t>
  </si>
  <si>
    <t xml:space="preserve">Z6-FP</t>
  </si>
  <si>
    <t xml:space="preserve">Nymex</t>
  </si>
  <si>
    <t xml:space="preserve">SJ - FP</t>
  </si>
  <si>
    <t xml:space="preserve">Contracts per Day</t>
  </si>
  <si>
    <t xml:space="preserve">Number of Months</t>
  </si>
  <si>
    <t xml:space="preserve">Price</t>
  </si>
  <si>
    <t xml:space="preserve">Vol</t>
  </si>
  <si>
    <t xml:space="preserve">Postion (MMBtus)</t>
  </si>
  <si>
    <t xml:space="preserve">Value-at-Risk</t>
  </si>
  <si>
    <t xml:space="preserve">1+2</t>
  </si>
  <si>
    <t xml:space="preserve">1+2+3</t>
  </si>
  <si>
    <t xml:space="preserve">1+2+3+4</t>
  </si>
  <si>
    <t xml:space="preserve">1+2+3+4+5</t>
  </si>
  <si>
    <t xml:space="preserve">Aggregate Value-at-Risk</t>
  </si>
  <si>
    <t xml:space="preserve">Correlation Matrix</t>
  </si>
  <si>
    <t xml:space="preserve">Cinergy</t>
  </si>
  <si>
    <t xml:space="preserve">Entergy</t>
  </si>
  <si>
    <t xml:space="preserve">PJM</t>
  </si>
  <si>
    <t xml:space="preserve">MWs per Day</t>
  </si>
  <si>
    <t xml:space="preserve">Postion (Mwhs)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</si>
</sst>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0%"/>
    <numFmt numFmtId="168" formatCode="_(* #,##0.00_);_(* \(#,##0.00\);_(* \-??_);_(@_)"/>
    <numFmt numFmtId="169" formatCode="_(* #,##0_);_(* \(#,##0\);_(* \-??_);_(@_)"/>
    <numFmt numFmtId="170" formatCode="_(\$* #,##0_);_(\$* \(#,##0\);_(\$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name val="Arial"/>
      <family val="2"/>
    </font>
    <font>
      <b val="true"/>
      <sz val="10"/>
      <color rgb="FF3366FF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3" min="3" style="0" width="20.28"/>
    <col collapsed="false" customWidth="true" hidden="false" outlineLevel="0" max="4" min="4" style="0" width="13.41"/>
    <col collapsed="false" customWidth="true" hidden="false" outlineLevel="0" max="5" min="5" style="0" width="12.85"/>
    <col collapsed="false" customWidth="true" hidden="false" outlineLevel="0" max="8" min="6" style="0" width="12.28"/>
  </cols>
  <sheetData>
    <row r="1" customFormat="false" ht="12.75" hidden="false" customHeight="false" outlineLevel="0" collapsed="false">
      <c r="B1" s="1" t="s">
        <v>0</v>
      </c>
    </row>
    <row r="2" customFormat="false" ht="12.75" hidden="false" customHeight="false" outlineLevel="0" collapsed="false">
      <c r="B2" s="1"/>
    </row>
    <row r="3" customFormat="false" ht="12.75" hidden="false" customHeight="false" outlineLevel="0" collapsed="false">
      <c r="B3" s="1" t="s">
        <v>1</v>
      </c>
    </row>
    <row r="4" customFormat="false" ht="13.5" hidden="false" customHeight="false" outlineLevel="0" collapsed="false">
      <c r="B4" s="1"/>
      <c r="C4" s="0" t="s">
        <v>2</v>
      </c>
    </row>
    <row r="5" customFormat="false" ht="13.5" hidden="false" customHeight="false" outlineLevel="0" collapsed="false">
      <c r="B5" s="1"/>
      <c r="C5" s="0" t="s">
        <v>3</v>
      </c>
      <c r="E5" s="2"/>
    </row>
    <row r="6" customFormat="false" ht="12.75" hidden="false" customHeight="false" outlineLevel="0" collapsed="false">
      <c r="B6" s="1"/>
      <c r="C6" s="0" t="s">
        <v>4</v>
      </c>
    </row>
    <row r="7" customFormat="false" ht="12.75" hidden="false" customHeight="false" outlineLevel="0" collapsed="false">
      <c r="B7" s="1"/>
      <c r="C7" s="0" t="s">
        <v>5</v>
      </c>
    </row>
    <row r="8" customFormat="false" ht="13.5" hidden="false" customHeight="false" outlineLevel="0" collapsed="false"/>
    <row r="9" customFormat="false" ht="12.75" hidden="false" customHeight="false" outlineLevel="0" collapsed="false">
      <c r="B9" s="3" t="s">
        <v>6</v>
      </c>
      <c r="C9" s="4"/>
      <c r="D9" s="5" t="n">
        <v>1</v>
      </c>
      <c r="E9" s="5" t="n">
        <v>2</v>
      </c>
      <c r="F9" s="5" t="n">
        <v>3</v>
      </c>
      <c r="G9" s="5" t="n">
        <v>4</v>
      </c>
      <c r="H9" s="6" t="n">
        <v>5</v>
      </c>
    </row>
    <row r="10" customFormat="false" ht="12.75" hidden="false" customHeight="false" outlineLevel="0" collapsed="false">
      <c r="B10" s="7" t="s">
        <v>7</v>
      </c>
      <c r="C10" s="8"/>
      <c r="D10" s="9" t="s">
        <v>8</v>
      </c>
      <c r="E10" s="9" t="s">
        <v>9</v>
      </c>
      <c r="F10" s="9" t="s">
        <v>10</v>
      </c>
      <c r="G10" s="9" t="s">
        <v>9</v>
      </c>
      <c r="H10" s="10"/>
    </row>
    <row r="11" customFormat="false" ht="12.75" hidden="false" customHeight="false" outlineLevel="0" collapsed="false">
      <c r="B11" s="7"/>
      <c r="C11" s="8"/>
      <c r="D11" s="8"/>
      <c r="E11" s="8"/>
      <c r="F11" s="8"/>
      <c r="G11" s="8"/>
      <c r="H11" s="11"/>
    </row>
    <row r="12" customFormat="false" ht="12.75" hidden="false" customHeight="false" outlineLevel="0" collapsed="false">
      <c r="B12" s="12" t="s">
        <v>11</v>
      </c>
      <c r="C12" s="13"/>
      <c r="D12" s="14" t="n">
        <v>45</v>
      </c>
      <c r="E12" s="14" t="n">
        <v>-45</v>
      </c>
      <c r="F12" s="14" t="n">
        <v>0</v>
      </c>
      <c r="G12" s="14" t="n">
        <v>0</v>
      </c>
      <c r="H12" s="15" t="n">
        <v>0</v>
      </c>
    </row>
    <row r="13" customFormat="false" ht="12.75" hidden="false" customHeight="false" outlineLevel="0" collapsed="false">
      <c r="B13" s="12" t="s">
        <v>12</v>
      </c>
      <c r="C13" s="13"/>
      <c r="D13" s="14" t="n">
        <v>4</v>
      </c>
      <c r="E13" s="14" t="n">
        <v>4</v>
      </c>
      <c r="F13" s="14" t="n">
        <v>1</v>
      </c>
      <c r="G13" s="14" t="n">
        <v>5</v>
      </c>
      <c r="H13" s="15" t="n">
        <v>5</v>
      </c>
    </row>
    <row r="14" customFormat="false" ht="12.75" hidden="false" customHeight="false" outlineLevel="0" collapsed="false">
      <c r="B14" s="12" t="s">
        <v>13</v>
      </c>
      <c r="C14" s="13"/>
      <c r="D14" s="16" t="n">
        <f aca="false">E14+0.5</f>
        <v>5.92</v>
      </c>
      <c r="E14" s="16" t="n">
        <v>5.42</v>
      </c>
      <c r="F14" s="16" t="n">
        <v>5.22</v>
      </c>
      <c r="G14" s="16" t="n">
        <v>5.42</v>
      </c>
      <c r="H14" s="17" t="n">
        <v>5</v>
      </c>
    </row>
    <row r="15" customFormat="false" ht="13.5" hidden="false" customHeight="false" outlineLevel="0" collapsed="false">
      <c r="B15" s="18" t="s">
        <v>14</v>
      </c>
      <c r="C15" s="19"/>
      <c r="D15" s="20" t="n">
        <v>0.57</v>
      </c>
      <c r="E15" s="20" t="n">
        <v>0.55</v>
      </c>
      <c r="F15" s="20" t="n">
        <v>0.55</v>
      </c>
      <c r="G15" s="20" t="n">
        <v>0.57</v>
      </c>
      <c r="H15" s="21" t="n">
        <v>0.6</v>
      </c>
    </row>
    <row r="16" customFormat="false" ht="13.5" hidden="false" customHeight="false" outlineLevel="0" collapsed="false"/>
    <row r="17" customFormat="false" ht="12.75" hidden="false" customHeight="false" outlineLevel="0" collapsed="false">
      <c r="B17" s="3" t="s">
        <v>15</v>
      </c>
      <c r="C17" s="4"/>
      <c r="D17" s="22" t="n">
        <f aca="false">D12*10000*30*D13</f>
        <v>54000000</v>
      </c>
      <c r="E17" s="22" t="n">
        <f aca="false">E12*10000*30*E13</f>
        <v>-54000000</v>
      </c>
      <c r="F17" s="22" t="n">
        <f aca="false">F12*10000*30*F13</f>
        <v>0</v>
      </c>
      <c r="G17" s="22" t="n">
        <f aca="false">G12*10000*30*G13</f>
        <v>0</v>
      </c>
      <c r="H17" s="23" t="n">
        <f aca="false">H12*10000*30*H13</f>
        <v>0</v>
      </c>
    </row>
    <row r="18" customFormat="false" ht="12.75" hidden="false" customHeight="false" outlineLevel="0" collapsed="false">
      <c r="B18" s="24"/>
      <c r="C18" s="8"/>
      <c r="D18" s="8"/>
      <c r="E18" s="8"/>
      <c r="F18" s="8"/>
      <c r="G18" s="8"/>
      <c r="H18" s="11"/>
    </row>
    <row r="19" customFormat="false" ht="12.75" hidden="false" customHeight="false" outlineLevel="0" collapsed="false">
      <c r="B19" s="25" t="s">
        <v>16</v>
      </c>
      <c r="C19" s="26"/>
      <c r="D19" s="27" t="n">
        <f aca="false">D12*10000*D13*30*D14*D15/16*1.645</f>
        <v>18734247</v>
      </c>
      <c r="E19" s="27" t="n">
        <f aca="false">E12*10000*E13*30*E14*E15/16*1.645</f>
        <v>-16550139.375</v>
      </c>
      <c r="F19" s="27" t="n">
        <f aca="false">F12*10000*F13*30*F14*F15/16*1.645</f>
        <v>0</v>
      </c>
      <c r="G19" s="27" t="n">
        <f aca="false">G12*10000*G13*30*G14*G15/16*1.645</f>
        <v>0</v>
      </c>
      <c r="H19" s="28" t="n">
        <f aca="false">H12*10000*H13*30*H14*H15/16*1.645</f>
        <v>0</v>
      </c>
    </row>
    <row r="20" customFormat="false" ht="12.75" hidden="false" customHeight="false" outlineLevel="0" collapsed="false">
      <c r="B20" s="25"/>
      <c r="C20" s="26"/>
      <c r="D20" s="27"/>
      <c r="E20" s="27"/>
      <c r="F20" s="27"/>
      <c r="G20" s="27"/>
      <c r="H20" s="28"/>
    </row>
    <row r="21" customFormat="false" ht="12.75" hidden="false" customHeight="false" outlineLevel="0" collapsed="false">
      <c r="B21" s="24"/>
      <c r="C21" s="8"/>
      <c r="D21" s="8"/>
      <c r="E21" s="29" t="s">
        <v>17</v>
      </c>
      <c r="F21" s="29" t="s">
        <v>18</v>
      </c>
      <c r="G21" s="29" t="s">
        <v>19</v>
      </c>
      <c r="H21" s="30" t="s">
        <v>20</v>
      </c>
    </row>
    <row r="22" customFormat="false" ht="13.5" hidden="false" customHeight="false" outlineLevel="0" collapsed="false">
      <c r="B22" s="31" t="s">
        <v>21</v>
      </c>
      <c r="C22" s="32"/>
      <c r="D22" s="32"/>
      <c r="E22" s="33" t="n">
        <f aca="false">SQRT($D$19^2+$E$19^2+2*$D$19*$E$19*$D$27)</f>
        <v>5981284.6455549</v>
      </c>
      <c r="F22" s="33" t="n">
        <f aca="false">SQRT($D$19^2+$E$19^2+$F$19^2+2*$D$19*$E$19*$D$27+2*$D$19*$F$19*$D$28+2*$E$19*$F$19*$E$28)</f>
        <v>5981284.6455549</v>
      </c>
      <c r="G22" s="33" t="n">
        <f aca="false">SQRT($D$19^2+$E$19^2+$F$19^2+$G$19^2+2*$D$19*$E$19*$D$27+2*$D$19*$F$19*$D$28+2*$E$19*$F$19*$E$28+2*$D$19*$G$19*$D$29+2*$E$19*$G$19*$E$29+2*$F$19*$G$19*$F$29)</f>
        <v>5981284.6455549</v>
      </c>
      <c r="H22" s="34" t="n">
        <f aca="false">SQRT($D$19^2+$E$19^2+$F$19^2+$G$19^2+$H$19^2+2*$D$19*$E$19*$D$27+2*$D$19*$F$19*$D$28+2*$E$19*$F$19*$E$28+2*$D$19*$G$19*$D$29+2*$E$19*$G$19*$E$29+2*$F$19*$G$19*$F$29+2*$D$19*$H$19*$D$30+2*$E$19*$H$19*$E$30+2*$F$19*$H$19*$F$30+2*$G$19*$H$19*$G$30)</f>
        <v>5981284.6455549</v>
      </c>
    </row>
    <row r="24" customFormat="false" ht="12.75" hidden="false" customHeight="false" outlineLevel="0" collapsed="false">
      <c r="C24" s="35" t="s">
        <v>22</v>
      </c>
    </row>
    <row r="25" customFormat="false" ht="13.5" hidden="false" customHeight="false" outlineLevel="0" collapsed="false">
      <c r="D25" s="36" t="str">
        <f aca="false">D10</f>
        <v>Z6-FP</v>
      </c>
      <c r="E25" s="36" t="str">
        <f aca="false">E10</f>
        <v>Nymex</v>
      </c>
      <c r="F25" s="36" t="str">
        <f aca="false">F10</f>
        <v>SJ - FP</v>
      </c>
      <c r="G25" s="36" t="str">
        <f aca="false">G10</f>
        <v>Nymex</v>
      </c>
      <c r="H25" s="36" t="n">
        <f aca="false">H10</f>
        <v>0</v>
      </c>
    </row>
    <row r="26" customFormat="false" ht="12.75" hidden="false" customHeight="false" outlineLevel="0" collapsed="false">
      <c r="C26" s="36" t="str">
        <f aca="false">D25</f>
        <v>Z6-FP</v>
      </c>
      <c r="D26" s="37" t="n">
        <v>1</v>
      </c>
      <c r="E26" s="38"/>
      <c r="F26" s="38"/>
      <c r="G26" s="38"/>
      <c r="H26" s="39"/>
    </row>
    <row r="27" customFormat="false" ht="12.75" hidden="false" customHeight="false" outlineLevel="0" collapsed="false">
      <c r="C27" s="36" t="str">
        <f aca="false">E25</f>
        <v>Nymex</v>
      </c>
      <c r="D27" s="40" t="n">
        <v>0.95</v>
      </c>
      <c r="E27" s="41" t="n">
        <v>1</v>
      </c>
      <c r="F27" s="42"/>
      <c r="G27" s="42"/>
      <c r="H27" s="43"/>
    </row>
    <row r="28" customFormat="false" ht="12.75" hidden="false" customHeight="false" outlineLevel="0" collapsed="false">
      <c r="C28" s="36" t="str">
        <f aca="false">F25</f>
        <v>SJ - FP</v>
      </c>
      <c r="D28" s="40" t="n">
        <v>0.29</v>
      </c>
      <c r="E28" s="44" t="n">
        <v>0.98</v>
      </c>
      <c r="F28" s="41" t="n">
        <v>1</v>
      </c>
      <c r="G28" s="42"/>
      <c r="H28" s="43"/>
    </row>
    <row r="29" customFormat="false" ht="12.75" hidden="false" customHeight="false" outlineLevel="0" collapsed="false">
      <c r="C29" s="36" t="str">
        <f aca="false">G25</f>
        <v>Nymex</v>
      </c>
      <c r="D29" s="40" t="n">
        <v>0.44</v>
      </c>
      <c r="E29" s="44" t="n">
        <v>0.98</v>
      </c>
      <c r="F29" s="44" t="n">
        <v>0.96</v>
      </c>
      <c r="G29" s="41" t="n">
        <v>1</v>
      </c>
      <c r="H29" s="43"/>
    </row>
    <row r="30" customFormat="false" ht="13.5" hidden="false" customHeight="false" outlineLevel="0" collapsed="false">
      <c r="C30" s="36" t="n">
        <f aca="false">H25</f>
        <v>0</v>
      </c>
      <c r="D30" s="45" t="n">
        <v>0</v>
      </c>
      <c r="E30" s="20" t="n">
        <v>0</v>
      </c>
      <c r="F30" s="20" t="n">
        <v>0</v>
      </c>
      <c r="G30" s="20" t="n">
        <v>0</v>
      </c>
      <c r="H30" s="46" t="n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4" activeCellId="0" sqref="K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3" min="3" style="0" width="20.28"/>
    <col collapsed="false" customWidth="true" hidden="false" outlineLevel="0" max="4" min="4" style="0" width="13.41"/>
    <col collapsed="false" customWidth="true" hidden="false" outlineLevel="0" max="8" min="5" style="0" width="12.28"/>
  </cols>
  <sheetData>
    <row r="1" customFormat="false" ht="12.75" hidden="false" customHeight="false" outlineLevel="0" collapsed="false">
      <c r="B1" s="1" t="s">
        <v>0</v>
      </c>
    </row>
    <row r="2" customFormat="false" ht="12.75" hidden="false" customHeight="false" outlineLevel="0" collapsed="false">
      <c r="B2" s="1"/>
    </row>
    <row r="3" customFormat="false" ht="12.75" hidden="false" customHeight="false" outlineLevel="0" collapsed="false">
      <c r="B3" s="1" t="s">
        <v>1</v>
      </c>
    </row>
    <row r="4" customFormat="false" ht="13.5" hidden="false" customHeight="false" outlineLevel="0" collapsed="false">
      <c r="B4" s="1"/>
      <c r="C4" s="0" t="s">
        <v>2</v>
      </c>
    </row>
    <row r="5" customFormat="false" ht="13.5" hidden="false" customHeight="false" outlineLevel="0" collapsed="false">
      <c r="B5" s="1"/>
      <c r="C5" s="0" t="s">
        <v>3</v>
      </c>
      <c r="E5" s="2"/>
    </row>
    <row r="6" customFormat="false" ht="12.75" hidden="false" customHeight="false" outlineLevel="0" collapsed="false">
      <c r="B6" s="1"/>
      <c r="C6" s="0" t="s">
        <v>4</v>
      </c>
    </row>
    <row r="7" customFormat="false" ht="12.75" hidden="false" customHeight="false" outlineLevel="0" collapsed="false">
      <c r="B7" s="1"/>
      <c r="C7" s="0" t="s">
        <v>5</v>
      </c>
    </row>
    <row r="8" customFormat="false" ht="13.5" hidden="false" customHeight="false" outlineLevel="0" collapsed="false"/>
    <row r="9" customFormat="false" ht="12.75" hidden="false" customHeight="false" outlineLevel="0" collapsed="false">
      <c r="B9" s="3" t="s">
        <v>6</v>
      </c>
      <c r="C9" s="4"/>
      <c r="D9" s="5" t="n">
        <v>1</v>
      </c>
      <c r="E9" s="5" t="n">
        <v>2</v>
      </c>
      <c r="F9" s="5" t="n">
        <v>3</v>
      </c>
      <c r="G9" s="5" t="n">
        <v>4</v>
      </c>
      <c r="H9" s="6" t="n">
        <v>5</v>
      </c>
    </row>
    <row r="10" customFormat="false" ht="12.75" hidden="false" customHeight="false" outlineLevel="0" collapsed="false">
      <c r="B10" s="7" t="s">
        <v>7</v>
      </c>
      <c r="C10" s="8"/>
      <c r="D10" s="9" t="s">
        <v>23</v>
      </c>
      <c r="E10" s="9" t="s">
        <v>24</v>
      </c>
      <c r="F10" s="9" t="s">
        <v>25</v>
      </c>
      <c r="G10" s="9"/>
      <c r="H10" s="10"/>
    </row>
    <row r="11" customFormat="false" ht="12.75" hidden="false" customHeight="false" outlineLevel="0" collapsed="false">
      <c r="B11" s="7"/>
      <c r="C11" s="8"/>
      <c r="D11" s="8"/>
      <c r="E11" s="8"/>
      <c r="F11" s="8"/>
      <c r="G11" s="8"/>
      <c r="H11" s="11"/>
    </row>
    <row r="12" customFormat="false" ht="12.75" hidden="false" customHeight="false" outlineLevel="0" collapsed="false">
      <c r="B12" s="12" t="s">
        <v>26</v>
      </c>
      <c r="C12" s="13"/>
      <c r="D12" s="14" t="n">
        <v>300</v>
      </c>
      <c r="E12" s="14" t="n">
        <v>-300</v>
      </c>
      <c r="F12" s="14" t="n">
        <v>100</v>
      </c>
      <c r="G12" s="14" t="n">
        <v>50</v>
      </c>
      <c r="H12" s="15" t="n">
        <v>50</v>
      </c>
    </row>
    <row r="13" customFormat="false" ht="12.75" hidden="false" customHeight="false" outlineLevel="0" collapsed="false">
      <c r="B13" s="12" t="s">
        <v>12</v>
      </c>
      <c r="C13" s="13"/>
      <c r="D13" s="14" t="n">
        <v>1</v>
      </c>
      <c r="E13" s="14" t="n">
        <v>1</v>
      </c>
      <c r="F13" s="14" t="n">
        <v>1</v>
      </c>
      <c r="G13" s="14" t="n">
        <v>5</v>
      </c>
      <c r="H13" s="15" t="n">
        <v>5</v>
      </c>
    </row>
    <row r="14" customFormat="false" ht="12.75" hidden="false" customHeight="false" outlineLevel="0" collapsed="false">
      <c r="B14" s="12" t="s">
        <v>13</v>
      </c>
      <c r="C14" s="13"/>
      <c r="D14" s="47" t="n">
        <v>40</v>
      </c>
      <c r="E14" s="47" t="n">
        <v>45</v>
      </c>
      <c r="F14" s="47" t="n">
        <v>50</v>
      </c>
      <c r="G14" s="47" t="n">
        <v>4.55</v>
      </c>
      <c r="H14" s="17" t="n">
        <v>5</v>
      </c>
    </row>
    <row r="15" customFormat="false" ht="13.5" hidden="false" customHeight="false" outlineLevel="0" collapsed="false">
      <c r="B15" s="18" t="s">
        <v>14</v>
      </c>
      <c r="C15" s="19"/>
      <c r="D15" s="20" t="n">
        <v>0.6</v>
      </c>
      <c r="E15" s="20" t="n">
        <v>0.6</v>
      </c>
      <c r="F15" s="20" t="n">
        <v>0.8</v>
      </c>
      <c r="G15" s="20" t="n">
        <v>0.6</v>
      </c>
      <c r="H15" s="21" t="n">
        <v>0.6</v>
      </c>
    </row>
    <row r="16" customFormat="false" ht="13.5" hidden="false" customHeight="false" outlineLevel="0" collapsed="false"/>
    <row r="17" customFormat="false" ht="12.75" hidden="false" customHeight="false" outlineLevel="0" collapsed="false">
      <c r="B17" s="3" t="s">
        <v>27</v>
      </c>
      <c r="C17" s="4"/>
      <c r="D17" s="22" t="n">
        <f aca="false">D12*16*20</f>
        <v>96000</v>
      </c>
      <c r="E17" s="22" t="n">
        <f aca="false">E12*16*20</f>
        <v>-96000</v>
      </c>
      <c r="F17" s="22" t="n">
        <f aca="false">F12*16*20</f>
        <v>32000</v>
      </c>
      <c r="G17" s="22" t="n">
        <f aca="false">G12*16*20</f>
        <v>16000</v>
      </c>
      <c r="H17" s="23" t="n">
        <f aca="false">H12*16*20</f>
        <v>16000</v>
      </c>
    </row>
    <row r="18" customFormat="false" ht="12.75" hidden="false" customHeight="false" outlineLevel="0" collapsed="false">
      <c r="B18" s="24"/>
      <c r="C18" s="8"/>
      <c r="D18" s="8"/>
      <c r="E18" s="8"/>
      <c r="F18" s="8"/>
      <c r="G18" s="8"/>
      <c r="H18" s="11"/>
    </row>
    <row r="19" customFormat="false" ht="12.75" hidden="false" customHeight="false" outlineLevel="0" collapsed="false">
      <c r="B19" s="25" t="s">
        <v>16</v>
      </c>
      <c r="C19" s="26"/>
      <c r="D19" s="27" t="n">
        <f aca="false">D17*D14*D15/16*1.645</f>
        <v>236880</v>
      </c>
      <c r="E19" s="27" t="n">
        <f aca="false">E17*E14*E15/16*1.645</f>
        <v>-266490</v>
      </c>
      <c r="F19" s="27" t="n">
        <f aca="false">F17*F14*F15/16*1.645</f>
        <v>131600</v>
      </c>
      <c r="G19" s="27" t="n">
        <f aca="false">G17*G14*G15/16*1.645</f>
        <v>4490.85</v>
      </c>
      <c r="H19" s="28" t="n">
        <f aca="false">H17*H14*H15/16*1.645</f>
        <v>4935</v>
      </c>
    </row>
    <row r="20" customFormat="false" ht="12.75" hidden="false" customHeight="false" outlineLevel="0" collapsed="false">
      <c r="B20" s="25"/>
      <c r="C20" s="26"/>
      <c r="D20" s="27"/>
      <c r="E20" s="27"/>
      <c r="F20" s="27"/>
      <c r="G20" s="27"/>
      <c r="H20" s="28"/>
    </row>
    <row r="21" customFormat="false" ht="12.75" hidden="false" customHeight="false" outlineLevel="0" collapsed="false">
      <c r="B21" s="24"/>
      <c r="C21" s="8"/>
      <c r="D21" s="8"/>
      <c r="E21" s="29" t="s">
        <v>17</v>
      </c>
      <c r="F21" s="29" t="s">
        <v>18</v>
      </c>
      <c r="G21" s="29" t="s">
        <v>19</v>
      </c>
      <c r="H21" s="30" t="s">
        <v>20</v>
      </c>
    </row>
    <row r="22" customFormat="false" ht="13.5" hidden="false" customHeight="false" outlineLevel="0" collapsed="false">
      <c r="B22" s="31" t="s">
        <v>21</v>
      </c>
      <c r="C22" s="32"/>
      <c r="D22" s="32"/>
      <c r="E22" s="33" t="n">
        <f aca="false">SQRT($D$19^2+$E$19^2+2*$D$19*$E$19*$D$27)</f>
        <v>319184.263427883</v>
      </c>
      <c r="F22" s="33" t="n">
        <f aca="false">SQRT($D$19^2+$E$19^2+$F$19^2+2*$D$19*$E$19*$D$27+2*$D$19*$F$19*$D$28+2*$E$19*$F$19*$E$28)</f>
        <v>337487.295553477</v>
      </c>
      <c r="G22" s="33" t="n">
        <f aca="false">SQRT($D$19^2+$E$19^2+$F$19^2+$G$19^2+2*$D$19*$E$19*$D$27+2*$D$19*$F$19*$D$28+2*$E$19*$F$19*$E$28+2*$D$19*$G$19*$D$29+2*$E$19*$G$19*$E$29+2*$F$19*$G$19*$F$29)</f>
        <v>338685.26445745</v>
      </c>
      <c r="H22" s="34" t="n">
        <f aca="false">SQRT($D$19^2+$E$19^2+$F$19^2+$G$19^2+$H$19^2+2*$D$19*$E$19*$D$27+2*$D$19*$F$19*$D$28+2*$E$19*$F$19*$E$28+2*$D$19*$G$19*$D$29+2*$E$19*$G$19*$E$29+2*$F$19*$G$19*$F$29+2*$D$19*$H$19*$D$30+2*$E$19*$H$19*$E$30+2*$F$19*$H$19*$F$30+2*$G$19*$H$19*$G$30)</f>
        <v>339571.941530344</v>
      </c>
    </row>
    <row r="24" customFormat="false" ht="12.75" hidden="false" customHeight="false" outlineLevel="0" collapsed="false">
      <c r="C24" s="35" t="s">
        <v>22</v>
      </c>
    </row>
    <row r="25" customFormat="false" ht="13.5" hidden="false" customHeight="false" outlineLevel="0" collapsed="false">
      <c r="D25" s="36" t="str">
        <f aca="false">D10</f>
        <v>Cinergy</v>
      </c>
      <c r="E25" s="36" t="str">
        <f aca="false">E10</f>
        <v>Entergy</v>
      </c>
      <c r="F25" s="36" t="str">
        <f aca="false">F10</f>
        <v>PJM</v>
      </c>
      <c r="G25" s="36" t="n">
        <f aca="false">G10</f>
        <v>0</v>
      </c>
      <c r="H25" s="36" t="n">
        <f aca="false">H10</f>
        <v>0</v>
      </c>
    </row>
    <row r="26" customFormat="false" ht="12.75" hidden="false" customHeight="false" outlineLevel="0" collapsed="false">
      <c r="C26" s="36" t="str">
        <f aca="false">D25</f>
        <v>Cinergy</v>
      </c>
      <c r="D26" s="37" t="n">
        <v>1</v>
      </c>
      <c r="E26" s="38"/>
      <c r="F26" s="38"/>
      <c r="G26" s="38"/>
      <c r="H26" s="39"/>
    </row>
    <row r="27" customFormat="false" ht="12.75" hidden="false" customHeight="false" outlineLevel="0" collapsed="false">
      <c r="C27" s="36" t="str">
        <f aca="false">E25</f>
        <v>Entergy</v>
      </c>
      <c r="D27" s="40" t="n">
        <v>0.2</v>
      </c>
      <c r="E27" s="41" t="n">
        <v>1</v>
      </c>
      <c r="F27" s="42"/>
      <c r="G27" s="42"/>
      <c r="H27" s="43"/>
    </row>
    <row r="28" customFormat="false" ht="12.75" hidden="false" customHeight="false" outlineLevel="0" collapsed="false">
      <c r="C28" s="36" t="str">
        <f aca="false">F25</f>
        <v>PJM</v>
      </c>
      <c r="D28" s="40" t="n">
        <v>0.95</v>
      </c>
      <c r="E28" s="44" t="n">
        <v>0.92</v>
      </c>
      <c r="F28" s="41" t="n">
        <v>1</v>
      </c>
      <c r="G28" s="42"/>
      <c r="H28" s="43"/>
    </row>
    <row r="29" customFormat="false" ht="12.75" hidden="false" customHeight="false" outlineLevel="0" collapsed="false">
      <c r="C29" s="36" t="n">
        <f aca="false">G25</f>
        <v>0</v>
      </c>
      <c r="D29" s="40" t="n">
        <v>0.94</v>
      </c>
      <c r="E29" s="44" t="n">
        <v>0.95</v>
      </c>
      <c r="F29" s="44" t="n">
        <v>0.9</v>
      </c>
      <c r="G29" s="41" t="n">
        <v>1</v>
      </c>
      <c r="H29" s="43"/>
    </row>
    <row r="30" customFormat="false" ht="13.5" hidden="false" customHeight="false" outlineLevel="0" collapsed="false">
      <c r="C30" s="36" t="n">
        <f aca="false">H25</f>
        <v>0</v>
      </c>
      <c r="D30" s="45" t="n">
        <v>0.85</v>
      </c>
      <c r="E30" s="20" t="n">
        <v>0.99</v>
      </c>
      <c r="F30" s="20" t="n">
        <v>0.89</v>
      </c>
      <c r="G30" s="20" t="n">
        <v>0.85</v>
      </c>
      <c r="H30" s="46" t="n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2000-08-22T13:52:38Z</dcterms:created>
  <dc:creator>vgorny</dc:creator>
  <dc:description/>
  <dc:language>en-US</dc:language>
  <cp:lastModifiedBy>vgorny</cp:lastModifiedBy>
  <cp:lastPrinted>2000-10-12T14:04:52Z</cp:lastPrinted>
  <cp:revision>0</cp:revision>
  <dc:subject/>
  <dc:title/>
</cp:coreProperties>
</file>