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Sheet1!$A$1:$M$45</definedName>
  </definedNames>
  <calcPr iterateCount="1" refMode="A1" iterate="true" iterateDelta="0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<sst xmlns="http://schemas.openxmlformats.org/spreadsheetml/2006/main" count="41" uniqueCount="35">
  <si>
    <t xml:space="preserve">VNG Transport Scenerios</t>
  </si>
  <si>
    <t xml:space="preserve">gd price</t>
  </si>
  <si>
    <t xml:space="preserve">comm</t>
  </si>
  <si>
    <t xml:space="preserve">s/c</t>
  </si>
  <si>
    <t xml:space="preserve">fuel%</t>
  </si>
  <si>
    <t xml:space="preserve">fuel calc</t>
  </si>
  <si>
    <t xml:space="preserve">TRCO trans cost</t>
  </si>
  <si>
    <t xml:space="preserve">Total TRCO Cost </t>
  </si>
  <si>
    <t xml:space="preserve">TCO Cost  </t>
  </si>
  <si>
    <t xml:space="preserve">Total Cost</t>
  </si>
  <si>
    <t xml:space="preserve">Transco to TCO (Emporia)</t>
  </si>
  <si>
    <t xml:space="preserve">1 to 5</t>
  </si>
  <si>
    <t xml:space="preserve">2 to 5</t>
  </si>
  <si>
    <t xml:space="preserve">3 to 5</t>
  </si>
  <si>
    <t xml:space="preserve">GSS (3) to 5</t>
  </si>
  <si>
    <t xml:space="preserve">Gulf Trans</t>
  </si>
  <si>
    <t xml:space="preserve">TCO Cost</t>
  </si>
  <si>
    <t xml:space="preserve">Gulf to TCO (Leach)</t>
  </si>
  <si>
    <t xml:space="preserve">On - ML</t>
  </si>
  <si>
    <t xml:space="preserve">ML - Leach</t>
  </si>
  <si>
    <t xml:space="preserve">TENN trans cost</t>
  </si>
  <si>
    <t xml:space="preserve">Total TENN Cost </t>
  </si>
  <si>
    <t xml:space="preserve">Total Cost </t>
  </si>
  <si>
    <t xml:space="preserve">Tenn to TCO (Cobb)</t>
  </si>
  <si>
    <t xml:space="preserve">0 to 3</t>
  </si>
  <si>
    <t xml:space="preserve">1 to 3</t>
  </si>
  <si>
    <t xml:space="preserve">Total TENN Cost</t>
  </si>
  <si>
    <t xml:space="preserve">CNG Cost</t>
  </si>
  <si>
    <t xml:space="preserve">Tenn to CNG (CW &amp; SW)</t>
  </si>
  <si>
    <t xml:space="preserve">TCO trans cost</t>
  </si>
  <si>
    <t xml:space="preserve">Total TCO Cost</t>
  </si>
  <si>
    <t xml:space="preserve">TCO to VNG</t>
  </si>
  <si>
    <t xml:space="preserve">CNG trans cost</t>
  </si>
  <si>
    <t xml:space="preserve">Total CNG cost </t>
  </si>
  <si>
    <t xml:space="preserve">CNG to VNG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</si>
</sst>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mm\-yy"/>
    <numFmt numFmtId="166" formatCode="[$-409]d\-mmm"/>
    <numFmt numFmtId="167" formatCode="0.000"/>
    <numFmt numFmtId="168" formatCode="0.000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L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7" min="7" style="0" width="10.56"/>
    <col collapsed="false" customWidth="true" hidden="false" outlineLevel="0" max="8" min="8" style="0" width="15.85"/>
    <col collapsed="false" customWidth="true" hidden="false" outlineLevel="0" max="9" min="9" style="0" width="17.7"/>
  </cols>
  <sheetData>
    <row r="2" customFormat="false" ht="12.75" hidden="false" customHeight="false" outlineLevel="0" collapsed="false">
      <c r="A2" s="1" t="s">
        <v>0</v>
      </c>
      <c r="B2" s="1"/>
      <c r="C2" s="1"/>
      <c r="D2" s="1"/>
    </row>
    <row r="3" customFormat="false" ht="12.75" hidden="false" customHeight="false" outlineLevel="0" collapsed="false">
      <c r="A3" s="2" t="n">
        <v>36831</v>
      </c>
      <c r="B3" s="1"/>
      <c r="C3" s="1"/>
      <c r="D3" s="1"/>
    </row>
    <row r="5" customFormat="false" ht="12.75" hidden="false" customHeight="false" outlineLevel="0" collapsed="false">
      <c r="C5" s="0" t="s">
        <v>1</v>
      </c>
      <c r="D5" s="0" t="s">
        <v>2</v>
      </c>
      <c r="E5" s="0" t="s">
        <v>3</v>
      </c>
      <c r="F5" s="0" t="s">
        <v>4</v>
      </c>
      <c r="G5" s="0" t="s">
        <v>5</v>
      </c>
      <c r="H5" s="0" t="s">
        <v>6</v>
      </c>
      <c r="I5" s="0" t="s">
        <v>7</v>
      </c>
      <c r="J5" s="0" t="s">
        <v>8</v>
      </c>
      <c r="L5" s="0" t="s">
        <v>9</v>
      </c>
    </row>
    <row r="6" customFormat="false" ht="12.75" hidden="false" customHeight="false" outlineLevel="0" collapsed="false">
      <c r="A6" s="0" t="s">
        <v>10</v>
      </c>
    </row>
    <row r="7" customFormat="false" ht="12.75" hidden="false" customHeight="false" outlineLevel="0" collapsed="false">
      <c r="A7" s="3" t="s">
        <v>11</v>
      </c>
      <c r="C7" s="0" t="n">
        <f aca="false">C9-0.15</f>
        <v>4.39</v>
      </c>
      <c r="D7" s="0" t="n">
        <v>0.0274</v>
      </c>
      <c r="E7" s="0" t="n">
        <v>0.0119</v>
      </c>
      <c r="F7" s="0" t="n">
        <v>4.69</v>
      </c>
      <c r="G7" s="4" t="n">
        <f aca="false">C7/0.9531-C7</f>
        <v>0.216022453047949</v>
      </c>
      <c r="H7" s="4" t="n">
        <f aca="false">SUM(D7+E7+G7)</f>
        <v>0.255322453047949</v>
      </c>
      <c r="I7" s="4" t="n">
        <f aca="false">H7+C7</f>
        <v>4.64532245304795</v>
      </c>
      <c r="J7" s="5" t="n">
        <f aca="false">H33</f>
        <v>0.1266351435348</v>
      </c>
      <c r="L7" s="5" t="n">
        <f aca="false">SUM(I7:J7)</f>
        <v>4.77195759658275</v>
      </c>
    </row>
    <row r="8" customFormat="false" ht="12.75" hidden="false" customHeight="false" outlineLevel="0" collapsed="false">
      <c r="A8" s="0" t="s">
        <v>12</v>
      </c>
      <c r="C8" s="0" t="n">
        <f aca="false">C9-0.12</f>
        <v>4.42</v>
      </c>
      <c r="D8" s="0" t="n">
        <v>0.0254</v>
      </c>
      <c r="E8" s="0" t="n">
        <v>0.0119</v>
      </c>
      <c r="F8" s="0" t="n">
        <v>4.34</v>
      </c>
      <c r="G8" s="4" t="n">
        <f aca="false">C8/0.9566-C8</f>
        <v>0.200531047459753</v>
      </c>
      <c r="H8" s="4" t="n">
        <f aca="false">SUM(D8+E8+G8)</f>
        <v>0.237831047459753</v>
      </c>
      <c r="I8" s="4" t="n">
        <f aca="false">C8+H8</f>
        <v>4.65783104745975</v>
      </c>
      <c r="J8" s="5" t="n">
        <f aca="false">H33</f>
        <v>0.1266351435348</v>
      </c>
      <c r="L8" s="5" t="n">
        <f aca="false">SUM(I8:J8)</f>
        <v>4.78446619099455</v>
      </c>
    </row>
    <row r="9" customFormat="false" ht="12.75" hidden="false" customHeight="false" outlineLevel="0" collapsed="false">
      <c r="A9" s="0" t="s">
        <v>13</v>
      </c>
      <c r="C9" s="0" t="n">
        <v>4.54</v>
      </c>
      <c r="D9" s="0" t="n">
        <v>0.0228</v>
      </c>
      <c r="E9" s="0" t="n">
        <v>0.0119</v>
      </c>
      <c r="F9" s="0" t="n">
        <v>3.88</v>
      </c>
      <c r="G9" s="4" t="n">
        <f aca="false">C9/0.9612-C9</f>
        <v>0.183262588431128</v>
      </c>
      <c r="H9" s="4" t="n">
        <f aca="false">SUM(D9+E9+G9)</f>
        <v>0.217962588431128</v>
      </c>
      <c r="I9" s="4" t="n">
        <f aca="false">C9+H9</f>
        <v>4.75796258843113</v>
      </c>
      <c r="J9" s="5" t="n">
        <f aca="false">H33</f>
        <v>0.1266351435348</v>
      </c>
      <c r="L9" s="5" t="n">
        <f aca="false">SUM(I9:J9)</f>
        <v>4.88459773196593</v>
      </c>
    </row>
    <row r="10" customFormat="false" ht="12.75" hidden="false" customHeight="false" outlineLevel="0" collapsed="false">
      <c r="A10" s="0" t="s">
        <v>14</v>
      </c>
      <c r="F10" s="0" t="n">
        <v>3.88</v>
      </c>
      <c r="G10" s="4" t="n">
        <f aca="false">D10/0.9612-D10</f>
        <v>0</v>
      </c>
      <c r="H10" s="4" t="n">
        <f aca="false">SUM(D10+E10+G10)</f>
        <v>0</v>
      </c>
      <c r="I10" s="4" t="n">
        <f aca="false">C10+H10</f>
        <v>0</v>
      </c>
      <c r="J10" s="5" t="n">
        <f aca="false">H33</f>
        <v>0.1266351435348</v>
      </c>
      <c r="L10" s="5" t="n">
        <f aca="false">SUM(I10:J10)</f>
        <v>0.1266351435348</v>
      </c>
    </row>
    <row r="13" customFormat="false" ht="12.75" hidden="false" customHeight="false" outlineLevel="0" collapsed="false">
      <c r="H13" s="0" t="s">
        <v>15</v>
      </c>
      <c r="J13" s="0" t="s">
        <v>16</v>
      </c>
      <c r="L13" s="0" t="s">
        <v>9</v>
      </c>
    </row>
    <row r="14" customFormat="false" ht="12.75" hidden="false" customHeight="false" outlineLevel="0" collapsed="false">
      <c r="A14" s="0" t="s">
        <v>17</v>
      </c>
    </row>
    <row r="15" customFormat="false" ht="12.75" hidden="false" customHeight="false" outlineLevel="0" collapsed="false">
      <c r="A15" s="0" t="s">
        <v>18</v>
      </c>
      <c r="C15" s="0" t="n">
        <v>4.45</v>
      </c>
      <c r="D15" s="5" t="n">
        <v>0.0366</v>
      </c>
      <c r="E15" s="0" t="n">
        <v>0.0022</v>
      </c>
      <c r="F15" s="0" t="n">
        <v>0.603</v>
      </c>
      <c r="G15" s="5" t="n">
        <f aca="false">C15/0.99397-C15</f>
        <v>0.0269962876143142</v>
      </c>
      <c r="H15" s="5" t="n">
        <f aca="false">SUM(D15+E15+G15)</f>
        <v>0.0657962876143142</v>
      </c>
      <c r="I15" s="5"/>
      <c r="J15" s="5"/>
      <c r="L15" s="5"/>
    </row>
    <row r="16" customFormat="false" ht="12.75" hidden="false" customHeight="false" outlineLevel="0" collapsed="false">
      <c r="A16" s="0" t="s">
        <v>19</v>
      </c>
      <c r="C16" s="5" t="n">
        <f aca="false">C15+H15</f>
        <v>4.51579628761431</v>
      </c>
      <c r="D16" s="0" t="n">
        <v>0.0192</v>
      </c>
      <c r="E16" s="0" t="n">
        <v>0.0022</v>
      </c>
      <c r="F16" s="0" t="n">
        <v>2.82</v>
      </c>
      <c r="G16" s="5" t="n">
        <f aca="false">C16/0.9718-C16</f>
        <v>0.131040806041082</v>
      </c>
      <c r="H16" s="5" t="n">
        <f aca="false">D16+E16+G16</f>
        <v>0.152440806041082</v>
      </c>
      <c r="I16" s="6" t="n">
        <f aca="false">C16+H16</f>
        <v>4.6682370936554</v>
      </c>
      <c r="J16" s="5" t="n">
        <f aca="false">H33</f>
        <v>0.1266351435348</v>
      </c>
      <c r="L16" s="5" t="n">
        <f aca="false">I16+J16</f>
        <v>4.7948722371902</v>
      </c>
    </row>
    <row r="18" customFormat="false" ht="12.75" hidden="false" customHeight="false" outlineLevel="0" collapsed="false">
      <c r="H18" s="0" t="s">
        <v>20</v>
      </c>
      <c r="I18" s="0" t="s">
        <v>21</v>
      </c>
      <c r="J18" s="0" t="s">
        <v>16</v>
      </c>
      <c r="L18" s="0" t="s">
        <v>22</v>
      </c>
    </row>
    <row r="19" customFormat="false" ht="12.75" hidden="false" customHeight="false" outlineLevel="0" collapsed="false">
      <c r="A19" s="0" t="s">
        <v>23</v>
      </c>
    </row>
    <row r="20" customFormat="false" ht="12.75" hidden="false" customHeight="false" outlineLevel="0" collapsed="false">
      <c r="A20" s="0" t="s">
        <v>24</v>
      </c>
      <c r="C20" s="0" t="n">
        <v>4.34</v>
      </c>
      <c r="D20" s="0" t="n">
        <v>0.05</v>
      </c>
      <c r="E20" s="0" t="n">
        <v>0.0022</v>
      </c>
      <c r="F20" s="0" t="n">
        <v>5.88</v>
      </c>
      <c r="G20" s="5" t="n">
        <f aca="false">C20/0.9412-C20</f>
        <v>0.271134721631959</v>
      </c>
      <c r="H20" s="5" t="n">
        <f aca="false">SUM(D20+E20+G20)</f>
        <v>0.323334721631959</v>
      </c>
      <c r="I20" s="5" t="n">
        <f aca="false">C20+H20</f>
        <v>4.66333472163196</v>
      </c>
      <c r="J20" s="5" t="n">
        <f aca="false">H33</f>
        <v>0.1266351435348</v>
      </c>
      <c r="L20" s="5" t="n">
        <f aca="false">SUM(I20:J20)</f>
        <v>4.78996986516676</v>
      </c>
    </row>
    <row r="21" customFormat="false" ht="12.75" hidden="false" customHeight="false" outlineLevel="0" collapsed="false">
      <c r="A21" s="0" t="s">
        <v>25</v>
      </c>
      <c r="C21" s="0" t="n">
        <v>4.33</v>
      </c>
      <c r="D21" s="0" t="n">
        <v>0.05</v>
      </c>
      <c r="E21" s="0" t="n">
        <v>0.0022</v>
      </c>
      <c r="F21" s="0" t="n">
        <v>4.99</v>
      </c>
      <c r="G21" s="5" t="n">
        <f aca="false">C21/0.9501-C21</f>
        <v>0.227415008946427</v>
      </c>
      <c r="H21" s="5" t="n">
        <f aca="false">SUM(D21+E21+G21)</f>
        <v>0.279615008946427</v>
      </c>
      <c r="I21" s="5" t="n">
        <f aca="false">C21+H21</f>
        <v>4.60961500894643</v>
      </c>
      <c r="J21" s="5" t="n">
        <f aca="false">H33</f>
        <v>0.1266351435348</v>
      </c>
      <c r="L21" s="5" t="n">
        <f aca="false">SUM(I21:J21)</f>
        <v>4.73625015248123</v>
      </c>
    </row>
    <row r="24" customFormat="false" ht="12.75" hidden="false" customHeight="false" outlineLevel="0" collapsed="false">
      <c r="H24" s="0" t="s">
        <v>20</v>
      </c>
      <c r="I24" s="0" t="s">
        <v>26</v>
      </c>
      <c r="J24" s="0" t="s">
        <v>27</v>
      </c>
      <c r="L24" s="0" t="s">
        <v>22</v>
      </c>
    </row>
    <row r="25" customFormat="false" ht="12.75" hidden="false" customHeight="false" outlineLevel="0" collapsed="false">
      <c r="A25" s="0" t="s">
        <v>28</v>
      </c>
    </row>
    <row r="26" customFormat="false" ht="12.75" hidden="false" customHeight="false" outlineLevel="0" collapsed="false">
      <c r="A26" s="0" t="s">
        <v>24</v>
      </c>
      <c r="C26" s="0" t="n">
        <v>4.34</v>
      </c>
      <c r="D26" s="0" t="n">
        <v>0.05</v>
      </c>
      <c r="E26" s="0" t="n">
        <v>0.0022</v>
      </c>
      <c r="F26" s="0" t="n">
        <v>5.88</v>
      </c>
      <c r="G26" s="5" t="n">
        <f aca="false">C26/0.9412-C26</f>
        <v>0.271134721631959</v>
      </c>
      <c r="H26" s="5" t="n">
        <f aca="false">SUM(D26+E26+G26)</f>
        <v>0.323334721631959</v>
      </c>
      <c r="I26" s="5" t="n">
        <f aca="false">C26+H26</f>
        <v>4.66333472163196</v>
      </c>
      <c r="J26" s="5" t="n">
        <f aca="false">H38</f>
        <v>0.206493614408515</v>
      </c>
      <c r="L26" s="5" t="n">
        <f aca="false">SUM(I26:J26)</f>
        <v>4.86982833604047</v>
      </c>
    </row>
    <row r="27" customFormat="false" ht="12.75" hidden="false" customHeight="false" outlineLevel="0" collapsed="false">
      <c r="A27" s="0" t="s">
        <v>25</v>
      </c>
      <c r="C27" s="0" t="n">
        <v>4.37</v>
      </c>
      <c r="D27" s="0" t="n">
        <v>0.05</v>
      </c>
      <c r="E27" s="0" t="n">
        <v>0.0022</v>
      </c>
      <c r="F27" s="0" t="n">
        <v>4.99</v>
      </c>
      <c r="G27" s="5" t="n">
        <f aca="false">C27/0.9501-C27</f>
        <v>0.229515840437849</v>
      </c>
      <c r="H27" s="5" t="n">
        <f aca="false">SUM(D27+E27+G27)</f>
        <v>0.281715840437849</v>
      </c>
      <c r="I27" s="5" t="n">
        <f aca="false">C27+H27</f>
        <v>4.65171584043785</v>
      </c>
      <c r="J27" s="5" t="n">
        <f aca="false">H38</f>
        <v>0.206493614408515</v>
      </c>
      <c r="L27" s="5" t="n">
        <f aca="false">SUM(I27:J27)</f>
        <v>4.85820945484636</v>
      </c>
    </row>
    <row r="31" customFormat="false" ht="12.75" hidden="false" customHeight="false" outlineLevel="0" collapsed="false">
      <c r="H31" s="0" t="s">
        <v>29</v>
      </c>
      <c r="I31" s="0" t="s">
        <v>30</v>
      </c>
    </row>
    <row r="32" customFormat="false" ht="12.75" hidden="false" customHeight="false" outlineLevel="0" collapsed="false">
      <c r="A32" s="0" t="s">
        <v>31</v>
      </c>
    </row>
    <row r="33" customFormat="false" ht="12.75" hidden="false" customHeight="false" outlineLevel="0" collapsed="false">
      <c r="C33" s="0" t="n">
        <v>4.655</v>
      </c>
      <c r="D33" s="0" t="n">
        <v>0.0133</v>
      </c>
      <c r="E33" s="0" t="n">
        <v>0.0094</v>
      </c>
      <c r="F33" s="0" t="n">
        <v>2.184</v>
      </c>
      <c r="G33" s="5" t="n">
        <f aca="false">C33/0.97816-C33</f>
        <v>0.1039351435348</v>
      </c>
      <c r="H33" s="5" t="n">
        <f aca="false">SUM(D33+E33+G33)</f>
        <v>0.1266351435348</v>
      </c>
      <c r="I33" s="5" t="n">
        <f aca="false">C33+H33</f>
        <v>4.7816351435348</v>
      </c>
    </row>
    <row r="36" customFormat="false" ht="12.75" hidden="false" customHeight="false" outlineLevel="0" collapsed="false">
      <c r="H36" s="0" t="s">
        <v>32</v>
      </c>
      <c r="I36" s="0" t="s">
        <v>33</v>
      </c>
    </row>
    <row r="37" customFormat="false" ht="12.75" hidden="false" customHeight="false" outlineLevel="0" collapsed="false">
      <c r="A37" s="0" t="s">
        <v>34</v>
      </c>
    </row>
    <row r="38" customFormat="false" ht="12.75" hidden="false" customHeight="false" outlineLevel="0" collapsed="false">
      <c r="C38" s="0" t="n">
        <v>4.68</v>
      </c>
      <c r="D38" s="0" t="n">
        <v>0.0951</v>
      </c>
      <c r="E38" s="0" t="n">
        <v>0.0022</v>
      </c>
      <c r="F38" s="0" t="n">
        <v>2.28</v>
      </c>
      <c r="G38" s="5" t="n">
        <f aca="false">C38/0.9772-C38</f>
        <v>0.109193614408515</v>
      </c>
      <c r="H38" s="5" t="n">
        <f aca="false">SUM(D38+E38+G38)</f>
        <v>0.206493614408515</v>
      </c>
      <c r="I38" s="5" t="n">
        <f aca="false">C38+H38</f>
        <v>4.88649361440851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2000-10-27T12:36:38Z</dcterms:created>
  <dc:creator>ect</dc:creator>
  <dc:description/>
  <dc:language>en-US</dc:language>
  <cp:lastModifiedBy>Steve Gillespie</cp:lastModifiedBy>
  <cp:lastPrinted>2000-11-02T12:40:41Z</cp:lastPrinted>
  <cp:revision>0</cp:revision>
  <dc:subject/>
  <dc:title/>
</cp:coreProperties>
</file>