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20T" sheetId="1" state="visible" r:id="rId3"/>
    <sheet name="A-10" sheetId="2" state="visible" r:id="rId4"/>
    <sheet name="PG&amp;E Cumul. Repayment Pic" sheetId="3" state="visible" r:id="rId5"/>
    <sheet name="PG&amp;E Ind Rates" sheetId="4" state="visible" r:id="rId6"/>
    <sheet name="PG&amp;E Assessment" sheetId="5" state="visible" r:id="rId7"/>
    <sheet name="SCE Assessment" sheetId="6" state="visible" r:id="rId8"/>
    <sheet name="PG&amp;E Rate Increase Pic" sheetId="7" state="visible" r:id="rId9"/>
    <sheet name="PG&amp;E Revenue Increases Pic" sheetId="8" state="visible" r:id="rId10"/>
    <sheet name="PG&amp;E Res Rates" sheetId="9" state="visible" r:id="rId11"/>
    <sheet name="PG&amp;E Comm Rates" sheetId="10" state="visible" r:id="rId1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<sst xmlns="http://schemas.openxmlformats.org/spreadsheetml/2006/main" count="741" uniqueCount="151">
  <si>
    <t xml:space="preserve">PG&amp;E E-20T Customer</t>
  </si>
  <si>
    <t xml:space="preserve">E-20T</t>
  </si>
  <si>
    <t xml:space="preserve">Summer</t>
  </si>
  <si>
    <t xml:space="preserve">Winter</t>
  </si>
  <si>
    <t xml:space="preserve">Customer Charge ($/month)</t>
  </si>
  <si>
    <t xml:space="preserve">$/Mo</t>
  </si>
  <si>
    <t xml:space="preserve">Facilities Charge ($/kW-mo)</t>
  </si>
  <si>
    <t xml:space="preserve">$/kW-mo</t>
  </si>
  <si>
    <t xml:space="preserve">Demand Charge</t>
  </si>
  <si>
    <t xml:space="preserve">Peak</t>
  </si>
  <si>
    <t xml:space="preserve">Part-Peak</t>
  </si>
  <si>
    <t xml:space="preserve">Off-Peak</t>
  </si>
  <si>
    <t xml:space="preserve">Energy Charge</t>
  </si>
  <si>
    <t xml:space="preserve">$/kWh</t>
  </si>
  <si>
    <t xml:space="preserve">Months in Season</t>
  </si>
  <si>
    <t xml:space="preserve">Annual Load (MWh)</t>
  </si>
  <si>
    <t xml:space="preserve">Load Factors</t>
  </si>
  <si>
    <t xml:space="preserve">Total</t>
  </si>
  <si>
    <t xml:space="preserve">Demand</t>
  </si>
  <si>
    <t xml:space="preserve">MW</t>
  </si>
  <si>
    <t xml:space="preserve">Class Avg Load</t>
  </si>
  <si>
    <t xml:space="preserve">MWh</t>
  </si>
  <si>
    <t xml:space="preserve">Hours/period</t>
  </si>
  <si>
    <t xml:space="preserve">Average Charges</t>
  </si>
  <si>
    <t xml:space="preserve">$/mo</t>
  </si>
  <si>
    <t xml:space="preserve">Average Rate</t>
  </si>
  <si>
    <t xml:space="preserve">$/MWh</t>
  </si>
  <si>
    <t xml:space="preserve">Average annual rate</t>
  </si>
  <si>
    <t xml:space="preserve">Rate Multipliers/adders</t>
  </si>
  <si>
    <t xml:space="preserve">Current Rate</t>
  </si>
  <si>
    <t xml:space="preserve">Average Annual Rate</t>
  </si>
  <si>
    <t xml:space="preserve">Total Rate</t>
  </si>
  <si>
    <t xml:space="preserve">Non-Gen Rate</t>
  </si>
  <si>
    <t xml:space="preserve">Gen Rate</t>
  </si>
  <si>
    <t xml:space="preserve">Tariff Analysis for Enron</t>
  </si>
  <si>
    <t xml:space="preserve">A-10 (Primary Voltage)</t>
  </si>
  <si>
    <t xml:space="preserve">PG&amp;E</t>
  </si>
  <si>
    <t xml:space="preserve">Average Frozen Rates</t>
  </si>
  <si>
    <t xml:space="preserve">Class</t>
  </si>
  <si>
    <t xml:space="preserve">Rate</t>
  </si>
  <si>
    <t xml:space="preserve">Source</t>
  </si>
  <si>
    <t xml:space="preserve">Residential</t>
  </si>
  <si>
    <t xml:space="preserve">PG&amp;E 1999 F&amp;S</t>
  </si>
  <si>
    <t xml:space="preserve">Medium Commercial</t>
  </si>
  <si>
    <t xml:space="preserve">Calculated from A-10 tariff</t>
  </si>
  <si>
    <t xml:space="preserve">NOTE: THESE RATES ARE NOT USED ANYWHERE IN SPREADSHEET.</t>
  </si>
  <si>
    <t xml:space="preserve">Large Industrial</t>
  </si>
  <si>
    <t xml:space="preserve">Calcuated from E-20T tariff</t>
  </si>
  <si>
    <t xml:space="preserve">EVERYTHING IS DONE ON A CLASS-AVERAGE BASIS.</t>
  </si>
  <si>
    <t xml:space="preserve">Average Current Rates (incl. 1 c/kWh surcharge)</t>
  </si>
  <si>
    <t xml:space="preserve">Amortization of Undercollection</t>
  </si>
  <si>
    <t xml:space="preserve">Amount</t>
  </si>
  <si>
    <t xml:space="preserve">million</t>
  </si>
  <si>
    <t xml:space="preserve">Term</t>
  </si>
  <si>
    <t xml:space="preserve">years</t>
  </si>
  <si>
    <t xml:space="preserve">Carrying Charge</t>
  </si>
  <si>
    <t xml:space="preserve">Annual Charge</t>
  </si>
  <si>
    <t xml:space="preserve">Average Usage</t>
  </si>
  <si>
    <t xml:space="preserve">Peak Load (kW)</t>
  </si>
  <si>
    <t xml:space="preserve">Annual Energy (kWh)</t>
  </si>
  <si>
    <t xml:space="preserve">Load Factor</t>
  </si>
  <si>
    <t xml:space="preserve">n/a</t>
  </si>
  <si>
    <t xml:space="preserve">PG&amp;E 1999 F&amp;S (annual sales/customer)</t>
  </si>
  <si>
    <t xml:space="preserve">Calculated for Example Customer</t>
  </si>
  <si>
    <t xml:space="preserve">Class-Average Annual Energy (kWh)</t>
  </si>
  <si>
    <t xml:space="preserve">Commercial</t>
  </si>
  <si>
    <t xml:space="preserve">Industrial</t>
  </si>
  <si>
    <t xml:space="preserve">Class Sales</t>
  </si>
  <si>
    <t xml:space="preserve">Sales (millions of KWh)</t>
  </si>
  <si>
    <t xml:space="preserve">Percent of Sales </t>
  </si>
  <si>
    <t xml:space="preserve">Other</t>
  </si>
  <si>
    <t xml:space="preserve">Revenues</t>
  </si>
  <si>
    <t xml:space="preserve">(excluding 1 c/kWh surcharge)</t>
  </si>
  <si>
    <t xml:space="preserve">Revenues ($million)</t>
  </si>
  <si>
    <t xml:space="preserve">(including 1 c/kWh surcharge)</t>
  </si>
  <si>
    <t xml:space="preserve">Average Revenue per Unit Sale</t>
  </si>
  <si>
    <t xml:space="preserve">(includes 1 c/kWh surcharge)</t>
  </si>
  <si>
    <t xml:space="preserve">Rate (c/kWh)</t>
  </si>
  <si>
    <t xml:space="preserve">Repayment Model</t>
  </si>
  <si>
    <t xml:space="preserve">% of res class exempt from rate increase</t>
  </si>
  <si>
    <t xml:space="preserve">Incremental Quarterly Rate Increase</t>
  </si>
  <si>
    <t xml:space="preserve">Discount Rate</t>
  </si>
  <si>
    <t xml:space="preserve">Rate Increase cap</t>
  </si>
  <si>
    <t xml:space="preserve">Q1</t>
  </si>
  <si>
    <t xml:space="preserve">Q2</t>
  </si>
  <si>
    <t xml:space="preserve">Q3</t>
  </si>
  <si>
    <t xml:space="preserve">Q4</t>
  </si>
  <si>
    <t xml:space="preserve">Present Worth Factor</t>
  </si>
  <si>
    <t xml:space="preserve">Approach  1: Flat (Mortgage type) rate increase</t>
  </si>
  <si>
    <t xml:space="preserve">Rate Increase (%)</t>
  </si>
  <si>
    <t xml:space="preserve">Rate Increase (c/kWh)</t>
  </si>
  <si>
    <t xml:space="preserve">Revenue Increase (%)</t>
  </si>
  <si>
    <t xml:space="preserve">Revenue Increase ($millions)</t>
  </si>
  <si>
    <t xml:space="preserve">Allocation of Increases to Classes</t>
  </si>
  <si>
    <t xml:space="preserve">NOTE: MUST UPDATE THIS TABLE MANUALLY!</t>
  </si>
  <si>
    <t xml:space="preserve">% allocation</t>
  </si>
  <si>
    <t xml:space="preserve">Sales</t>
  </si>
  <si>
    <t xml:space="preserve">Sales that get rate increase</t>
  </si>
  <si>
    <t xml:space="preserve">Rate Increase w/o Res Carveout (c/kWh)</t>
  </si>
  <si>
    <t xml:space="preserve">Rate Increase w/ Res Carveout (c/kWh)</t>
  </si>
  <si>
    <t xml:space="preserve">Rate Increase w/o Res Carveout (%)</t>
  </si>
  <si>
    <t xml:space="preserve">Rate Increase w/ Res Carveout (%)</t>
  </si>
  <si>
    <t xml:space="preserve">Mortgage Style Recovery of Undercollection</t>
  </si>
  <si>
    <t xml:space="preserve">Length of Recovery Period</t>
  </si>
  <si>
    <t xml:space="preserve">5 years</t>
  </si>
  <si>
    <t xml:space="preserve">10 years</t>
  </si>
  <si>
    <t xml:space="preserve">Rate Inc (c/kWh)</t>
  </si>
  <si>
    <t xml:space="preserve">Rate Inc (%)</t>
  </si>
  <si>
    <t xml:space="preserve">No Res. Exclusion</t>
  </si>
  <si>
    <t xml:space="preserve">Res. Exclusion</t>
  </si>
  <si>
    <t xml:space="preserve">Revenues (incremental to current revenues)</t>
  </si>
  <si>
    <t xml:space="preserve">Cumulative Increase</t>
  </si>
  <si>
    <t xml:space="preserve">PW of Increase</t>
  </si>
  <si>
    <t xml:space="preserve">Revenues (Total)</t>
  </si>
  <si>
    <t xml:space="preserve">Rates</t>
  </si>
  <si>
    <t xml:space="preserve">Old Rate</t>
  </si>
  <si>
    <t xml:space="preserve">New Rate</t>
  </si>
  <si>
    <t xml:space="preserve">Amortization Period</t>
  </si>
  <si>
    <t xml:space="preserve">5 year</t>
  </si>
  <si>
    <t xml:space="preserve">10 year</t>
  </si>
  <si>
    <t xml:space="preserve">% Increase</t>
  </si>
  <si>
    <t xml:space="preserve">NOTE: MUST UPDATE THESE DATA MANUALLY</t>
  </si>
  <si>
    <t xml:space="preserve">Approach 2: Phased Increases in Revenues (allocated on an equal cents/kWh basis)</t>
  </si>
  <si>
    <t xml:space="preserve">Rev cap</t>
  </si>
  <si>
    <t xml:space="preserve">USE THIS CELL TO SET REVENUE CAP</t>
  </si>
  <si>
    <t xml:space="preserve">USE CELL C148 TO CALCULATE NUMBER OF QUARTERS THAT RATE INCREASE IS IN PLACE</t>
  </si>
  <si>
    <t xml:space="preserve">Making Payments?</t>
  </si>
  <si>
    <t xml:space="preserve">Approach 3: Phased Rate Increases (allocated on an equal percentage rate increase basis)</t>
  </si>
  <si>
    <t xml:space="preserve">Graphing Results</t>
  </si>
  <si>
    <t xml:space="preserve">PW of amortization</t>
  </si>
  <si>
    <t xml:space="preserve">Equal % Rate Increase Quarterly</t>
  </si>
  <si>
    <t xml:space="preserve">Mortgage Style Revenue Increase</t>
  </si>
  <si>
    <t xml:space="preserve">Equal % Revenue Increase Quarterly</t>
  </si>
  <si>
    <t xml:space="preserve">Rate Increase</t>
  </si>
  <si>
    <t xml:space="preserve">Annual revenue increases</t>
  </si>
  <si>
    <t xml:space="preserve">Res Rates</t>
  </si>
  <si>
    <t xml:space="preserve">Com Rates</t>
  </si>
  <si>
    <t xml:space="preserve">Ind Rates</t>
  </si>
  <si>
    <t xml:space="preserve">Approach 2</t>
  </si>
  <si>
    <t xml:space="preserve">Approach 3</t>
  </si>
  <si>
    <t xml:space="preserve">Scenario 2</t>
  </si>
  <si>
    <t xml:space="preserve">Term:</t>
  </si>
  <si>
    <t xml:space="preserve">Max Rate:</t>
  </si>
  <si>
    <t xml:space="preserve">Quarter</t>
  </si>
  <si>
    <t xml:space="preserve">SCE</t>
  </si>
  <si>
    <t xml:space="preserve">SCE 1999 F&amp;S</t>
  </si>
  <si>
    <t xml:space="preserve">Approach 1:  Flat (Mortgage type) rate increase</t>
  </si>
  <si>
    <t xml:space="preserve">NOTE: THIS TABLE MUST BE UPDATED MANUALLY!</t>
  </si>
  <si>
    <t xml:space="preserve">NOTE: YELLOW CELLS MUST BE UPDATED MANUALLY</t>
  </si>
  <si>
    <t xml:space="preserve">Approach 2 and 3</t>
  </si>
  <si>
    <t xml:space="preserve">Approach 2: Different caps on increases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</si>
</sst>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_(* #,##0.00_);_(* \(#,##0.00\);_(* \-??_);_(@_)"/>
    <numFmt numFmtId="167" formatCode="_(* #,##0_);_(* \(#,##0\);_(* \-??_);_(@_)"/>
    <numFmt numFmtId="168" formatCode="_(* #,##0.0_);_(* \(#,##0.0\);_(* \-??_);_(@_)"/>
    <numFmt numFmtId="169" formatCode="\$#,##0_);[RED]&quot;($&quot;#,##0\)"/>
    <numFmt numFmtId="170" formatCode="0.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Repayment of Undercollection
(2 scenarios)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'PG&amp;E Assessment'!$B$222</c:f>
              <c:strCache>
                <c:ptCount val="1"/>
                <c:pt idx="0">
                  <c:v>Equal % Rate Increase Quarterly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Assessment'!$C$222:$AY$222</c:f>
              <c:numCache>
                <c:formatCode>_(* #,##0_);_(* \(#,##0\);_(* \-??_);_(@_)</c:formatCode>
                <c:ptCount val="49"/>
                <c:pt idx="0">
                  <c:v>0</c:v>
                </c:pt>
                <c:pt idx="1">
                  <c:v>49.4581250000003</c:v>
                </c:pt>
                <c:pt idx="2">
                  <c:v>146.673112714988</c:v>
                </c:pt>
                <c:pt idx="3">
                  <c:v>289.9875909189</c:v>
                </c:pt>
                <c:pt idx="4">
                  <c:v>477.787070956788</c:v>
                </c:pt>
                <c:pt idx="5">
                  <c:v>708.498962895225</c:v>
                </c:pt>
                <c:pt idx="6">
                  <c:v>980.591611864389</c:v>
                </c:pt>
                <c:pt idx="7">
                  <c:v>1292.57335515418</c:v>
                </c:pt>
                <c:pt idx="8">
                  <c:v>1642.99159963551</c:v>
                </c:pt>
                <c:pt idx="9">
                  <c:v>2030.43191908661</c:v>
                </c:pt>
                <c:pt idx="10">
                  <c:v>2453.51717101247</c:v>
                </c:pt>
                <c:pt idx="11">
                  <c:v>2869.32577241381</c:v>
                </c:pt>
                <c:pt idx="12">
                  <c:v>3277.98287452814</c:v>
                </c:pt>
                <c:pt idx="13">
                  <c:v>3679.61147611471</c:v>
                </c:pt>
                <c:pt idx="14">
                  <c:v>4074.33246047497</c:v>
                </c:pt>
                <c:pt idx="15">
                  <c:v>4462.26463183641</c:v>
                </c:pt>
                <c:pt idx="16">
                  <c:v>4843.52475111055</c:v>
                </c:pt>
                <c:pt idx="17">
                  <c:v>5000</c:v>
                </c:pt>
                <c:pt idx="18">
                  <c:v>5000</c:v>
                </c:pt>
                <c:pt idx="19">
                  <c:v>5000</c:v>
                </c:pt>
                <c:pt idx="20">
                  <c:v>5000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5000</c:v>
                </c:pt>
                <c:pt idx="37">
                  <c:v>5000</c:v>
                </c:pt>
                <c:pt idx="38">
                  <c:v>5000</c:v>
                </c:pt>
                <c:pt idx="39">
                  <c:v>5000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5000</c:v>
                </c:pt>
                <c:pt idx="44">
                  <c:v>5000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'PG&amp;E Assessment'!$B$223</c:f>
              <c:strCache>
                <c:ptCount val="1"/>
                <c:pt idx="0">
                  <c:v>Mortgage Style Revenue Increase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Assessment'!$C$223:$AY$223</c:f>
              <c:numCache>
                <c:formatCode>_(* #,##0_);_(* \(#,##0\);_(* \-??_);_(@_)</c:formatCode>
                <c:ptCount val="49"/>
                <c:pt idx="0">
                  <c:v>0</c:v>
                </c:pt>
                <c:pt idx="1">
                  <c:v>116.573636914589</c:v>
                </c:pt>
                <c:pt idx="2">
                  <c:v>288.426664307103</c:v>
                </c:pt>
                <c:pt idx="3">
                  <c:v>457.32398852579</c:v>
                </c:pt>
                <c:pt idx="4">
                  <c:v>623.316444760372</c:v>
                </c:pt>
                <c:pt idx="5">
                  <c:v>786.453993885268</c:v>
                </c:pt>
                <c:pt idx="6">
                  <c:v>946.78573749696</c:v>
                </c:pt>
                <c:pt idx="7">
                  <c:v>1104.35993269273</c:v>
                </c:pt>
                <c:pt idx="8">
                  <c:v>1259.2240065952</c:v>
                </c:pt>
                <c:pt idx="9">
                  <c:v>1411.42457062711</c:v>
                </c:pt>
                <c:pt idx="10">
                  <c:v>1561.00743454054</c:v>
                </c:pt>
                <c:pt idx="11">
                  <c:v>1708.01762020484</c:v>
                </c:pt>
                <c:pt idx="12">
                  <c:v>1852.49937515748</c:v>
                </c:pt>
                <c:pt idx="13">
                  <c:v>1994.49618592173</c:v>
                </c:pt>
                <c:pt idx="14">
                  <c:v>2134.05079109545</c:v>
                </c:pt>
                <c:pt idx="15">
                  <c:v>2271.20519421459</c:v>
                </c:pt>
                <c:pt idx="16">
                  <c:v>2406.00067639555</c:v>
                </c:pt>
                <c:pt idx="17">
                  <c:v>2538.47780876014</c:v>
                </c:pt>
                <c:pt idx="18">
                  <c:v>2668.67646464671</c:v>
                </c:pt>
                <c:pt idx="19">
                  <c:v>2796.6358316114</c:v>
                </c:pt>
                <c:pt idx="20">
                  <c:v>2922.39442322289</c:v>
                </c:pt>
                <c:pt idx="21">
                  <c:v>3045.99009065432</c:v>
                </c:pt>
                <c:pt idx="22">
                  <c:v>3167.46003407588</c:v>
                </c:pt>
                <c:pt idx="23">
                  <c:v>3286.84081385137</c:v>
                </c:pt>
                <c:pt idx="24">
                  <c:v>3404.16836154227</c:v>
                </c:pt>
                <c:pt idx="25">
                  <c:v>3519.47799072251</c:v>
                </c:pt>
                <c:pt idx="26">
                  <c:v>3632.80440760728</c:v>
                </c:pt>
                <c:pt idx="27">
                  <c:v>3744.18172149893</c:v>
                </c:pt>
                <c:pt idx="28">
                  <c:v>3853.64345505339</c:v>
                </c:pt>
                <c:pt idx="29">
                  <c:v>3961.2225543698</c:v>
                </c:pt>
                <c:pt idx="30">
                  <c:v>4066.95139890682</c:v>
                </c:pt>
                <c:pt idx="31">
                  <c:v>4170.86181122822</c:v>
                </c:pt>
                <c:pt idx="32">
                  <c:v>4272.98506658094</c:v>
                </c:pt>
                <c:pt idx="33">
                  <c:v>4373.35190230843</c:v>
                </c:pt>
                <c:pt idx="34">
                  <c:v>4471.99252710203</c:v>
                </c:pt>
                <c:pt idx="35">
                  <c:v>4568.93663009329</c:v>
                </c:pt>
                <c:pt idx="36">
                  <c:v>4664.21338978985</c:v>
                </c:pt>
                <c:pt idx="37">
                  <c:v>4757.85148285773</c:v>
                </c:pt>
                <c:pt idx="38">
                  <c:v>4849.87909275245</c:v>
                </c:pt>
                <c:pt idx="39">
                  <c:v>4940.32391820181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5000</c:v>
                </c:pt>
                <c:pt idx="44">
                  <c:v>5000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507724"/>
        <c:axId val="44918203"/>
      </c:lineChart>
      <c:catAx>
        <c:axId val="945077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918203"/>
        <c:crossesAt val="0"/>
        <c:auto val="1"/>
        <c:lblAlgn val="ctr"/>
        <c:lblOffset val="100"/>
        <c:noMultiLvlLbl val="0"/>
      </c:catAx>
      <c:valAx>
        <c:axId val="449182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Present Worth of Repayment ($millions)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0772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Industrial Rates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'PG&amp;E Assessment'!$B$237</c:f>
              <c:strCache>
                <c:ptCount val="1"/>
                <c:pt idx="0">
                  <c:v>Equal % Rate Increase Quarterly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Assessment'!$C$237:$AY$237</c:f>
              <c:numCache>
                <c:formatCode>_(* #,##0.00_);_(* \(#,##0.00\);_(* \-??_);_(@_)</c:formatCode>
                <c:ptCount val="49"/>
                <c:pt idx="0">
                  <c:v>6.16684607104413</c:v>
                </c:pt>
                <c:pt idx="1">
                  <c:v>6.34537859174969</c:v>
                </c:pt>
                <c:pt idx="2">
                  <c:v>6.52391111245525</c:v>
                </c:pt>
                <c:pt idx="3">
                  <c:v>6.70244363316081</c:v>
                </c:pt>
                <c:pt idx="4">
                  <c:v>6.88097615386637</c:v>
                </c:pt>
                <c:pt idx="5">
                  <c:v>7.05950867457193</c:v>
                </c:pt>
                <c:pt idx="6">
                  <c:v>7.23804119527749</c:v>
                </c:pt>
                <c:pt idx="7">
                  <c:v>7.41657371598305</c:v>
                </c:pt>
                <c:pt idx="8">
                  <c:v>7.5951062366886</c:v>
                </c:pt>
                <c:pt idx="9">
                  <c:v>7.77363875739416</c:v>
                </c:pt>
                <c:pt idx="10">
                  <c:v>7.95217127809972</c:v>
                </c:pt>
                <c:pt idx="11">
                  <c:v>7.95217127809972</c:v>
                </c:pt>
                <c:pt idx="12">
                  <c:v>7.95217127809972</c:v>
                </c:pt>
                <c:pt idx="13">
                  <c:v>7.95217127809972</c:v>
                </c:pt>
                <c:pt idx="14">
                  <c:v>7.95217127809972</c:v>
                </c:pt>
                <c:pt idx="15">
                  <c:v>7.95217127809972</c:v>
                </c:pt>
                <c:pt idx="16">
                  <c:v>7.95217127809972</c:v>
                </c:pt>
                <c:pt idx="17">
                  <c:v>7.95217127809972</c:v>
                </c:pt>
                <c:pt idx="18">
                  <c:v>6.16684607104413</c:v>
                </c:pt>
                <c:pt idx="19">
                  <c:v>6.16684607104413</c:v>
                </c:pt>
                <c:pt idx="20">
                  <c:v>6.16684607104413</c:v>
                </c:pt>
                <c:pt idx="21">
                  <c:v>6.16684607104413</c:v>
                </c:pt>
                <c:pt idx="22">
                  <c:v>6.16684607104413</c:v>
                </c:pt>
                <c:pt idx="23">
                  <c:v>6.16684607104413</c:v>
                </c:pt>
                <c:pt idx="24">
                  <c:v>6.16684607104413</c:v>
                </c:pt>
                <c:pt idx="25">
                  <c:v>6.16684607104413</c:v>
                </c:pt>
                <c:pt idx="26">
                  <c:v>6.16684607104413</c:v>
                </c:pt>
                <c:pt idx="27">
                  <c:v>6.16684607104413</c:v>
                </c:pt>
                <c:pt idx="28">
                  <c:v>6.16684607104413</c:v>
                </c:pt>
                <c:pt idx="29">
                  <c:v>6.16684607104413</c:v>
                </c:pt>
                <c:pt idx="30">
                  <c:v>6.16684607104413</c:v>
                </c:pt>
                <c:pt idx="31">
                  <c:v>6.16684607104413</c:v>
                </c:pt>
                <c:pt idx="32">
                  <c:v>6.16684607104413</c:v>
                </c:pt>
                <c:pt idx="33">
                  <c:v>6.16684607104413</c:v>
                </c:pt>
                <c:pt idx="34">
                  <c:v>6.16684607104413</c:v>
                </c:pt>
                <c:pt idx="35">
                  <c:v>6.16684607104413</c:v>
                </c:pt>
                <c:pt idx="36">
                  <c:v>6.16684607104413</c:v>
                </c:pt>
                <c:pt idx="37">
                  <c:v>6.16684607104413</c:v>
                </c:pt>
                <c:pt idx="38">
                  <c:v>6.16684607104413</c:v>
                </c:pt>
                <c:pt idx="39">
                  <c:v>6.16684607104413</c:v>
                </c:pt>
                <c:pt idx="40">
                  <c:v>6.16684607104413</c:v>
                </c:pt>
                <c:pt idx="41">
                  <c:v>6.16684607104413</c:v>
                </c:pt>
                <c:pt idx="42">
                  <c:v>6.16684607104413</c:v>
                </c:pt>
                <c:pt idx="43">
                  <c:v>6.16684607104413</c:v>
                </c:pt>
                <c:pt idx="44">
                  <c:v>6.16684607104413</c:v>
                </c:pt>
                <c:pt idx="45">
                  <c:v>6.16684607104413</c:v>
                </c:pt>
                <c:pt idx="46">
                  <c:v>6.16684607104413</c:v>
                </c:pt>
                <c:pt idx="47">
                  <c:v>6.16684607104413</c:v>
                </c:pt>
                <c:pt idx="48">
                  <c:v>6.16684607104413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'PG&amp;E Assessment'!$B$238</c:f>
              <c:strCache>
                <c:ptCount val="1"/>
                <c:pt idx="0">
                  <c:v>Mortgage Style Revenue Increase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Assessment'!$C$238:$AY$238</c:f>
              <c:numCache>
                <c:formatCode>_(* #,##0.00_);_(* \(#,##0.00\);_(* \-??_);_(@_)</c:formatCode>
                <c:ptCount val="49"/>
                <c:pt idx="0">
                  <c:v>6.16684607104413</c:v>
                </c:pt>
                <c:pt idx="1">
                  <c:v>7.16628187485674</c:v>
                </c:pt>
                <c:pt idx="2">
                  <c:v>7.16628187485674</c:v>
                </c:pt>
                <c:pt idx="3">
                  <c:v>7.16628187485674</c:v>
                </c:pt>
                <c:pt idx="4">
                  <c:v>7.16628187485674</c:v>
                </c:pt>
                <c:pt idx="5">
                  <c:v>7.16628187485674</c:v>
                </c:pt>
                <c:pt idx="6">
                  <c:v>7.16628187485674</c:v>
                </c:pt>
                <c:pt idx="7">
                  <c:v>7.16628187485674</c:v>
                </c:pt>
                <c:pt idx="8">
                  <c:v>7.16628187485674</c:v>
                </c:pt>
                <c:pt idx="9">
                  <c:v>7.16628187485674</c:v>
                </c:pt>
                <c:pt idx="10">
                  <c:v>7.16628187485674</c:v>
                </c:pt>
                <c:pt idx="11">
                  <c:v>7.16628187485674</c:v>
                </c:pt>
                <c:pt idx="12">
                  <c:v>7.16628187485674</c:v>
                </c:pt>
                <c:pt idx="13">
                  <c:v>7.16628187485674</c:v>
                </c:pt>
                <c:pt idx="14">
                  <c:v>7.16628187485674</c:v>
                </c:pt>
                <c:pt idx="15">
                  <c:v>7.16628187485674</c:v>
                </c:pt>
                <c:pt idx="16">
                  <c:v>7.16628187485674</c:v>
                </c:pt>
                <c:pt idx="17">
                  <c:v>7.16628187485674</c:v>
                </c:pt>
                <c:pt idx="18">
                  <c:v>7.16628187485674</c:v>
                </c:pt>
                <c:pt idx="19">
                  <c:v>7.16628187485674</c:v>
                </c:pt>
                <c:pt idx="20">
                  <c:v>7.16628187485674</c:v>
                </c:pt>
                <c:pt idx="21">
                  <c:v>7.16628187485674</c:v>
                </c:pt>
                <c:pt idx="22">
                  <c:v>7.16628187485674</c:v>
                </c:pt>
                <c:pt idx="23">
                  <c:v>7.16628187485674</c:v>
                </c:pt>
                <c:pt idx="24">
                  <c:v>7.16628187485674</c:v>
                </c:pt>
                <c:pt idx="25">
                  <c:v>7.16628187485674</c:v>
                </c:pt>
                <c:pt idx="26">
                  <c:v>7.16628187485674</c:v>
                </c:pt>
                <c:pt idx="27">
                  <c:v>7.16628187485674</c:v>
                </c:pt>
                <c:pt idx="28">
                  <c:v>7.16628187485674</c:v>
                </c:pt>
                <c:pt idx="29">
                  <c:v>7.16628187485674</c:v>
                </c:pt>
                <c:pt idx="30">
                  <c:v>7.16628187485674</c:v>
                </c:pt>
                <c:pt idx="31">
                  <c:v>7.16628187485674</c:v>
                </c:pt>
                <c:pt idx="32">
                  <c:v>7.16628187485674</c:v>
                </c:pt>
                <c:pt idx="33">
                  <c:v>7.16628187485674</c:v>
                </c:pt>
                <c:pt idx="34">
                  <c:v>7.16628187485674</c:v>
                </c:pt>
                <c:pt idx="35">
                  <c:v>7.16628187485674</c:v>
                </c:pt>
                <c:pt idx="36">
                  <c:v>7.16628187485674</c:v>
                </c:pt>
                <c:pt idx="37">
                  <c:v>7.16628187485674</c:v>
                </c:pt>
                <c:pt idx="38">
                  <c:v>7.16628187485674</c:v>
                </c:pt>
                <c:pt idx="39">
                  <c:v>7.16628187485674</c:v>
                </c:pt>
                <c:pt idx="40">
                  <c:v>7.16628187485674</c:v>
                </c:pt>
                <c:pt idx="41">
                  <c:v>6.16684607104413</c:v>
                </c:pt>
                <c:pt idx="42">
                  <c:v>6.16684607104413</c:v>
                </c:pt>
                <c:pt idx="43">
                  <c:v>6.16684607104413</c:v>
                </c:pt>
                <c:pt idx="44">
                  <c:v>6.16684607104413</c:v>
                </c:pt>
                <c:pt idx="45">
                  <c:v>6.16684607104413</c:v>
                </c:pt>
                <c:pt idx="46">
                  <c:v>6.16684607104413</c:v>
                </c:pt>
                <c:pt idx="47">
                  <c:v>6.16684607104413</c:v>
                </c:pt>
                <c:pt idx="48">
                  <c:v>6.16684607104413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'PG&amp;E Assessment'!$B$239</c:f>
              <c:strCache>
                <c:ptCount val="1"/>
                <c:pt idx="0">
                  <c:v>Equal % Revenue Increase Quarterly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Assessment'!$C$239:$AY$239</c:f>
              <c:numCache>
                <c:formatCode>_(* #,##0.00_);_(* \(#,##0.00\);_(* \-??_);_(@_)</c:formatCode>
                <c:ptCount val="49"/>
                <c:pt idx="0">
                  <c:v>6.16684607104413</c:v>
                </c:pt>
                <c:pt idx="1">
                  <c:v>6.44952988774422</c:v>
                </c:pt>
                <c:pt idx="2">
                  <c:v>6.73221370444431</c:v>
                </c:pt>
                <c:pt idx="3">
                  <c:v>7.0148975211444</c:v>
                </c:pt>
                <c:pt idx="4">
                  <c:v>7.29758133784448</c:v>
                </c:pt>
                <c:pt idx="5">
                  <c:v>7.58026515454457</c:v>
                </c:pt>
                <c:pt idx="6">
                  <c:v>7.86294897124466</c:v>
                </c:pt>
                <c:pt idx="7">
                  <c:v>8.14563278794474</c:v>
                </c:pt>
                <c:pt idx="8">
                  <c:v>8.42831660464483</c:v>
                </c:pt>
                <c:pt idx="9">
                  <c:v>8.71100042134492</c:v>
                </c:pt>
                <c:pt idx="10">
                  <c:v>8.993684238045</c:v>
                </c:pt>
                <c:pt idx="11">
                  <c:v>8.99368423804501</c:v>
                </c:pt>
                <c:pt idx="12">
                  <c:v>8.99368423804501</c:v>
                </c:pt>
                <c:pt idx="13">
                  <c:v>8.99368423804501</c:v>
                </c:pt>
                <c:pt idx="14">
                  <c:v>8.99368423804501</c:v>
                </c:pt>
                <c:pt idx="15">
                  <c:v>8.99368423804501</c:v>
                </c:pt>
                <c:pt idx="16">
                  <c:v>8.99368423804501</c:v>
                </c:pt>
                <c:pt idx="17">
                  <c:v>8.99368423804501</c:v>
                </c:pt>
                <c:pt idx="18">
                  <c:v>6.16684607104413</c:v>
                </c:pt>
                <c:pt idx="19">
                  <c:v>6.16684607104413</c:v>
                </c:pt>
                <c:pt idx="20">
                  <c:v>6.16684607104413</c:v>
                </c:pt>
                <c:pt idx="21">
                  <c:v>6.16684607104413</c:v>
                </c:pt>
                <c:pt idx="22">
                  <c:v>6.16684607104413</c:v>
                </c:pt>
                <c:pt idx="23">
                  <c:v>6.16684607104413</c:v>
                </c:pt>
                <c:pt idx="24">
                  <c:v>6.16684607104413</c:v>
                </c:pt>
                <c:pt idx="25">
                  <c:v>6.16684607104413</c:v>
                </c:pt>
                <c:pt idx="26">
                  <c:v>6.16684607104413</c:v>
                </c:pt>
                <c:pt idx="27">
                  <c:v>6.16684607104413</c:v>
                </c:pt>
                <c:pt idx="28">
                  <c:v>6.16684607104413</c:v>
                </c:pt>
                <c:pt idx="29">
                  <c:v>6.16684607104413</c:v>
                </c:pt>
                <c:pt idx="30">
                  <c:v>6.16684607104413</c:v>
                </c:pt>
                <c:pt idx="31">
                  <c:v>6.16684607104413</c:v>
                </c:pt>
                <c:pt idx="32">
                  <c:v>6.16684607104413</c:v>
                </c:pt>
                <c:pt idx="33">
                  <c:v>6.16684607104413</c:v>
                </c:pt>
                <c:pt idx="34">
                  <c:v>6.16684607104413</c:v>
                </c:pt>
                <c:pt idx="35">
                  <c:v>6.16684607104413</c:v>
                </c:pt>
                <c:pt idx="36">
                  <c:v>6.16684607104413</c:v>
                </c:pt>
                <c:pt idx="37">
                  <c:v>6.16684607104413</c:v>
                </c:pt>
                <c:pt idx="38">
                  <c:v>6.16684607104413</c:v>
                </c:pt>
                <c:pt idx="39">
                  <c:v>6.16684607104413</c:v>
                </c:pt>
                <c:pt idx="40">
                  <c:v>6.16684607104413</c:v>
                </c:pt>
                <c:pt idx="41">
                  <c:v>6.16684607104413</c:v>
                </c:pt>
                <c:pt idx="42">
                  <c:v>6.16684607104413</c:v>
                </c:pt>
                <c:pt idx="43">
                  <c:v>6.16684607104413</c:v>
                </c:pt>
                <c:pt idx="44">
                  <c:v>6.16684607104413</c:v>
                </c:pt>
                <c:pt idx="45">
                  <c:v>6.16684607104413</c:v>
                </c:pt>
                <c:pt idx="46">
                  <c:v>6.16684607104413</c:v>
                </c:pt>
                <c:pt idx="47">
                  <c:v>6.16684607104413</c:v>
                </c:pt>
                <c:pt idx="48">
                  <c:v>6.16684607104413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2601"/>
        <c:axId val="86858211"/>
      </c:lineChart>
      <c:catAx>
        <c:axId val="11260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858211"/>
        <c:crossesAt val="0"/>
        <c:auto val="1"/>
        <c:lblAlgn val="ctr"/>
        <c:lblOffset val="100"/>
        <c:noMultiLvlLbl val="0"/>
      </c:catAx>
      <c:valAx>
        <c:axId val="868582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Rate (cents/kWh)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260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Percentage Rate Increase Relative to Initial Rate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'PG&amp;E Assessment'!$B$225</c:f>
              <c:strCache>
                <c:ptCount val="1"/>
                <c:pt idx="0">
                  <c:v>Equal % Rate Increase Quarterly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Assessment'!$C$225:$AY$225</c:f>
              <c:numCache>
                <c:formatCode>0.0%</c:formatCode>
                <c:ptCount val="49"/>
                <c:pt idx="0">
                  <c:v>0</c:v>
                </c:pt>
                <c:pt idx="1">
                  <c:v>0.0289503773320763</c:v>
                </c:pt>
                <c:pt idx="2">
                  <c:v>0.0579007546641521</c:v>
                </c:pt>
                <c:pt idx="3">
                  <c:v>0.086851131996228</c:v>
                </c:pt>
                <c:pt idx="4">
                  <c:v>0.115801509328304</c:v>
                </c:pt>
                <c:pt idx="5">
                  <c:v>0.144751886660381</c:v>
                </c:pt>
                <c:pt idx="6">
                  <c:v>0.173702263992457</c:v>
                </c:pt>
                <c:pt idx="7">
                  <c:v>0.202652641324533</c:v>
                </c:pt>
                <c:pt idx="8">
                  <c:v>0.231603018656609</c:v>
                </c:pt>
                <c:pt idx="9">
                  <c:v>0.260553395988685</c:v>
                </c:pt>
                <c:pt idx="10">
                  <c:v>0.289503773320761</c:v>
                </c:pt>
                <c:pt idx="11">
                  <c:v>0.289503773320761</c:v>
                </c:pt>
                <c:pt idx="12">
                  <c:v>0.289503773320761</c:v>
                </c:pt>
                <c:pt idx="13">
                  <c:v>0.289503773320761</c:v>
                </c:pt>
                <c:pt idx="14">
                  <c:v>0.289503773320761</c:v>
                </c:pt>
                <c:pt idx="15">
                  <c:v>0.289503773320761</c:v>
                </c:pt>
                <c:pt idx="16">
                  <c:v>0.289503773320761</c:v>
                </c:pt>
                <c:pt idx="17">
                  <c:v>0.289503773320761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'PG&amp;E Assessment'!$B$226</c:f>
              <c:strCache>
                <c:ptCount val="1"/>
                <c:pt idx="0">
                  <c:v>Mortgage Style Revenue Increase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Assessment'!$C$226:$AY$226</c:f>
              <c:numCache>
                <c:formatCode>0%</c:formatCode>
                <c:ptCount val="49"/>
                <c:pt idx="0">
                  <c:v>0</c:v>
                </c:pt>
                <c:pt idx="1">
                  <c:v>0.0883881340891326</c:v>
                </c:pt>
                <c:pt idx="2">
                  <c:v>0.0883881340891326</c:v>
                </c:pt>
                <c:pt idx="3">
                  <c:v>0.0883881340891326</c:v>
                </c:pt>
                <c:pt idx="4">
                  <c:v>0.0883881340891326</c:v>
                </c:pt>
                <c:pt idx="5">
                  <c:v>0.0883881340891326</c:v>
                </c:pt>
                <c:pt idx="6">
                  <c:v>0.0883881340891326</c:v>
                </c:pt>
                <c:pt idx="7">
                  <c:v>0.0883881340891326</c:v>
                </c:pt>
                <c:pt idx="8">
                  <c:v>0.0883881340891326</c:v>
                </c:pt>
                <c:pt idx="9">
                  <c:v>0.0883881340891326</c:v>
                </c:pt>
                <c:pt idx="10">
                  <c:v>0.0883881340891326</c:v>
                </c:pt>
                <c:pt idx="11">
                  <c:v>0.0883881340891326</c:v>
                </c:pt>
                <c:pt idx="12">
                  <c:v>0.0883881340891326</c:v>
                </c:pt>
                <c:pt idx="13">
                  <c:v>0.0883881340891326</c:v>
                </c:pt>
                <c:pt idx="14">
                  <c:v>0.0883881340891326</c:v>
                </c:pt>
                <c:pt idx="15">
                  <c:v>0.0883881340891326</c:v>
                </c:pt>
                <c:pt idx="16">
                  <c:v>0.0883881340891326</c:v>
                </c:pt>
                <c:pt idx="17">
                  <c:v>0.0883881340891326</c:v>
                </c:pt>
                <c:pt idx="18">
                  <c:v>0.0883881340891326</c:v>
                </c:pt>
                <c:pt idx="19">
                  <c:v>0.0883881340891326</c:v>
                </c:pt>
                <c:pt idx="20">
                  <c:v>0.0883881340891326</c:v>
                </c:pt>
                <c:pt idx="21">
                  <c:v>0.0883881340891326</c:v>
                </c:pt>
                <c:pt idx="22">
                  <c:v>0.0883881340891326</c:v>
                </c:pt>
                <c:pt idx="23">
                  <c:v>0.0883881340891326</c:v>
                </c:pt>
                <c:pt idx="24">
                  <c:v>0.0883881340891326</c:v>
                </c:pt>
                <c:pt idx="25">
                  <c:v>0.0883881340891326</c:v>
                </c:pt>
                <c:pt idx="26">
                  <c:v>0.0883881340891326</c:v>
                </c:pt>
                <c:pt idx="27">
                  <c:v>0.0883881340891326</c:v>
                </c:pt>
                <c:pt idx="28">
                  <c:v>0.0883881340891326</c:v>
                </c:pt>
                <c:pt idx="29">
                  <c:v>0.0883881340891326</c:v>
                </c:pt>
                <c:pt idx="30">
                  <c:v>0.0883881340891326</c:v>
                </c:pt>
                <c:pt idx="31">
                  <c:v>0.0883881340891326</c:v>
                </c:pt>
                <c:pt idx="32">
                  <c:v>0.0883881340891326</c:v>
                </c:pt>
                <c:pt idx="33">
                  <c:v>0.0883881340891326</c:v>
                </c:pt>
                <c:pt idx="34">
                  <c:v>0.0883881340891326</c:v>
                </c:pt>
                <c:pt idx="35">
                  <c:v>0.0883881340891326</c:v>
                </c:pt>
                <c:pt idx="36">
                  <c:v>0.0883881340891326</c:v>
                </c:pt>
                <c:pt idx="37">
                  <c:v>0.0883881340891326</c:v>
                </c:pt>
                <c:pt idx="38">
                  <c:v>0.0883881340891326</c:v>
                </c:pt>
                <c:pt idx="39">
                  <c:v>0.0883881340891326</c:v>
                </c:pt>
                <c:pt idx="40">
                  <c:v>0.0883881340891326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511126"/>
        <c:axId val="62001765"/>
      </c:lineChart>
      <c:catAx>
        <c:axId val="6451112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01765"/>
        <c:crossesAt val="0"/>
        <c:auto val="1"/>
        <c:lblAlgn val="ctr"/>
        <c:lblOffset val="100"/>
        <c:noMultiLvlLbl val="0"/>
      </c:catAx>
      <c:valAx>
        <c:axId val="620017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Increase in Rates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1112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Quarterly Rate Increase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'PG&amp;E Assessment'!$B$228</c:f>
              <c:strCache>
                <c:ptCount val="1"/>
                <c:pt idx="0">
                  <c:v>Equal % Rate Increase Quarterly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Assessment'!$C$228:$AY$228</c:f>
              <c:numCache>
                <c:formatCode>_(* #,##0_);_(* \(#,##0\);_(* \-??_);_(@_)</c:formatCode>
                <c:ptCount val="49"/>
                <c:pt idx="0">
                  <c:v>0</c:v>
                </c:pt>
                <c:pt idx="1">
                  <c:v>49.4581250000003</c:v>
                </c:pt>
                <c:pt idx="2">
                  <c:v>98.9162499999998</c:v>
                </c:pt>
                <c:pt idx="3">
                  <c:v>148.374374999999</c:v>
                </c:pt>
                <c:pt idx="4">
                  <c:v>197.8325</c:v>
                </c:pt>
                <c:pt idx="5">
                  <c:v>247.290625</c:v>
                </c:pt>
                <c:pt idx="6">
                  <c:v>296.74875</c:v>
                </c:pt>
                <c:pt idx="7">
                  <c:v>346.206875</c:v>
                </c:pt>
                <c:pt idx="8">
                  <c:v>395.665</c:v>
                </c:pt>
                <c:pt idx="9">
                  <c:v>445.123125</c:v>
                </c:pt>
                <c:pt idx="10">
                  <c:v>494.581249999999</c:v>
                </c:pt>
                <c:pt idx="11">
                  <c:v>494.58125</c:v>
                </c:pt>
                <c:pt idx="12">
                  <c:v>494.58125</c:v>
                </c:pt>
                <c:pt idx="13">
                  <c:v>494.58125</c:v>
                </c:pt>
                <c:pt idx="14">
                  <c:v>494.58125</c:v>
                </c:pt>
                <c:pt idx="15">
                  <c:v>494.58125</c:v>
                </c:pt>
                <c:pt idx="16">
                  <c:v>494.58125</c:v>
                </c:pt>
                <c:pt idx="17">
                  <c:v>494.58125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'PG&amp;E Assessment'!$B$229</c:f>
              <c:strCache>
                <c:ptCount val="1"/>
                <c:pt idx="0">
                  <c:v>Mortgage Style Revenue Increase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Assessment'!$C$229:$AY$229</c:f>
              <c:numCache>
                <c:formatCode>_(* #,##0_);_(* \(#,##0\);_(* \-??_);_(@_)</c:formatCode>
                <c:ptCount val="49"/>
                <c:pt idx="0">
                  <c:v>0</c:v>
                </c:pt>
                <c:pt idx="1">
                  <c:v>174.860455371883</c:v>
                </c:pt>
                <c:pt idx="2">
                  <c:v>174.860455371883</c:v>
                </c:pt>
                <c:pt idx="3">
                  <c:v>174.860455371883</c:v>
                </c:pt>
                <c:pt idx="4">
                  <c:v>174.860455371883</c:v>
                </c:pt>
                <c:pt idx="5">
                  <c:v>174.860455371883</c:v>
                </c:pt>
                <c:pt idx="6">
                  <c:v>174.860455371883</c:v>
                </c:pt>
                <c:pt idx="7">
                  <c:v>174.860455371883</c:v>
                </c:pt>
                <c:pt idx="8">
                  <c:v>174.860455371883</c:v>
                </c:pt>
                <c:pt idx="9">
                  <c:v>174.860455371883</c:v>
                </c:pt>
                <c:pt idx="10">
                  <c:v>174.860455371883</c:v>
                </c:pt>
                <c:pt idx="11">
                  <c:v>174.860455371883</c:v>
                </c:pt>
                <c:pt idx="12">
                  <c:v>174.860455371883</c:v>
                </c:pt>
                <c:pt idx="13">
                  <c:v>174.860455371883</c:v>
                </c:pt>
                <c:pt idx="14">
                  <c:v>174.860455371883</c:v>
                </c:pt>
                <c:pt idx="15">
                  <c:v>174.860455371883</c:v>
                </c:pt>
                <c:pt idx="16">
                  <c:v>174.860455371883</c:v>
                </c:pt>
                <c:pt idx="17">
                  <c:v>174.860455371883</c:v>
                </c:pt>
                <c:pt idx="18">
                  <c:v>174.860455371883</c:v>
                </c:pt>
                <c:pt idx="19">
                  <c:v>174.860455371883</c:v>
                </c:pt>
                <c:pt idx="20">
                  <c:v>174.860455371883</c:v>
                </c:pt>
                <c:pt idx="21">
                  <c:v>174.860455371883</c:v>
                </c:pt>
                <c:pt idx="22">
                  <c:v>174.860455371883</c:v>
                </c:pt>
                <c:pt idx="23">
                  <c:v>174.860455371883</c:v>
                </c:pt>
                <c:pt idx="24">
                  <c:v>174.860455371883</c:v>
                </c:pt>
                <c:pt idx="25">
                  <c:v>174.860455371883</c:v>
                </c:pt>
                <c:pt idx="26">
                  <c:v>174.860455371883</c:v>
                </c:pt>
                <c:pt idx="27">
                  <c:v>174.860455371883</c:v>
                </c:pt>
                <c:pt idx="28">
                  <c:v>174.860455371883</c:v>
                </c:pt>
                <c:pt idx="29">
                  <c:v>174.860455371883</c:v>
                </c:pt>
                <c:pt idx="30">
                  <c:v>174.860455371883</c:v>
                </c:pt>
                <c:pt idx="31">
                  <c:v>174.860455371883</c:v>
                </c:pt>
                <c:pt idx="32">
                  <c:v>174.860455371883</c:v>
                </c:pt>
                <c:pt idx="33">
                  <c:v>174.860455371883</c:v>
                </c:pt>
                <c:pt idx="34">
                  <c:v>174.860455371883</c:v>
                </c:pt>
                <c:pt idx="35">
                  <c:v>174.860455371883</c:v>
                </c:pt>
                <c:pt idx="36">
                  <c:v>174.860455371883</c:v>
                </c:pt>
                <c:pt idx="37">
                  <c:v>174.860455371883</c:v>
                </c:pt>
                <c:pt idx="38">
                  <c:v>174.860455371883</c:v>
                </c:pt>
                <c:pt idx="39">
                  <c:v>174.860455371883</c:v>
                </c:pt>
                <c:pt idx="40">
                  <c:v>174.860455371883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527920"/>
        <c:axId val="62535044"/>
      </c:lineChart>
      <c:catAx>
        <c:axId val="3752792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35044"/>
        <c:crossesAt val="0"/>
        <c:auto val="1"/>
        <c:lblAlgn val="ctr"/>
        <c:lblOffset val="100"/>
        <c:noMultiLvlLbl val="0"/>
      </c:catAx>
      <c:valAx>
        <c:axId val="625350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Rate Increase ($million)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2792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Residential Rates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'PG&amp;E Assessment'!$B$231</c:f>
              <c:strCache>
                <c:ptCount val="1"/>
                <c:pt idx="0">
                  <c:v>Equal % Rate Increase Quarterly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Assessment'!$C$231:$AY$231</c:f>
              <c:numCache>
                <c:formatCode>_(* #,##0.00_);_(* \(#,##0.00\);_(* \-??_);_(@_)</c:formatCode>
                <c:ptCount val="49"/>
                <c:pt idx="0">
                  <c:v>11.6781066368651</c:v>
                </c:pt>
                <c:pt idx="1">
                  <c:v>11.9034970326394</c:v>
                </c:pt>
                <c:pt idx="2">
                  <c:v>12.1288874284137</c:v>
                </c:pt>
                <c:pt idx="3">
                  <c:v>12.354277824188</c:v>
                </c:pt>
                <c:pt idx="4">
                  <c:v>12.5796682199623</c:v>
                </c:pt>
                <c:pt idx="5">
                  <c:v>12.8050586157366</c:v>
                </c:pt>
                <c:pt idx="6">
                  <c:v>13.0304490115109</c:v>
                </c:pt>
                <c:pt idx="7">
                  <c:v>13.2558394072852</c:v>
                </c:pt>
                <c:pt idx="8">
                  <c:v>13.4812298030595</c:v>
                </c:pt>
                <c:pt idx="9">
                  <c:v>13.7066201988339</c:v>
                </c:pt>
                <c:pt idx="10">
                  <c:v>13.9320105946082</c:v>
                </c:pt>
                <c:pt idx="11">
                  <c:v>13.9320105946082</c:v>
                </c:pt>
                <c:pt idx="12">
                  <c:v>13.9320105946082</c:v>
                </c:pt>
                <c:pt idx="13">
                  <c:v>13.9320105946082</c:v>
                </c:pt>
                <c:pt idx="14">
                  <c:v>13.9320105946082</c:v>
                </c:pt>
                <c:pt idx="15">
                  <c:v>13.9320105946082</c:v>
                </c:pt>
                <c:pt idx="16">
                  <c:v>13.9320105946082</c:v>
                </c:pt>
                <c:pt idx="17">
                  <c:v>13.9320105946082</c:v>
                </c:pt>
                <c:pt idx="18">
                  <c:v>11.6781066368651</c:v>
                </c:pt>
                <c:pt idx="19">
                  <c:v>11.6781066368651</c:v>
                </c:pt>
                <c:pt idx="20">
                  <c:v>11.6781066368651</c:v>
                </c:pt>
                <c:pt idx="21">
                  <c:v>11.6781066368651</c:v>
                </c:pt>
                <c:pt idx="22">
                  <c:v>11.6781066368651</c:v>
                </c:pt>
                <c:pt idx="23">
                  <c:v>11.6781066368651</c:v>
                </c:pt>
                <c:pt idx="24">
                  <c:v>11.6781066368651</c:v>
                </c:pt>
                <c:pt idx="25">
                  <c:v>11.6781066368651</c:v>
                </c:pt>
                <c:pt idx="26">
                  <c:v>11.6781066368651</c:v>
                </c:pt>
                <c:pt idx="27">
                  <c:v>11.6781066368651</c:v>
                </c:pt>
                <c:pt idx="28">
                  <c:v>11.6781066368651</c:v>
                </c:pt>
                <c:pt idx="29">
                  <c:v>11.6781066368651</c:v>
                </c:pt>
                <c:pt idx="30">
                  <c:v>11.6781066368651</c:v>
                </c:pt>
                <c:pt idx="31">
                  <c:v>11.6781066368651</c:v>
                </c:pt>
                <c:pt idx="32">
                  <c:v>11.6781066368651</c:v>
                </c:pt>
                <c:pt idx="33">
                  <c:v>11.6781066368651</c:v>
                </c:pt>
                <c:pt idx="34">
                  <c:v>11.6781066368651</c:v>
                </c:pt>
                <c:pt idx="35">
                  <c:v>11.6781066368651</c:v>
                </c:pt>
                <c:pt idx="36">
                  <c:v>11.6781066368651</c:v>
                </c:pt>
                <c:pt idx="37">
                  <c:v>11.6781066368651</c:v>
                </c:pt>
                <c:pt idx="38">
                  <c:v>11.6781066368651</c:v>
                </c:pt>
                <c:pt idx="39">
                  <c:v>11.6781066368651</c:v>
                </c:pt>
                <c:pt idx="40">
                  <c:v>11.6781066368651</c:v>
                </c:pt>
                <c:pt idx="41">
                  <c:v>11.6781066368651</c:v>
                </c:pt>
                <c:pt idx="42">
                  <c:v>11.6781066368651</c:v>
                </c:pt>
                <c:pt idx="43">
                  <c:v>11.6781066368651</c:v>
                </c:pt>
                <c:pt idx="44">
                  <c:v>11.6781066368651</c:v>
                </c:pt>
                <c:pt idx="45">
                  <c:v>11.6781066368651</c:v>
                </c:pt>
                <c:pt idx="46">
                  <c:v>11.6781066368651</c:v>
                </c:pt>
                <c:pt idx="47">
                  <c:v>11.6781066368651</c:v>
                </c:pt>
                <c:pt idx="48">
                  <c:v>11.6781066368651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'PG&amp;E Assessment'!$B$232</c:f>
              <c:strCache>
                <c:ptCount val="1"/>
                <c:pt idx="0">
                  <c:v>Mortgage Style Revenue Increase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Assessment'!$C$232:$AY$232</c:f>
              <c:numCache>
                <c:formatCode>_(* #,##0.00_);_(* \(#,##0.00\);_(* \-??_);_(@_)</c:formatCode>
                <c:ptCount val="49"/>
                <c:pt idx="0">
                  <c:v>11.6781066368651</c:v>
                </c:pt>
                <c:pt idx="1">
                  <c:v>12.3443971727401</c:v>
                </c:pt>
                <c:pt idx="2">
                  <c:v>12.3443971727401</c:v>
                </c:pt>
                <c:pt idx="3">
                  <c:v>12.3443971727401</c:v>
                </c:pt>
                <c:pt idx="4">
                  <c:v>12.3443971727401</c:v>
                </c:pt>
                <c:pt idx="5">
                  <c:v>12.3443971727401</c:v>
                </c:pt>
                <c:pt idx="6">
                  <c:v>12.3443971727401</c:v>
                </c:pt>
                <c:pt idx="7">
                  <c:v>12.3443971727401</c:v>
                </c:pt>
                <c:pt idx="8">
                  <c:v>12.3443971727401</c:v>
                </c:pt>
                <c:pt idx="9">
                  <c:v>12.3443971727401</c:v>
                </c:pt>
                <c:pt idx="10">
                  <c:v>12.3443971727401</c:v>
                </c:pt>
                <c:pt idx="11">
                  <c:v>12.3443971727401</c:v>
                </c:pt>
                <c:pt idx="12">
                  <c:v>12.3443971727401</c:v>
                </c:pt>
                <c:pt idx="13">
                  <c:v>12.3443971727401</c:v>
                </c:pt>
                <c:pt idx="14">
                  <c:v>12.3443971727401</c:v>
                </c:pt>
                <c:pt idx="15">
                  <c:v>12.3443971727401</c:v>
                </c:pt>
                <c:pt idx="16">
                  <c:v>12.3443971727401</c:v>
                </c:pt>
                <c:pt idx="17">
                  <c:v>12.3443971727401</c:v>
                </c:pt>
                <c:pt idx="18">
                  <c:v>12.3443971727401</c:v>
                </c:pt>
                <c:pt idx="19">
                  <c:v>12.3443971727401</c:v>
                </c:pt>
                <c:pt idx="20">
                  <c:v>12.3443971727401</c:v>
                </c:pt>
                <c:pt idx="21">
                  <c:v>12.3443971727401</c:v>
                </c:pt>
                <c:pt idx="22">
                  <c:v>12.3443971727401</c:v>
                </c:pt>
                <c:pt idx="23">
                  <c:v>12.3443971727401</c:v>
                </c:pt>
                <c:pt idx="24">
                  <c:v>12.3443971727401</c:v>
                </c:pt>
                <c:pt idx="25">
                  <c:v>12.3443971727401</c:v>
                </c:pt>
                <c:pt idx="26">
                  <c:v>12.3443971727401</c:v>
                </c:pt>
                <c:pt idx="27">
                  <c:v>12.3443971727401</c:v>
                </c:pt>
                <c:pt idx="28">
                  <c:v>12.3443971727401</c:v>
                </c:pt>
                <c:pt idx="29">
                  <c:v>12.3443971727401</c:v>
                </c:pt>
                <c:pt idx="30">
                  <c:v>12.3443971727401</c:v>
                </c:pt>
                <c:pt idx="31">
                  <c:v>12.3443971727401</c:v>
                </c:pt>
                <c:pt idx="32">
                  <c:v>12.3443971727401</c:v>
                </c:pt>
                <c:pt idx="33">
                  <c:v>12.3443971727401</c:v>
                </c:pt>
                <c:pt idx="34">
                  <c:v>12.3443971727401</c:v>
                </c:pt>
                <c:pt idx="35">
                  <c:v>12.3443971727401</c:v>
                </c:pt>
                <c:pt idx="36">
                  <c:v>12.3443971727401</c:v>
                </c:pt>
                <c:pt idx="37">
                  <c:v>12.3443971727401</c:v>
                </c:pt>
                <c:pt idx="38">
                  <c:v>12.3443971727401</c:v>
                </c:pt>
                <c:pt idx="39">
                  <c:v>12.3443971727401</c:v>
                </c:pt>
                <c:pt idx="40">
                  <c:v>12.3443971727401</c:v>
                </c:pt>
                <c:pt idx="41">
                  <c:v>11.6781066368651</c:v>
                </c:pt>
                <c:pt idx="42">
                  <c:v>11.6781066368651</c:v>
                </c:pt>
                <c:pt idx="43">
                  <c:v>11.6781066368651</c:v>
                </c:pt>
                <c:pt idx="44">
                  <c:v>11.6781066368651</c:v>
                </c:pt>
                <c:pt idx="45">
                  <c:v>11.6781066368651</c:v>
                </c:pt>
                <c:pt idx="46">
                  <c:v>11.6781066368651</c:v>
                </c:pt>
                <c:pt idx="47">
                  <c:v>11.6781066368651</c:v>
                </c:pt>
                <c:pt idx="48">
                  <c:v>11.6781066368651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'PG&amp;E Assessment'!$B$233</c:f>
              <c:strCache>
                <c:ptCount val="1"/>
                <c:pt idx="0">
                  <c:v>Equal % Revenue Increase Quarterly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Assessment'!$C$233:$AY$233</c:f>
              <c:numCache>
                <c:formatCode>_(* #,##0.00_);_(* \(#,##0.00\);_(* \-??_);_(@_)</c:formatCode>
                <c:ptCount val="49"/>
                <c:pt idx="0">
                  <c:v>11.6781066368651</c:v>
                </c:pt>
                <c:pt idx="1">
                  <c:v>11.8665625146651</c:v>
                </c:pt>
                <c:pt idx="2">
                  <c:v>12.0550183924652</c:v>
                </c:pt>
                <c:pt idx="3">
                  <c:v>12.2434742702652</c:v>
                </c:pt>
                <c:pt idx="4">
                  <c:v>12.4319301480653</c:v>
                </c:pt>
                <c:pt idx="5">
                  <c:v>12.6203860258654</c:v>
                </c:pt>
                <c:pt idx="6">
                  <c:v>12.8088419036654</c:v>
                </c:pt>
                <c:pt idx="7">
                  <c:v>12.9972977814655</c:v>
                </c:pt>
                <c:pt idx="8">
                  <c:v>13.1857536592655</c:v>
                </c:pt>
                <c:pt idx="9">
                  <c:v>13.3742095370656</c:v>
                </c:pt>
                <c:pt idx="10">
                  <c:v>13.5626654148656</c:v>
                </c:pt>
                <c:pt idx="11">
                  <c:v>13.5626654148656</c:v>
                </c:pt>
                <c:pt idx="12">
                  <c:v>13.5626654148656</c:v>
                </c:pt>
                <c:pt idx="13">
                  <c:v>13.5626654148656</c:v>
                </c:pt>
                <c:pt idx="14">
                  <c:v>13.5626654148656</c:v>
                </c:pt>
                <c:pt idx="15">
                  <c:v>13.5626654148656</c:v>
                </c:pt>
                <c:pt idx="16">
                  <c:v>13.5626654148656</c:v>
                </c:pt>
                <c:pt idx="17">
                  <c:v>13.5626654148656</c:v>
                </c:pt>
                <c:pt idx="18">
                  <c:v>11.6781066368651</c:v>
                </c:pt>
                <c:pt idx="19">
                  <c:v>11.6781066368651</c:v>
                </c:pt>
                <c:pt idx="20">
                  <c:v>11.6781066368651</c:v>
                </c:pt>
                <c:pt idx="21">
                  <c:v>11.6781066368651</c:v>
                </c:pt>
                <c:pt idx="22">
                  <c:v>11.6781066368651</c:v>
                </c:pt>
                <c:pt idx="23">
                  <c:v>11.6781066368651</c:v>
                </c:pt>
                <c:pt idx="24">
                  <c:v>11.6781066368651</c:v>
                </c:pt>
                <c:pt idx="25">
                  <c:v>11.6781066368651</c:v>
                </c:pt>
                <c:pt idx="26">
                  <c:v>11.6781066368651</c:v>
                </c:pt>
                <c:pt idx="27">
                  <c:v>11.6781066368651</c:v>
                </c:pt>
                <c:pt idx="28">
                  <c:v>11.6781066368651</c:v>
                </c:pt>
                <c:pt idx="29">
                  <c:v>11.6781066368651</c:v>
                </c:pt>
                <c:pt idx="30">
                  <c:v>11.6781066368651</c:v>
                </c:pt>
                <c:pt idx="31">
                  <c:v>11.6781066368651</c:v>
                </c:pt>
                <c:pt idx="32">
                  <c:v>11.6781066368651</c:v>
                </c:pt>
                <c:pt idx="33">
                  <c:v>11.6781066368651</c:v>
                </c:pt>
                <c:pt idx="34">
                  <c:v>11.6781066368651</c:v>
                </c:pt>
                <c:pt idx="35">
                  <c:v>11.6781066368651</c:v>
                </c:pt>
                <c:pt idx="36">
                  <c:v>11.6781066368651</c:v>
                </c:pt>
                <c:pt idx="37">
                  <c:v>11.6781066368651</c:v>
                </c:pt>
                <c:pt idx="38">
                  <c:v>11.6781066368651</c:v>
                </c:pt>
                <c:pt idx="39">
                  <c:v>11.6781066368651</c:v>
                </c:pt>
                <c:pt idx="40">
                  <c:v>11.6781066368651</c:v>
                </c:pt>
                <c:pt idx="41">
                  <c:v>11.6781066368651</c:v>
                </c:pt>
                <c:pt idx="42">
                  <c:v>11.6781066368651</c:v>
                </c:pt>
                <c:pt idx="43">
                  <c:v>11.6781066368651</c:v>
                </c:pt>
                <c:pt idx="44">
                  <c:v>11.6781066368651</c:v>
                </c:pt>
                <c:pt idx="45">
                  <c:v>11.6781066368651</c:v>
                </c:pt>
                <c:pt idx="46">
                  <c:v>11.6781066368651</c:v>
                </c:pt>
                <c:pt idx="47">
                  <c:v>11.6781066368651</c:v>
                </c:pt>
                <c:pt idx="48">
                  <c:v>11.6781066368651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434066"/>
        <c:axId val="14207668"/>
      </c:lineChart>
      <c:catAx>
        <c:axId val="164340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07668"/>
        <c:crossesAt val="0"/>
        <c:auto val="1"/>
        <c:lblAlgn val="ctr"/>
        <c:lblOffset val="100"/>
        <c:noMultiLvlLbl val="0"/>
      </c:catAx>
      <c:valAx>
        <c:axId val="142076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Class Average Rate (cents/kWh)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43406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Commercial Rates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'PG&amp;E Assessment'!$B$234</c:f>
              <c:strCache>
                <c:ptCount val="1"/>
                <c:pt idx="0">
                  <c:v>Equal % Rate Increase Quarterly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Assessment'!$C$234:$AY$234</c:f>
              <c:numCache>
                <c:formatCode>_(* #,##0.00_);_(* \(#,##0.00\);_(* \-??_);_(@_)</c:formatCode>
                <c:ptCount val="49"/>
                <c:pt idx="0">
                  <c:v>10.3242621442188</c:v>
                </c:pt>
                <c:pt idx="1">
                  <c:v>10.6231534289692</c:v>
                </c:pt>
                <c:pt idx="2">
                  <c:v>10.9220447137196</c:v>
                </c:pt>
                <c:pt idx="3">
                  <c:v>11.22093599847</c:v>
                </c:pt>
                <c:pt idx="4">
                  <c:v>11.5198272832204</c:v>
                </c:pt>
                <c:pt idx="5">
                  <c:v>11.8187185679708</c:v>
                </c:pt>
                <c:pt idx="6">
                  <c:v>12.1176098527212</c:v>
                </c:pt>
                <c:pt idx="7">
                  <c:v>12.4165011374716</c:v>
                </c:pt>
                <c:pt idx="8">
                  <c:v>12.715392422222</c:v>
                </c:pt>
                <c:pt idx="9">
                  <c:v>13.0142837069724</c:v>
                </c:pt>
                <c:pt idx="10">
                  <c:v>13.3131749917228</c:v>
                </c:pt>
                <c:pt idx="11">
                  <c:v>13.3131749917228</c:v>
                </c:pt>
                <c:pt idx="12">
                  <c:v>13.3131749917228</c:v>
                </c:pt>
                <c:pt idx="13">
                  <c:v>13.3131749917228</c:v>
                </c:pt>
                <c:pt idx="14">
                  <c:v>13.3131749917228</c:v>
                </c:pt>
                <c:pt idx="15">
                  <c:v>13.3131749917228</c:v>
                </c:pt>
                <c:pt idx="16">
                  <c:v>13.3131749917228</c:v>
                </c:pt>
                <c:pt idx="17">
                  <c:v>13.3131749917228</c:v>
                </c:pt>
                <c:pt idx="18">
                  <c:v>10.3242621442188</c:v>
                </c:pt>
                <c:pt idx="19">
                  <c:v>10.3242621442188</c:v>
                </c:pt>
                <c:pt idx="20">
                  <c:v>10.3242621442188</c:v>
                </c:pt>
                <c:pt idx="21">
                  <c:v>10.3242621442188</c:v>
                </c:pt>
                <c:pt idx="22">
                  <c:v>10.3242621442188</c:v>
                </c:pt>
                <c:pt idx="23">
                  <c:v>10.3242621442188</c:v>
                </c:pt>
                <c:pt idx="24">
                  <c:v>10.3242621442188</c:v>
                </c:pt>
                <c:pt idx="25">
                  <c:v>10.3242621442188</c:v>
                </c:pt>
                <c:pt idx="26">
                  <c:v>10.3242621442188</c:v>
                </c:pt>
                <c:pt idx="27">
                  <c:v>10.3242621442188</c:v>
                </c:pt>
                <c:pt idx="28">
                  <c:v>10.3242621442188</c:v>
                </c:pt>
                <c:pt idx="29">
                  <c:v>10.3242621442188</c:v>
                </c:pt>
                <c:pt idx="30">
                  <c:v>10.3242621442188</c:v>
                </c:pt>
                <c:pt idx="31">
                  <c:v>10.3242621442188</c:v>
                </c:pt>
                <c:pt idx="32">
                  <c:v>10.3242621442188</c:v>
                </c:pt>
                <c:pt idx="33">
                  <c:v>10.3242621442188</c:v>
                </c:pt>
                <c:pt idx="34">
                  <c:v>10.3242621442188</c:v>
                </c:pt>
                <c:pt idx="35">
                  <c:v>10.3242621442188</c:v>
                </c:pt>
                <c:pt idx="36">
                  <c:v>10.3242621442188</c:v>
                </c:pt>
                <c:pt idx="37">
                  <c:v>10.3242621442188</c:v>
                </c:pt>
                <c:pt idx="38">
                  <c:v>10.3242621442188</c:v>
                </c:pt>
                <c:pt idx="39">
                  <c:v>10.3242621442188</c:v>
                </c:pt>
                <c:pt idx="40">
                  <c:v>10.3242621442188</c:v>
                </c:pt>
                <c:pt idx="41">
                  <c:v>10.3242621442188</c:v>
                </c:pt>
                <c:pt idx="42">
                  <c:v>10.3242621442188</c:v>
                </c:pt>
                <c:pt idx="43">
                  <c:v>10.3242621442188</c:v>
                </c:pt>
                <c:pt idx="44">
                  <c:v>10.3242621442188</c:v>
                </c:pt>
                <c:pt idx="45">
                  <c:v>10.3242621442188</c:v>
                </c:pt>
                <c:pt idx="46">
                  <c:v>10.3242621442188</c:v>
                </c:pt>
                <c:pt idx="47">
                  <c:v>10.3242621442188</c:v>
                </c:pt>
                <c:pt idx="48">
                  <c:v>10.3242621442188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'PG&amp;E Assessment'!$B$235</c:f>
              <c:strCache>
                <c:ptCount val="1"/>
                <c:pt idx="0">
                  <c:v>Mortgage Style Revenue Increase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Assessment'!$C$235:$AY$235</c:f>
              <c:numCache>
                <c:formatCode>_(* #,##0.00_);_(* \(#,##0.00\);_(* \-??_);_(@_)</c:formatCode>
                <c:ptCount val="49"/>
                <c:pt idx="0">
                  <c:v>10.3242621442188</c:v>
                </c:pt>
                <c:pt idx="1">
                  <c:v>11.3236979480314</c:v>
                </c:pt>
                <c:pt idx="2">
                  <c:v>11.3236979480314</c:v>
                </c:pt>
                <c:pt idx="3">
                  <c:v>11.3236979480314</c:v>
                </c:pt>
                <c:pt idx="4">
                  <c:v>11.3236979480314</c:v>
                </c:pt>
                <c:pt idx="5">
                  <c:v>11.3236979480314</c:v>
                </c:pt>
                <c:pt idx="6">
                  <c:v>11.3236979480314</c:v>
                </c:pt>
                <c:pt idx="7">
                  <c:v>11.3236979480314</c:v>
                </c:pt>
                <c:pt idx="8">
                  <c:v>11.3236979480314</c:v>
                </c:pt>
                <c:pt idx="9">
                  <c:v>11.3236979480314</c:v>
                </c:pt>
                <c:pt idx="10">
                  <c:v>11.3236979480314</c:v>
                </c:pt>
                <c:pt idx="11">
                  <c:v>11.3236979480314</c:v>
                </c:pt>
                <c:pt idx="12">
                  <c:v>11.3236979480314</c:v>
                </c:pt>
                <c:pt idx="13">
                  <c:v>11.3236979480314</c:v>
                </c:pt>
                <c:pt idx="14">
                  <c:v>11.3236979480314</c:v>
                </c:pt>
                <c:pt idx="15">
                  <c:v>11.3236979480314</c:v>
                </c:pt>
                <c:pt idx="16">
                  <c:v>11.3236979480314</c:v>
                </c:pt>
                <c:pt idx="17">
                  <c:v>11.3236979480314</c:v>
                </c:pt>
                <c:pt idx="18">
                  <c:v>11.3236979480314</c:v>
                </c:pt>
                <c:pt idx="19">
                  <c:v>11.3236979480314</c:v>
                </c:pt>
                <c:pt idx="20">
                  <c:v>11.3236979480314</c:v>
                </c:pt>
                <c:pt idx="21">
                  <c:v>11.3236979480314</c:v>
                </c:pt>
                <c:pt idx="22">
                  <c:v>11.3236979480314</c:v>
                </c:pt>
                <c:pt idx="23">
                  <c:v>11.3236979480314</c:v>
                </c:pt>
                <c:pt idx="24">
                  <c:v>11.3236979480314</c:v>
                </c:pt>
                <c:pt idx="25">
                  <c:v>11.3236979480314</c:v>
                </c:pt>
                <c:pt idx="26">
                  <c:v>11.3236979480314</c:v>
                </c:pt>
                <c:pt idx="27">
                  <c:v>11.3236979480314</c:v>
                </c:pt>
                <c:pt idx="28">
                  <c:v>11.3236979480314</c:v>
                </c:pt>
                <c:pt idx="29">
                  <c:v>11.3236979480314</c:v>
                </c:pt>
                <c:pt idx="30">
                  <c:v>11.3236979480314</c:v>
                </c:pt>
                <c:pt idx="31">
                  <c:v>11.3236979480314</c:v>
                </c:pt>
                <c:pt idx="32">
                  <c:v>11.3236979480314</c:v>
                </c:pt>
                <c:pt idx="33">
                  <c:v>11.3236979480314</c:v>
                </c:pt>
                <c:pt idx="34">
                  <c:v>11.3236979480314</c:v>
                </c:pt>
                <c:pt idx="35">
                  <c:v>11.3236979480314</c:v>
                </c:pt>
                <c:pt idx="36">
                  <c:v>11.3236979480314</c:v>
                </c:pt>
                <c:pt idx="37">
                  <c:v>11.3236979480314</c:v>
                </c:pt>
                <c:pt idx="38">
                  <c:v>11.3236979480314</c:v>
                </c:pt>
                <c:pt idx="39">
                  <c:v>11.3236979480314</c:v>
                </c:pt>
                <c:pt idx="40">
                  <c:v>11.3236979480314</c:v>
                </c:pt>
                <c:pt idx="41">
                  <c:v>10.3242621442188</c:v>
                </c:pt>
                <c:pt idx="42">
                  <c:v>10.3242621442188</c:v>
                </c:pt>
                <c:pt idx="43">
                  <c:v>10.3242621442188</c:v>
                </c:pt>
                <c:pt idx="44">
                  <c:v>10.3242621442188</c:v>
                </c:pt>
                <c:pt idx="45">
                  <c:v>10.3242621442188</c:v>
                </c:pt>
                <c:pt idx="46">
                  <c:v>10.3242621442188</c:v>
                </c:pt>
                <c:pt idx="47">
                  <c:v>10.3242621442188</c:v>
                </c:pt>
                <c:pt idx="48">
                  <c:v>10.3242621442188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'PG&amp;E Assessment'!$B$236</c:f>
              <c:strCache>
                <c:ptCount val="1"/>
                <c:pt idx="0">
                  <c:v>Equal % Revenue Increase Quarterly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Assessment'!$C$236:$AY$236</c:f>
              <c:numCache>
                <c:formatCode>_(* #,##0.00_);_(* \(#,##0.00\);_(* \-??_);_(@_)</c:formatCode>
                <c:ptCount val="49"/>
                <c:pt idx="0">
                  <c:v>10.3242621442188</c:v>
                </c:pt>
                <c:pt idx="1">
                  <c:v>10.6069459609188</c:v>
                </c:pt>
                <c:pt idx="2">
                  <c:v>10.8896297776189</c:v>
                </c:pt>
                <c:pt idx="3">
                  <c:v>11.172313594319</c:v>
                </c:pt>
                <c:pt idx="4">
                  <c:v>11.4549974110191</c:v>
                </c:pt>
                <c:pt idx="5">
                  <c:v>11.7376812277192</c:v>
                </c:pt>
                <c:pt idx="6">
                  <c:v>12.0203650444193</c:v>
                </c:pt>
                <c:pt idx="7">
                  <c:v>12.3030488611194</c:v>
                </c:pt>
                <c:pt idx="8">
                  <c:v>12.5857326778195</c:v>
                </c:pt>
                <c:pt idx="9">
                  <c:v>12.8684164945195</c:v>
                </c:pt>
                <c:pt idx="10">
                  <c:v>13.1511003112196</c:v>
                </c:pt>
                <c:pt idx="11">
                  <c:v>13.1511003112196</c:v>
                </c:pt>
                <c:pt idx="12">
                  <c:v>13.1511003112196</c:v>
                </c:pt>
                <c:pt idx="13">
                  <c:v>13.1511003112196</c:v>
                </c:pt>
                <c:pt idx="14">
                  <c:v>13.1511003112196</c:v>
                </c:pt>
                <c:pt idx="15">
                  <c:v>13.1511003112196</c:v>
                </c:pt>
                <c:pt idx="16">
                  <c:v>13.1511003112196</c:v>
                </c:pt>
                <c:pt idx="17">
                  <c:v>13.1511003112196</c:v>
                </c:pt>
                <c:pt idx="18">
                  <c:v>10.3242621442188</c:v>
                </c:pt>
                <c:pt idx="19">
                  <c:v>10.3242621442188</c:v>
                </c:pt>
                <c:pt idx="20">
                  <c:v>10.3242621442188</c:v>
                </c:pt>
                <c:pt idx="21">
                  <c:v>10.3242621442188</c:v>
                </c:pt>
                <c:pt idx="22">
                  <c:v>10.3242621442188</c:v>
                </c:pt>
                <c:pt idx="23">
                  <c:v>10.3242621442188</c:v>
                </c:pt>
                <c:pt idx="24">
                  <c:v>10.3242621442188</c:v>
                </c:pt>
                <c:pt idx="25">
                  <c:v>10.3242621442188</c:v>
                </c:pt>
                <c:pt idx="26">
                  <c:v>10.3242621442188</c:v>
                </c:pt>
                <c:pt idx="27">
                  <c:v>10.3242621442188</c:v>
                </c:pt>
                <c:pt idx="28">
                  <c:v>10.3242621442188</c:v>
                </c:pt>
                <c:pt idx="29">
                  <c:v>10.3242621442188</c:v>
                </c:pt>
                <c:pt idx="30">
                  <c:v>10.3242621442188</c:v>
                </c:pt>
                <c:pt idx="31">
                  <c:v>10.3242621442188</c:v>
                </c:pt>
                <c:pt idx="32">
                  <c:v>10.3242621442188</c:v>
                </c:pt>
                <c:pt idx="33">
                  <c:v>10.3242621442188</c:v>
                </c:pt>
                <c:pt idx="34">
                  <c:v>10.3242621442188</c:v>
                </c:pt>
                <c:pt idx="35">
                  <c:v>10.3242621442188</c:v>
                </c:pt>
                <c:pt idx="36">
                  <c:v>10.3242621442188</c:v>
                </c:pt>
                <c:pt idx="37">
                  <c:v>10.3242621442188</c:v>
                </c:pt>
                <c:pt idx="38">
                  <c:v>10.3242621442188</c:v>
                </c:pt>
                <c:pt idx="39">
                  <c:v>10.3242621442188</c:v>
                </c:pt>
                <c:pt idx="40">
                  <c:v>10.3242621442188</c:v>
                </c:pt>
                <c:pt idx="41">
                  <c:v>10.3242621442188</c:v>
                </c:pt>
                <c:pt idx="42">
                  <c:v>10.3242621442188</c:v>
                </c:pt>
                <c:pt idx="43">
                  <c:v>10.3242621442188</c:v>
                </c:pt>
                <c:pt idx="44">
                  <c:v>10.3242621442188</c:v>
                </c:pt>
                <c:pt idx="45">
                  <c:v>10.3242621442188</c:v>
                </c:pt>
                <c:pt idx="46">
                  <c:v>10.3242621442188</c:v>
                </c:pt>
                <c:pt idx="47">
                  <c:v>10.3242621442188</c:v>
                </c:pt>
                <c:pt idx="48">
                  <c:v>10.3242621442188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695214"/>
        <c:axId val="70983346"/>
      </c:lineChart>
      <c:catAx>
        <c:axId val="8069521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83346"/>
        <c:crossesAt val="0"/>
        <c:auto val="1"/>
        <c:lblAlgn val="ctr"/>
        <c:lblOffset val="100"/>
        <c:noMultiLvlLbl val="0"/>
      </c:catAx>
      <c:valAx>
        <c:axId val="709833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Rate (cents/kWh)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69521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2" min="2" style="0" width="10.71"/>
    <col collapsed="false" customWidth="true" hidden="false" outlineLevel="0" max="3" min="3" style="0" width="16.42"/>
    <col collapsed="false" customWidth="true" hidden="false" outlineLevel="0" max="7" min="6" style="0" width="13.85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C3" s="0" t="s">
        <v>1</v>
      </c>
    </row>
    <row r="4" customFormat="false" ht="12.75" hidden="false" customHeight="false" outlineLevel="0" collapsed="false">
      <c r="C4" s="0" t="s">
        <v>2</v>
      </c>
      <c r="D4" s="0" t="s">
        <v>3</v>
      </c>
    </row>
    <row r="6" customFormat="false" ht="12.75" hidden="false" customHeight="false" outlineLevel="0" collapsed="false">
      <c r="A6" s="0" t="s">
        <v>4</v>
      </c>
      <c r="B6" s="0" t="s">
        <v>5</v>
      </c>
      <c r="C6" s="0" t="n">
        <v>715</v>
      </c>
      <c r="D6" s="0" t="n">
        <v>715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0" t="n">
        <v>0.35</v>
      </c>
      <c r="D8" s="0" t="n">
        <v>0.35</v>
      </c>
    </row>
    <row r="9" customFormat="false" ht="12.75" hidden="false" customHeight="false" outlineLevel="0" collapsed="false">
      <c r="A9" s="1" t="s">
        <v>8</v>
      </c>
    </row>
    <row r="10" customFormat="false" ht="12.75" hidden="false" customHeight="false" outlineLevel="0" collapsed="false">
      <c r="A10" s="2" t="s">
        <v>9</v>
      </c>
      <c r="B10" s="0" t="s">
        <v>7</v>
      </c>
      <c r="C10" s="0" t="n">
        <v>7.5</v>
      </c>
      <c r="D10" s="0" t="n">
        <v>0</v>
      </c>
    </row>
    <row r="11" customFormat="false" ht="12.75" hidden="false" customHeight="false" outlineLevel="0" collapsed="false">
      <c r="A11" s="2" t="s">
        <v>10</v>
      </c>
      <c r="B11" s="0" t="s">
        <v>7</v>
      </c>
      <c r="C11" s="0" t="n">
        <v>0.6</v>
      </c>
      <c r="D11" s="0" t="n">
        <v>0.75</v>
      </c>
    </row>
    <row r="12" customFormat="false" ht="12.75" hidden="false" customHeight="false" outlineLevel="0" collapsed="false">
      <c r="A12" s="2" t="s">
        <v>11</v>
      </c>
      <c r="B12" s="0" t="s">
        <v>7</v>
      </c>
      <c r="C12" s="0" t="n">
        <v>0</v>
      </c>
      <c r="D12" s="0" t="n">
        <v>0</v>
      </c>
    </row>
    <row r="13" customFormat="false" ht="12.75" hidden="false" customHeight="false" outlineLevel="0" collapsed="false">
      <c r="A13" s="1" t="s">
        <v>12</v>
      </c>
    </row>
    <row r="14" customFormat="false" ht="12.75" hidden="false" customHeight="false" outlineLevel="0" collapsed="false">
      <c r="A14" s="2" t="s">
        <v>9</v>
      </c>
      <c r="B14" s="0" t="s">
        <v>13</v>
      </c>
      <c r="C14" s="0" t="n">
        <v>0.0575</v>
      </c>
    </row>
    <row r="15" customFormat="false" ht="12.75" hidden="false" customHeight="false" outlineLevel="0" collapsed="false">
      <c r="A15" s="2" t="s">
        <v>10</v>
      </c>
      <c r="B15" s="0" t="s">
        <v>13</v>
      </c>
      <c r="C15" s="0" t="n">
        <v>0.04361</v>
      </c>
      <c r="D15" s="0" t="n">
        <v>0.05369</v>
      </c>
    </row>
    <row r="16" customFormat="false" ht="12.75" hidden="false" customHeight="false" outlineLevel="0" collapsed="false">
      <c r="A16" s="2" t="s">
        <v>11</v>
      </c>
      <c r="B16" s="0" t="s">
        <v>13</v>
      </c>
      <c r="C16" s="0" t="n">
        <v>0.04097</v>
      </c>
      <c r="D16" s="0" t="n">
        <v>0.0442</v>
      </c>
    </row>
    <row r="18" customFormat="false" ht="12.75" hidden="false" customHeight="false" outlineLevel="0" collapsed="false">
      <c r="A18" s="0" t="s">
        <v>14</v>
      </c>
      <c r="C18" s="0" t="n">
        <v>6</v>
      </c>
      <c r="D18" s="0" t="n">
        <v>6</v>
      </c>
      <c r="G18" s="0" t="s">
        <v>15</v>
      </c>
    </row>
    <row r="20" customFormat="false" ht="12.75" hidden="false" customHeight="false" outlineLevel="0" collapsed="false">
      <c r="A20" s="0" t="s">
        <v>16</v>
      </c>
      <c r="G20" s="0" t="s">
        <v>2</v>
      </c>
      <c r="H20" s="0" t="s">
        <v>3</v>
      </c>
      <c r="I20" s="0" t="s">
        <v>17</v>
      </c>
    </row>
    <row r="21" customFormat="false" ht="12.75" hidden="false" customHeight="false" outlineLevel="0" collapsed="false">
      <c r="A21" s="2" t="s">
        <v>9</v>
      </c>
      <c r="C21" s="3" t="n">
        <v>0.8</v>
      </c>
      <c r="D21" s="3" t="n">
        <v>0.8</v>
      </c>
      <c r="F21" s="3" t="str">
        <f aca="false">A21</f>
        <v>Peak</v>
      </c>
      <c r="G21" s="4" t="n">
        <f aca="false">$C$25*C21*C28*$C$18</f>
        <v>928.8</v>
      </c>
      <c r="H21" s="4" t="n">
        <f aca="false">$D$25*D21*D28*$D$18</f>
        <v>0</v>
      </c>
      <c r="I21" s="5" t="n">
        <f aca="false">SUM(G21:H21)</f>
        <v>928.8</v>
      </c>
      <c r="J21" s="3"/>
      <c r="L21" s="3"/>
      <c r="M21" s="3"/>
    </row>
    <row r="22" customFormat="false" ht="12.75" hidden="false" customHeight="false" outlineLevel="0" collapsed="false">
      <c r="A22" s="2" t="s">
        <v>10</v>
      </c>
      <c r="C22" s="3" t="n">
        <v>0.7</v>
      </c>
      <c r="D22" s="3" t="n">
        <v>0.7</v>
      </c>
      <c r="F22" s="3" t="str">
        <f aca="false">A22</f>
        <v>Part-Peak</v>
      </c>
      <c r="G22" s="4" t="n">
        <f aca="false">$C$25*C22*C29*$C$18</f>
        <v>948.15</v>
      </c>
      <c r="H22" s="4" t="n">
        <f aca="false">$D$25*D22*D29*$D$18</f>
        <v>1760.85</v>
      </c>
      <c r="I22" s="5" t="n">
        <f aca="false">SUM(G22:H22)</f>
        <v>2709</v>
      </c>
      <c r="J22" s="3"/>
      <c r="L22" s="3"/>
      <c r="M22" s="3"/>
    </row>
    <row r="23" customFormat="false" ht="12.75" hidden="false" customHeight="false" outlineLevel="0" collapsed="false">
      <c r="A23" s="2" t="s">
        <v>11</v>
      </c>
      <c r="C23" s="3" t="n">
        <v>0.7</v>
      </c>
      <c r="D23" s="3" t="n">
        <v>0.7</v>
      </c>
      <c r="F23" s="3" t="str">
        <f aca="false">A23</f>
        <v>Off-Peak</v>
      </c>
      <c r="G23" s="4" t="n">
        <f aca="false">$C$25*C23*C30*$C$18</f>
        <v>2790.27</v>
      </c>
      <c r="H23" s="4" t="n">
        <f aca="false">$D$25*D23*D30*$D$18</f>
        <v>2790.27</v>
      </c>
      <c r="I23" s="5" t="n">
        <f aca="false">SUM(G23:H23)</f>
        <v>5580.54</v>
      </c>
      <c r="J23" s="3"/>
      <c r="L23" s="3"/>
      <c r="M23" s="3"/>
    </row>
    <row r="24" customFormat="false" ht="12.75" hidden="false" customHeight="false" outlineLevel="0" collapsed="false">
      <c r="F24" s="0" t="s">
        <v>17</v>
      </c>
      <c r="G24" s="5" t="n">
        <f aca="false">SUM(G21:G23)</f>
        <v>4667.22</v>
      </c>
      <c r="H24" s="5" t="n">
        <f aca="false">SUM(H21:H23)</f>
        <v>4551.12</v>
      </c>
      <c r="I24" s="5" t="n">
        <f aca="false">SUM(G24:H24)</f>
        <v>9218.34</v>
      </c>
    </row>
    <row r="25" customFormat="false" ht="12.75" hidden="false" customHeight="false" outlineLevel="0" collapsed="false">
      <c r="A25" s="0" t="s">
        <v>18</v>
      </c>
      <c r="B25" s="0" t="s">
        <v>19</v>
      </c>
      <c r="C25" s="0" t="n">
        <v>1.5</v>
      </c>
      <c r="D25" s="0" t="n">
        <v>1.5</v>
      </c>
    </row>
    <row r="26" customFormat="false" ht="12.75" hidden="false" customHeight="false" outlineLevel="0" collapsed="false">
      <c r="F26" s="0" t="s">
        <v>20</v>
      </c>
      <c r="G26" s="4" t="n">
        <f aca="false">16722/1151*1000</f>
        <v>14528.2363162467</v>
      </c>
      <c r="H26" s="0" t="s">
        <v>21</v>
      </c>
    </row>
    <row r="27" customFormat="false" ht="12.75" hidden="false" customHeight="false" outlineLevel="0" collapsed="false">
      <c r="A27" s="0" t="s">
        <v>22</v>
      </c>
    </row>
    <row r="28" customFormat="false" ht="12.75" hidden="false" customHeight="false" outlineLevel="0" collapsed="false">
      <c r="A28" s="2" t="s">
        <v>9</v>
      </c>
      <c r="C28" s="0" t="n">
        <f aca="false">6*4.3*5</f>
        <v>129</v>
      </c>
      <c r="D28" s="0" t="n">
        <v>0</v>
      </c>
    </row>
    <row r="29" customFormat="false" ht="12.75" hidden="false" customHeight="false" outlineLevel="0" collapsed="false">
      <c r="A29" s="2" t="s">
        <v>10</v>
      </c>
      <c r="C29" s="0" t="n">
        <f aca="false">7*5*4.3</f>
        <v>150.5</v>
      </c>
      <c r="D29" s="0" t="n">
        <f aca="false">13*5*4.3</f>
        <v>279.5</v>
      </c>
    </row>
    <row r="30" customFormat="false" ht="12.75" hidden="false" customHeight="false" outlineLevel="0" collapsed="false">
      <c r="A30" s="2" t="s">
        <v>11</v>
      </c>
      <c r="C30" s="0" t="n">
        <f aca="false">4.3*168-C29-C28</f>
        <v>442.9</v>
      </c>
      <c r="D30" s="0" t="n">
        <f aca="false">4.3*168-D29</f>
        <v>442.9</v>
      </c>
    </row>
    <row r="31" customFormat="false" ht="12.75" hidden="false" customHeight="false" outlineLevel="0" collapsed="false">
      <c r="A31" s="2" t="s">
        <v>17</v>
      </c>
      <c r="C31" s="0" t="n">
        <f aca="false">SUM(C28:C30)</f>
        <v>722.4</v>
      </c>
      <c r="D31" s="0" t="n">
        <f aca="false">SUM(D28:D30)</f>
        <v>722.4</v>
      </c>
    </row>
    <row r="33" customFormat="false" ht="12.75" hidden="false" customHeight="false" outlineLevel="0" collapsed="false">
      <c r="A33" s="0" t="s">
        <v>23</v>
      </c>
    </row>
    <row r="35" customFormat="false" ht="12.75" hidden="false" customHeight="false" outlineLevel="0" collapsed="false">
      <c r="A35" s="0" t="s">
        <v>4</v>
      </c>
      <c r="B35" s="0" t="s">
        <v>24</v>
      </c>
      <c r="C35" s="4" t="n">
        <f aca="false">C6</f>
        <v>715</v>
      </c>
      <c r="D35" s="4" t="n">
        <f aca="false">D6</f>
        <v>715</v>
      </c>
      <c r="F35" s="4"/>
      <c r="G35" s="4"/>
      <c r="I35" s="4"/>
      <c r="J35" s="4"/>
      <c r="L35" s="4"/>
      <c r="M35" s="4"/>
    </row>
    <row r="36" customFormat="false" ht="12.75" hidden="false" customHeight="false" outlineLevel="0" collapsed="false">
      <c r="C36" s="4"/>
      <c r="D36" s="4"/>
      <c r="F36" s="4"/>
      <c r="G36" s="4"/>
      <c r="I36" s="4"/>
      <c r="J36" s="4"/>
      <c r="L36" s="4"/>
      <c r="M36" s="4"/>
    </row>
    <row r="37" customFormat="false" ht="12.75" hidden="false" customHeight="false" outlineLevel="0" collapsed="false">
      <c r="A37" s="0" t="s">
        <v>6</v>
      </c>
      <c r="B37" s="0" t="s">
        <v>24</v>
      </c>
      <c r="C37" s="4" t="n">
        <f aca="false">C8*C25*1000</f>
        <v>525</v>
      </c>
      <c r="D37" s="4" t="n">
        <f aca="false">D8*D25*1000</f>
        <v>525</v>
      </c>
      <c r="F37" s="4"/>
      <c r="G37" s="4"/>
      <c r="I37" s="4"/>
      <c r="J37" s="4"/>
      <c r="L37" s="4"/>
      <c r="M37" s="4"/>
    </row>
    <row r="38" customFormat="false" ht="12.75" hidden="false" customHeight="false" outlineLevel="0" collapsed="false">
      <c r="A38" s="1" t="s">
        <v>8</v>
      </c>
      <c r="C38" s="4"/>
      <c r="D38" s="4"/>
      <c r="F38" s="4"/>
      <c r="G38" s="4"/>
      <c r="I38" s="4"/>
      <c r="J38" s="4"/>
      <c r="L38" s="4"/>
      <c r="M38" s="4"/>
    </row>
    <row r="39" customFormat="false" ht="12.75" hidden="false" customHeight="false" outlineLevel="0" collapsed="false">
      <c r="A39" s="2" t="s">
        <v>9</v>
      </c>
      <c r="B39" s="0" t="s">
        <v>24</v>
      </c>
      <c r="C39" s="4" t="n">
        <f aca="false">C10*C$25*1000</f>
        <v>11250</v>
      </c>
      <c r="D39" s="4" t="n">
        <f aca="false">D10*D$25*1000</f>
        <v>0</v>
      </c>
      <c r="F39" s="4"/>
      <c r="G39" s="4"/>
      <c r="I39" s="4"/>
      <c r="J39" s="4"/>
      <c r="L39" s="4"/>
      <c r="M39" s="4"/>
    </row>
    <row r="40" customFormat="false" ht="12.75" hidden="false" customHeight="false" outlineLevel="0" collapsed="false">
      <c r="A40" s="2" t="s">
        <v>10</v>
      </c>
      <c r="B40" s="0" t="s">
        <v>24</v>
      </c>
      <c r="C40" s="4" t="n">
        <f aca="false">C11*C$25*1000</f>
        <v>900</v>
      </c>
      <c r="D40" s="4" t="n">
        <f aca="false">D11*D$25*1000</f>
        <v>1125</v>
      </c>
      <c r="F40" s="4"/>
      <c r="G40" s="4"/>
      <c r="I40" s="4"/>
      <c r="J40" s="4"/>
      <c r="L40" s="4"/>
      <c r="M40" s="4"/>
    </row>
    <row r="41" customFormat="false" ht="12.75" hidden="false" customHeight="false" outlineLevel="0" collapsed="false">
      <c r="A41" s="2" t="s">
        <v>11</v>
      </c>
      <c r="B41" s="0" t="s">
        <v>24</v>
      </c>
      <c r="C41" s="4" t="n">
        <f aca="false">C12*C$25*1000</f>
        <v>0</v>
      </c>
      <c r="D41" s="4" t="n">
        <f aca="false">D12*D$25*1000</f>
        <v>0</v>
      </c>
      <c r="F41" s="4"/>
      <c r="G41" s="4"/>
      <c r="I41" s="4"/>
      <c r="J41" s="4"/>
      <c r="L41" s="4"/>
      <c r="M41" s="4"/>
    </row>
    <row r="42" customFormat="false" ht="12.75" hidden="false" customHeight="false" outlineLevel="0" collapsed="false">
      <c r="A42" s="1" t="s">
        <v>12</v>
      </c>
      <c r="C42" s="4"/>
      <c r="D42" s="4"/>
      <c r="F42" s="4"/>
      <c r="G42" s="4"/>
      <c r="I42" s="4"/>
      <c r="J42" s="4"/>
      <c r="L42" s="4"/>
      <c r="M42" s="4"/>
    </row>
    <row r="43" customFormat="false" ht="12.75" hidden="false" customHeight="false" outlineLevel="0" collapsed="false">
      <c r="A43" s="2" t="s">
        <v>9</v>
      </c>
      <c r="B43" s="0" t="s">
        <v>24</v>
      </c>
      <c r="C43" s="4" t="n">
        <f aca="false">C14*1000*C$25*C21*C28</f>
        <v>8901</v>
      </c>
      <c r="D43" s="4" t="n">
        <f aca="false">D14*1000*D$25*D21*D28</f>
        <v>0</v>
      </c>
      <c r="F43" s="4"/>
      <c r="G43" s="4"/>
      <c r="I43" s="4"/>
      <c r="J43" s="4"/>
      <c r="L43" s="4"/>
      <c r="M43" s="4"/>
    </row>
    <row r="44" customFormat="false" ht="12.75" hidden="false" customHeight="false" outlineLevel="0" collapsed="false">
      <c r="A44" s="2" t="s">
        <v>10</v>
      </c>
      <c r="B44" s="0" t="s">
        <v>24</v>
      </c>
      <c r="C44" s="4" t="n">
        <f aca="false">C15*1000*C$25*C22*C29</f>
        <v>6891.47025</v>
      </c>
      <c r="D44" s="4" t="n">
        <f aca="false">D15*1000*D$25*D22*D29</f>
        <v>15756.67275</v>
      </c>
      <c r="F44" s="4"/>
      <c r="G44" s="4"/>
      <c r="I44" s="4"/>
      <c r="J44" s="4"/>
      <c r="L44" s="4"/>
      <c r="M44" s="4"/>
    </row>
    <row r="45" customFormat="false" ht="12.75" hidden="false" customHeight="false" outlineLevel="0" collapsed="false">
      <c r="A45" s="2" t="s">
        <v>11</v>
      </c>
      <c r="B45" s="0" t="s">
        <v>24</v>
      </c>
      <c r="C45" s="4" t="n">
        <f aca="false">C16*1000*C$25*C23*C30</f>
        <v>19052.89365</v>
      </c>
      <c r="D45" s="4" t="n">
        <f aca="false">D16*1000*D$25*D23*D30</f>
        <v>20554.989</v>
      </c>
      <c r="F45" s="4"/>
      <c r="G45" s="4"/>
      <c r="I45" s="4"/>
      <c r="J45" s="4"/>
      <c r="L45" s="4"/>
      <c r="M45" s="4"/>
    </row>
    <row r="46" customFormat="false" ht="12.75" hidden="false" customHeight="false" outlineLevel="0" collapsed="false">
      <c r="C46" s="4"/>
      <c r="D46" s="4"/>
      <c r="F46" s="4"/>
      <c r="G46" s="4"/>
      <c r="I46" s="4"/>
      <c r="J46" s="4"/>
      <c r="L46" s="4"/>
      <c r="M46" s="4"/>
    </row>
    <row r="47" customFormat="false" ht="12.75" hidden="false" customHeight="false" outlineLevel="0" collapsed="false">
      <c r="A47" s="0" t="s">
        <v>17</v>
      </c>
      <c r="B47" s="0" t="s">
        <v>24</v>
      </c>
      <c r="C47" s="4" t="n">
        <f aca="false">SUM(C35:C45)</f>
        <v>48235.3639</v>
      </c>
      <c r="D47" s="4" t="n">
        <f aca="false">SUM(D35:D45)</f>
        <v>38676.66175</v>
      </c>
      <c r="F47" s="4"/>
      <c r="G47" s="4"/>
      <c r="I47" s="4"/>
      <c r="J47" s="4"/>
      <c r="L47" s="4"/>
      <c r="M47" s="4"/>
    </row>
    <row r="48" customFormat="false" ht="12.75" hidden="false" customHeight="false" outlineLevel="0" collapsed="false">
      <c r="C48" s="6"/>
      <c r="D48" s="6"/>
      <c r="F48" s="6"/>
      <c r="G48" s="6"/>
      <c r="I48" s="6"/>
      <c r="J48" s="6"/>
      <c r="L48" s="6"/>
      <c r="M48" s="6"/>
    </row>
    <row r="49" customFormat="false" ht="12.75" hidden="false" customHeight="false" outlineLevel="0" collapsed="false">
      <c r="A49" s="0" t="s">
        <v>25</v>
      </c>
      <c r="B49" s="0" t="s">
        <v>26</v>
      </c>
      <c r="C49" s="7" t="n">
        <f aca="false">C47/(C25*SUMPRODUCT(C21:C23,C28:C30))</f>
        <v>62.0095438826539</v>
      </c>
      <c r="D49" s="7" t="n">
        <f aca="false">D47/(D25*SUMPRODUCT(D21:D23,D28:D30))</f>
        <v>50.9896400226757</v>
      </c>
      <c r="E49" s="8"/>
      <c r="F49" s="7"/>
      <c r="G49" s="7"/>
      <c r="I49" s="7"/>
      <c r="J49" s="7"/>
      <c r="K49" s="8"/>
      <c r="L49" s="7"/>
      <c r="M49" s="7"/>
    </row>
    <row r="50" customFormat="false" ht="12.75" hidden="false" customHeight="false" outlineLevel="0" collapsed="false">
      <c r="C50" s="8"/>
      <c r="D50" s="8"/>
      <c r="E50" s="8"/>
      <c r="F50" s="8"/>
      <c r="G50" s="8"/>
      <c r="I50" s="8"/>
      <c r="J50" s="8"/>
      <c r="K50" s="8"/>
      <c r="L50" s="8"/>
      <c r="M50" s="8"/>
    </row>
    <row r="51" customFormat="false" ht="12.75" hidden="false" customHeight="false" outlineLevel="0" collapsed="false">
      <c r="A51" s="0" t="s">
        <v>27</v>
      </c>
      <c r="B51" s="0" t="s">
        <v>26</v>
      </c>
      <c r="C51" s="8" t="n">
        <f aca="false">SUMPRODUCT(C49:D49,C$18:D$18)/12</f>
        <v>56.4995919526648</v>
      </c>
      <c r="D51" s="8"/>
      <c r="E51" s="8"/>
      <c r="F51" s="8"/>
      <c r="G51" s="8"/>
      <c r="I51" s="8"/>
      <c r="J51" s="8"/>
      <c r="K51" s="8"/>
      <c r="L51" s="8"/>
      <c r="M51" s="8"/>
    </row>
    <row r="53" customFormat="false" ht="12.75" hidden="false" customHeight="false" outlineLevel="0" collapsed="false">
      <c r="A53" s="0" t="s">
        <v>28</v>
      </c>
      <c r="B53" s="0" t="s">
        <v>26</v>
      </c>
      <c r="C53" s="0" t="n">
        <v>10</v>
      </c>
      <c r="D53" s="0" t="n">
        <v>10</v>
      </c>
    </row>
    <row r="55" customFormat="false" ht="12.75" hidden="false" customHeight="false" outlineLevel="0" collapsed="false">
      <c r="A55" s="0" t="s">
        <v>29</v>
      </c>
      <c r="B55" s="0" t="s">
        <v>26</v>
      </c>
      <c r="C55" s="9" t="n">
        <f aca="false">C49+C53</f>
        <v>72.0095438826539</v>
      </c>
      <c r="D55" s="9" t="n">
        <f aca="false">D49+D53</f>
        <v>60.9896400226757</v>
      </c>
      <c r="F55" s="9"/>
      <c r="G55" s="9"/>
      <c r="I55" s="9"/>
      <c r="J55" s="9"/>
      <c r="L55" s="9"/>
      <c r="M55" s="9"/>
    </row>
    <row r="57" customFormat="false" ht="12.75" hidden="false" customHeight="false" outlineLevel="0" collapsed="false">
      <c r="A57" s="0" t="s">
        <v>30</v>
      </c>
      <c r="B57" s="0" t="s">
        <v>26</v>
      </c>
      <c r="C57" s="8" t="n">
        <f aca="false">SUMPRODUCT(C55:D55,C$18:D$18)/12</f>
        <v>66.4995919526648</v>
      </c>
      <c r="D57" s="8"/>
      <c r="E57" s="8"/>
      <c r="F57" s="8"/>
      <c r="I57" s="8"/>
      <c r="J57" s="8"/>
      <c r="K57" s="8"/>
      <c r="L57" s="8"/>
    </row>
    <row r="61" customFormat="false" ht="12.75" hidden="false" customHeight="false" outlineLevel="0" collapsed="false">
      <c r="A61" s="0" t="s">
        <v>31</v>
      </c>
      <c r="C61" s="9" t="n">
        <f aca="false">C55</f>
        <v>72.0095438826539</v>
      </c>
      <c r="D61" s="9" t="n">
        <f aca="false">D55</f>
        <v>60.9896400226757</v>
      </c>
      <c r="E61" s="9"/>
      <c r="I61" s="9"/>
      <c r="J61" s="9"/>
    </row>
    <row r="62" customFormat="false" ht="12.75" hidden="false" customHeight="false" outlineLevel="0" collapsed="false">
      <c r="A62" s="0" t="s">
        <v>32</v>
      </c>
      <c r="C62" s="9" t="n">
        <f aca="false">I55</f>
        <v>0</v>
      </c>
      <c r="D62" s="9" t="n">
        <f aca="false">J55</f>
        <v>0</v>
      </c>
      <c r="I62" s="9"/>
      <c r="J62" s="9"/>
    </row>
    <row r="63" customFormat="false" ht="12.75" hidden="false" customHeight="false" outlineLevel="0" collapsed="false">
      <c r="A63" s="0" t="s">
        <v>33</v>
      </c>
      <c r="C63" s="9" t="n">
        <f aca="false">C61-C62</f>
        <v>72.0095438826539</v>
      </c>
      <c r="D63" s="9" t="n">
        <f aca="false">D61-D62</f>
        <v>60.9896400226757</v>
      </c>
      <c r="I63" s="9"/>
      <c r="J63" s="9"/>
    </row>
    <row r="67" customFormat="false" ht="12.75" hidden="false" customHeight="false" outlineLevel="0" collapsed="false">
      <c r="F67" s="9"/>
      <c r="G67" s="9"/>
      <c r="H67" s="9"/>
      <c r="I67" s="9"/>
      <c r="IV67" s="9" t="n">
        <f aca="false">IS61</f>
        <v>0</v>
      </c>
    </row>
    <row r="68" customFormat="false" ht="12.75" hidden="false" customHeight="false" outlineLevel="0" collapsed="false">
      <c r="F68" s="9"/>
      <c r="G68" s="9"/>
      <c r="H68" s="9"/>
      <c r="I68" s="9"/>
    </row>
    <row r="69" customFormat="false" ht="12.75" hidden="false" customHeight="false" outlineLevel="0" collapsed="false">
      <c r="F69" s="9"/>
      <c r="G69" s="9"/>
      <c r="H69" s="9"/>
      <c r="I6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2" min="2" style="0" width="10.71"/>
    <col collapsed="false" customWidth="true" hidden="false" outlineLevel="0" max="3" min="3" style="0" width="16.42"/>
    <col collapsed="false" customWidth="true" hidden="false" outlineLevel="0" max="6" min="6" style="0" width="13.85"/>
  </cols>
  <sheetData>
    <row r="1" customFormat="false" ht="12.75" hidden="false" customHeight="false" outlineLevel="0" collapsed="false">
      <c r="A1" s="0" t="s">
        <v>34</v>
      </c>
    </row>
    <row r="3" customFormat="false" ht="12.75" hidden="false" customHeight="false" outlineLevel="0" collapsed="false">
      <c r="C3" s="0" t="s">
        <v>35</v>
      </c>
    </row>
    <row r="4" customFormat="false" ht="12.75" hidden="false" customHeight="false" outlineLevel="0" collapsed="false">
      <c r="C4" s="0" t="s">
        <v>2</v>
      </c>
      <c r="D4" s="0" t="s">
        <v>3</v>
      </c>
    </row>
    <row r="6" customFormat="false" ht="12.75" hidden="false" customHeight="false" outlineLevel="0" collapsed="false">
      <c r="A6" s="0" t="s">
        <v>4</v>
      </c>
      <c r="B6" s="0" t="s">
        <v>5</v>
      </c>
      <c r="C6" s="0" t="n">
        <v>75</v>
      </c>
      <c r="D6" s="0" t="n">
        <v>75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0" t="n">
        <v>5.5</v>
      </c>
      <c r="D8" s="0" t="n">
        <v>1.65</v>
      </c>
    </row>
    <row r="9" customFormat="false" ht="12.75" hidden="false" customHeight="false" outlineLevel="0" collapsed="false">
      <c r="A9" s="1" t="s">
        <v>8</v>
      </c>
    </row>
    <row r="10" customFormat="false" ht="12.75" hidden="false" customHeight="false" outlineLevel="0" collapsed="false">
      <c r="A10" s="2" t="s">
        <v>9</v>
      </c>
      <c r="B10" s="0" t="s">
        <v>7</v>
      </c>
      <c r="C10" s="0" t="n">
        <v>0</v>
      </c>
      <c r="D10" s="0" t="n">
        <v>0</v>
      </c>
    </row>
    <row r="11" customFormat="false" ht="12.75" hidden="false" customHeight="false" outlineLevel="0" collapsed="false">
      <c r="A11" s="2" t="s">
        <v>10</v>
      </c>
      <c r="B11" s="0" t="s">
        <v>7</v>
      </c>
      <c r="C11" s="0" t="n">
        <v>0</v>
      </c>
      <c r="D11" s="0" t="n">
        <v>0</v>
      </c>
    </row>
    <row r="12" customFormat="false" ht="12.75" hidden="false" customHeight="false" outlineLevel="0" collapsed="false">
      <c r="A12" s="2" t="s">
        <v>11</v>
      </c>
      <c r="B12" s="0" t="s">
        <v>7</v>
      </c>
      <c r="C12" s="0" t="n">
        <v>0</v>
      </c>
      <c r="D12" s="0" t="n">
        <v>0</v>
      </c>
    </row>
    <row r="13" customFormat="false" ht="12.75" hidden="false" customHeight="false" outlineLevel="0" collapsed="false">
      <c r="A13" s="1" t="s">
        <v>12</v>
      </c>
    </row>
    <row r="14" customFormat="false" ht="12.75" hidden="false" customHeight="false" outlineLevel="0" collapsed="false">
      <c r="A14" s="2" t="s">
        <v>9</v>
      </c>
      <c r="B14" s="0" t="s">
        <v>13</v>
      </c>
      <c r="C14" s="0" t="n">
        <v>0.08915</v>
      </c>
    </row>
    <row r="15" customFormat="false" ht="12.75" hidden="false" customHeight="false" outlineLevel="0" collapsed="false">
      <c r="A15" s="2" t="s">
        <v>10</v>
      </c>
      <c r="B15" s="0" t="s">
        <v>13</v>
      </c>
      <c r="C15" s="0" t="n">
        <v>0.08915</v>
      </c>
      <c r="D15" s="0" t="n">
        <v>0.07279</v>
      </c>
    </row>
    <row r="16" customFormat="false" ht="12.75" hidden="false" customHeight="false" outlineLevel="0" collapsed="false">
      <c r="A16" s="2" t="s">
        <v>11</v>
      </c>
      <c r="B16" s="0" t="s">
        <v>13</v>
      </c>
      <c r="C16" s="0" t="n">
        <v>0.08915</v>
      </c>
      <c r="D16" s="0" t="n">
        <v>0.07279</v>
      </c>
    </row>
    <row r="18" customFormat="false" ht="12.75" hidden="false" customHeight="false" outlineLevel="0" collapsed="false">
      <c r="A18" s="0" t="s">
        <v>14</v>
      </c>
      <c r="C18" s="0" t="n">
        <v>6</v>
      </c>
      <c r="D18" s="0" t="n">
        <v>6</v>
      </c>
      <c r="G18" s="0" t="s">
        <v>15</v>
      </c>
    </row>
    <row r="20" customFormat="false" ht="12.75" hidden="false" customHeight="false" outlineLevel="0" collapsed="false">
      <c r="A20" s="0" t="s">
        <v>16</v>
      </c>
      <c r="G20" s="0" t="s">
        <v>2</v>
      </c>
      <c r="H20" s="0" t="s">
        <v>3</v>
      </c>
      <c r="I20" s="0" t="s">
        <v>17</v>
      </c>
    </row>
    <row r="21" customFormat="false" ht="12.75" hidden="false" customHeight="false" outlineLevel="0" collapsed="false">
      <c r="A21" s="2" t="s">
        <v>9</v>
      </c>
      <c r="C21" s="3" t="n">
        <v>0.7</v>
      </c>
      <c r="D21" s="3" t="n">
        <v>0.7</v>
      </c>
      <c r="F21" s="3" t="str">
        <f aca="false">A21</f>
        <v>Peak</v>
      </c>
      <c r="G21" s="4" t="n">
        <f aca="false">$C$25*C21*C28*$C$18</f>
        <v>54.18</v>
      </c>
      <c r="H21" s="4" t="n">
        <f aca="false">$D$25*D21*D28*$D$18</f>
        <v>0</v>
      </c>
      <c r="I21" s="5" t="n">
        <f aca="false">SUM(G21:H21)</f>
        <v>54.18</v>
      </c>
      <c r="J21" s="3"/>
      <c r="L21" s="3"/>
      <c r="M21" s="3"/>
    </row>
    <row r="22" customFormat="false" ht="12.75" hidden="false" customHeight="false" outlineLevel="0" collapsed="false">
      <c r="A22" s="2" t="s">
        <v>10</v>
      </c>
      <c r="C22" s="3" t="n">
        <v>0.5</v>
      </c>
      <c r="D22" s="3" t="n">
        <v>0.5</v>
      </c>
      <c r="F22" s="3" t="str">
        <f aca="false">A22</f>
        <v>Part-Peak</v>
      </c>
      <c r="G22" s="4" t="n">
        <f aca="false">$C$25*C22*C29*$C$18</f>
        <v>58.05</v>
      </c>
      <c r="H22" s="4" t="n">
        <f aca="false">$D$25*D22*D29*$D$18</f>
        <v>83.85</v>
      </c>
      <c r="I22" s="5" t="n">
        <f aca="false">SUM(G22:H22)</f>
        <v>141.9</v>
      </c>
      <c r="J22" s="3"/>
      <c r="L22" s="3"/>
      <c r="M22" s="3"/>
    </row>
    <row r="23" customFormat="false" ht="12.75" hidden="false" customHeight="false" outlineLevel="0" collapsed="false">
      <c r="A23" s="2" t="s">
        <v>11</v>
      </c>
      <c r="C23" s="3" t="n">
        <v>0.5</v>
      </c>
      <c r="D23" s="3" t="n">
        <v>0.5</v>
      </c>
      <c r="F23" s="3" t="str">
        <f aca="false">A23</f>
        <v>Off-Peak</v>
      </c>
      <c r="G23" s="4" t="n">
        <f aca="false">$C$25*C23*C30*$C$18</f>
        <v>119.97</v>
      </c>
      <c r="H23" s="4" t="n">
        <f aca="false">$D$25*D23*D30*$D$18</f>
        <v>132.87</v>
      </c>
      <c r="I23" s="5" t="n">
        <f aca="false">SUM(G23:H23)</f>
        <v>252.84</v>
      </c>
      <c r="J23" s="3"/>
      <c r="L23" s="3"/>
      <c r="M23" s="3"/>
    </row>
    <row r="24" customFormat="false" ht="12.75" hidden="false" customHeight="false" outlineLevel="0" collapsed="false">
      <c r="F24" s="0" t="s">
        <v>17</v>
      </c>
      <c r="G24" s="5" t="n">
        <f aca="false">SUM(G21:G23)</f>
        <v>232.2</v>
      </c>
      <c r="H24" s="5" t="n">
        <f aca="false">SUM(H21:H23)</f>
        <v>216.72</v>
      </c>
      <c r="I24" s="5" t="n">
        <f aca="false">SUM(G24:H24)</f>
        <v>448.92</v>
      </c>
    </row>
    <row r="25" customFormat="false" ht="12.75" hidden="false" customHeight="false" outlineLevel="0" collapsed="false">
      <c r="A25" s="0" t="s">
        <v>18</v>
      </c>
      <c r="B25" s="0" t="s">
        <v>19</v>
      </c>
      <c r="C25" s="0" t="n">
        <v>0.1</v>
      </c>
      <c r="D25" s="0" t="n">
        <v>0.1</v>
      </c>
    </row>
    <row r="27" customFormat="false" ht="12.75" hidden="false" customHeight="false" outlineLevel="0" collapsed="false">
      <c r="A27" s="0" t="s">
        <v>22</v>
      </c>
      <c r="F27" s="0" t="s">
        <v>20</v>
      </c>
      <c r="G27" s="4" t="n">
        <f aca="false">30426000000/474710/1000</f>
        <v>64.0938678350993</v>
      </c>
      <c r="H27" s="0" t="s">
        <v>21</v>
      </c>
    </row>
    <row r="28" customFormat="false" ht="12.75" hidden="false" customHeight="false" outlineLevel="0" collapsed="false">
      <c r="A28" s="2" t="s">
        <v>9</v>
      </c>
      <c r="C28" s="0" t="n">
        <f aca="false">6*4.3*5</f>
        <v>129</v>
      </c>
      <c r="D28" s="0" t="n">
        <v>0</v>
      </c>
    </row>
    <row r="29" customFormat="false" ht="12.75" hidden="false" customHeight="false" outlineLevel="0" collapsed="false">
      <c r="A29" s="2" t="s">
        <v>10</v>
      </c>
      <c r="C29" s="0" t="n">
        <f aca="false">9*5*4.3</f>
        <v>193.5</v>
      </c>
      <c r="D29" s="0" t="n">
        <f aca="false">13*5*4.3</f>
        <v>279.5</v>
      </c>
    </row>
    <row r="30" customFormat="false" ht="12.75" hidden="false" customHeight="false" outlineLevel="0" collapsed="false">
      <c r="A30" s="2" t="s">
        <v>11</v>
      </c>
      <c r="C30" s="0" t="n">
        <f aca="false">4.3*168-C29-C28</f>
        <v>399.9</v>
      </c>
      <c r="D30" s="0" t="n">
        <f aca="false">4.3*168-D29</f>
        <v>442.9</v>
      </c>
    </row>
    <row r="31" customFormat="false" ht="12.75" hidden="false" customHeight="false" outlineLevel="0" collapsed="false">
      <c r="A31" s="2" t="s">
        <v>17</v>
      </c>
      <c r="C31" s="0" t="n">
        <f aca="false">SUM(C28:C30)</f>
        <v>722.4</v>
      </c>
      <c r="D31" s="0" t="n">
        <f aca="false">SUM(D28:D30)</f>
        <v>722.4</v>
      </c>
    </row>
    <row r="33" customFormat="false" ht="12.75" hidden="false" customHeight="false" outlineLevel="0" collapsed="false">
      <c r="A33" s="0" t="s">
        <v>23</v>
      </c>
    </row>
    <row r="35" customFormat="false" ht="12.75" hidden="false" customHeight="false" outlineLevel="0" collapsed="false">
      <c r="A35" s="0" t="s">
        <v>4</v>
      </c>
      <c r="B35" s="0" t="s">
        <v>24</v>
      </c>
      <c r="C35" s="4" t="n">
        <f aca="false">C6</f>
        <v>75</v>
      </c>
      <c r="D35" s="4" t="n">
        <f aca="false">D6</f>
        <v>75</v>
      </c>
      <c r="F35" s="4"/>
      <c r="G35" s="4"/>
      <c r="I35" s="4"/>
      <c r="J35" s="4"/>
      <c r="L35" s="4"/>
      <c r="M35" s="4"/>
    </row>
    <row r="36" customFormat="false" ht="12.75" hidden="false" customHeight="false" outlineLevel="0" collapsed="false">
      <c r="C36" s="4"/>
      <c r="D36" s="4"/>
      <c r="F36" s="4"/>
      <c r="G36" s="4"/>
      <c r="I36" s="4"/>
      <c r="J36" s="4"/>
      <c r="L36" s="4"/>
      <c r="M36" s="4"/>
    </row>
    <row r="37" customFormat="false" ht="12.75" hidden="false" customHeight="false" outlineLevel="0" collapsed="false">
      <c r="A37" s="0" t="s">
        <v>6</v>
      </c>
      <c r="B37" s="0" t="s">
        <v>24</v>
      </c>
      <c r="C37" s="4" t="n">
        <f aca="false">C8*C25*1000</f>
        <v>550</v>
      </c>
      <c r="D37" s="4" t="n">
        <f aca="false">D8*D25*1000</f>
        <v>165</v>
      </c>
      <c r="F37" s="4"/>
      <c r="G37" s="4"/>
      <c r="I37" s="4"/>
      <c r="J37" s="4"/>
      <c r="L37" s="4"/>
      <c r="M37" s="4"/>
    </row>
    <row r="38" customFormat="false" ht="12.75" hidden="false" customHeight="false" outlineLevel="0" collapsed="false">
      <c r="A38" s="1" t="s">
        <v>8</v>
      </c>
      <c r="C38" s="4"/>
      <c r="D38" s="4"/>
      <c r="F38" s="4"/>
      <c r="G38" s="4"/>
      <c r="I38" s="4"/>
      <c r="J38" s="4"/>
      <c r="L38" s="4"/>
      <c r="M38" s="4"/>
    </row>
    <row r="39" customFormat="false" ht="12.75" hidden="false" customHeight="false" outlineLevel="0" collapsed="false">
      <c r="A39" s="2" t="s">
        <v>9</v>
      </c>
      <c r="B39" s="0" t="s">
        <v>24</v>
      </c>
      <c r="C39" s="4" t="n">
        <f aca="false">C10*C$25*1000</f>
        <v>0</v>
      </c>
      <c r="D39" s="4" t="n">
        <f aca="false">D10*D$25*1000</f>
        <v>0</v>
      </c>
      <c r="F39" s="4"/>
      <c r="G39" s="4"/>
      <c r="I39" s="4"/>
      <c r="J39" s="4"/>
      <c r="L39" s="4"/>
      <c r="M39" s="4"/>
    </row>
    <row r="40" customFormat="false" ht="12.75" hidden="false" customHeight="false" outlineLevel="0" collapsed="false">
      <c r="A40" s="2" t="s">
        <v>10</v>
      </c>
      <c r="B40" s="0" t="s">
        <v>24</v>
      </c>
      <c r="C40" s="4" t="n">
        <f aca="false">C11*C$25*1000</f>
        <v>0</v>
      </c>
      <c r="D40" s="4" t="n">
        <f aca="false">D11*D$25*1000</f>
        <v>0</v>
      </c>
      <c r="F40" s="4"/>
      <c r="G40" s="4"/>
      <c r="I40" s="4"/>
      <c r="J40" s="4"/>
      <c r="L40" s="4"/>
      <c r="M40" s="4"/>
    </row>
    <row r="41" customFormat="false" ht="12.75" hidden="false" customHeight="false" outlineLevel="0" collapsed="false">
      <c r="A41" s="2" t="s">
        <v>11</v>
      </c>
      <c r="B41" s="0" t="s">
        <v>24</v>
      </c>
      <c r="C41" s="4" t="n">
        <f aca="false">C12*C$25*1000</f>
        <v>0</v>
      </c>
      <c r="D41" s="4" t="n">
        <f aca="false">D12*D$25*1000</f>
        <v>0</v>
      </c>
      <c r="F41" s="4"/>
      <c r="G41" s="4"/>
      <c r="I41" s="4"/>
      <c r="J41" s="4"/>
      <c r="L41" s="4"/>
      <c r="M41" s="4"/>
    </row>
    <row r="42" customFormat="false" ht="12.75" hidden="false" customHeight="false" outlineLevel="0" collapsed="false">
      <c r="A42" s="1" t="s">
        <v>12</v>
      </c>
      <c r="C42" s="4"/>
      <c r="D42" s="4"/>
      <c r="F42" s="4"/>
      <c r="G42" s="4"/>
      <c r="I42" s="4"/>
      <c r="J42" s="4"/>
      <c r="L42" s="4"/>
      <c r="M42" s="4"/>
    </row>
    <row r="43" customFormat="false" ht="12.75" hidden="false" customHeight="false" outlineLevel="0" collapsed="false">
      <c r="A43" s="2" t="s">
        <v>9</v>
      </c>
      <c r="B43" s="0" t="s">
        <v>24</v>
      </c>
      <c r="C43" s="4" t="n">
        <f aca="false">C14*1000*C$25*C21*C28</f>
        <v>805.0245</v>
      </c>
      <c r="D43" s="4" t="n">
        <f aca="false">D14*1000*D$25*D21*D28</f>
        <v>0</v>
      </c>
      <c r="F43" s="4"/>
      <c r="G43" s="4"/>
      <c r="I43" s="4"/>
      <c r="J43" s="4"/>
      <c r="L43" s="4"/>
      <c r="M43" s="4"/>
    </row>
    <row r="44" customFormat="false" ht="12.75" hidden="false" customHeight="false" outlineLevel="0" collapsed="false">
      <c r="A44" s="2" t="s">
        <v>10</v>
      </c>
      <c r="B44" s="0" t="s">
        <v>24</v>
      </c>
      <c r="C44" s="4" t="n">
        <f aca="false">C15*1000*C$25*C22*C29</f>
        <v>862.52625</v>
      </c>
      <c r="D44" s="4" t="n">
        <f aca="false">D15*1000*D$25*D22*D29</f>
        <v>1017.24025</v>
      </c>
      <c r="F44" s="4"/>
      <c r="G44" s="4"/>
      <c r="I44" s="4"/>
      <c r="J44" s="4"/>
      <c r="L44" s="4"/>
      <c r="M44" s="4"/>
    </row>
    <row r="45" customFormat="false" ht="12.75" hidden="false" customHeight="false" outlineLevel="0" collapsed="false">
      <c r="A45" s="2" t="s">
        <v>11</v>
      </c>
      <c r="B45" s="0" t="s">
        <v>24</v>
      </c>
      <c r="C45" s="4" t="n">
        <f aca="false">C16*1000*C$25*C23*C30</f>
        <v>1782.55425</v>
      </c>
      <c r="D45" s="4" t="n">
        <f aca="false">D16*1000*D$25*D23*D30</f>
        <v>1611.93455</v>
      </c>
      <c r="F45" s="4"/>
      <c r="G45" s="4"/>
      <c r="I45" s="4"/>
      <c r="J45" s="4"/>
      <c r="L45" s="4"/>
      <c r="M45" s="4"/>
    </row>
    <row r="46" customFormat="false" ht="12.75" hidden="false" customHeight="false" outlineLevel="0" collapsed="false">
      <c r="C46" s="4"/>
      <c r="D46" s="4"/>
      <c r="F46" s="4"/>
      <c r="G46" s="4"/>
      <c r="I46" s="4"/>
      <c r="J46" s="4"/>
      <c r="L46" s="4"/>
      <c r="M46" s="4"/>
    </row>
    <row r="47" customFormat="false" ht="12.75" hidden="false" customHeight="false" outlineLevel="0" collapsed="false">
      <c r="A47" s="0" t="s">
        <v>17</v>
      </c>
      <c r="B47" s="0" t="s">
        <v>24</v>
      </c>
      <c r="C47" s="4" t="n">
        <f aca="false">SUM(C35:C45)</f>
        <v>4075.105</v>
      </c>
      <c r="D47" s="4" t="n">
        <f aca="false">SUM(D35:D45)</f>
        <v>2869.1748</v>
      </c>
      <c r="F47" s="4"/>
      <c r="G47" s="4"/>
      <c r="I47" s="4"/>
      <c r="J47" s="4"/>
      <c r="L47" s="4"/>
      <c r="M47" s="4"/>
    </row>
    <row r="48" customFormat="false" ht="12.75" hidden="false" customHeight="false" outlineLevel="0" collapsed="false">
      <c r="C48" s="6"/>
      <c r="D48" s="6"/>
      <c r="F48" s="6"/>
      <c r="G48" s="6"/>
      <c r="I48" s="6"/>
      <c r="J48" s="6"/>
      <c r="L48" s="6"/>
      <c r="M48" s="6"/>
    </row>
    <row r="49" customFormat="false" ht="12.75" hidden="false" customHeight="false" outlineLevel="0" collapsed="false">
      <c r="A49" s="0" t="s">
        <v>25</v>
      </c>
      <c r="B49" s="0" t="s">
        <v>26</v>
      </c>
      <c r="C49" s="7" t="n">
        <f aca="false">C47/(C25*SUMPRODUCT(C21:C23,C28:C30))</f>
        <v>105.299870801034</v>
      </c>
      <c r="D49" s="7" t="n">
        <f aca="false">D47/(D25*SUMPRODUCT(D21:D23,D28:D30))</f>
        <v>79.4345182724253</v>
      </c>
      <c r="E49" s="8"/>
      <c r="F49" s="7"/>
      <c r="G49" s="7"/>
      <c r="I49" s="7"/>
      <c r="J49" s="7"/>
      <c r="K49" s="8"/>
      <c r="L49" s="7"/>
      <c r="M49" s="7"/>
    </row>
    <row r="50" customFormat="false" ht="12.75" hidden="false" customHeight="false" outlineLevel="0" collapsed="false">
      <c r="C50" s="8"/>
      <c r="D50" s="8"/>
      <c r="E50" s="8"/>
      <c r="F50" s="8"/>
      <c r="G50" s="8"/>
      <c r="I50" s="8"/>
      <c r="J50" s="8"/>
      <c r="K50" s="8"/>
      <c r="L50" s="8"/>
      <c r="M50" s="8"/>
    </row>
    <row r="51" customFormat="false" ht="12.75" hidden="false" customHeight="false" outlineLevel="0" collapsed="false">
      <c r="A51" s="0" t="s">
        <v>27</v>
      </c>
      <c r="B51" s="0" t="s">
        <v>26</v>
      </c>
      <c r="C51" s="8" t="n">
        <f aca="false">SUMPRODUCT(C49:D49,C$18:D$18)/12</f>
        <v>92.3671945367294</v>
      </c>
      <c r="D51" s="8"/>
      <c r="E51" s="8"/>
      <c r="F51" s="8"/>
      <c r="G51" s="8"/>
      <c r="I51" s="8"/>
      <c r="J51" s="8"/>
      <c r="K51" s="8"/>
      <c r="L51" s="8"/>
      <c r="M51" s="8"/>
    </row>
    <row r="53" customFormat="false" ht="12.75" hidden="false" customHeight="false" outlineLevel="0" collapsed="false">
      <c r="A53" s="0" t="s">
        <v>28</v>
      </c>
      <c r="B53" s="0" t="s">
        <v>26</v>
      </c>
      <c r="C53" s="0" t="n">
        <v>10</v>
      </c>
      <c r="D53" s="0" t="n">
        <v>10</v>
      </c>
    </row>
    <row r="55" customFormat="false" ht="12.75" hidden="false" customHeight="false" outlineLevel="0" collapsed="false">
      <c r="A55" s="0" t="s">
        <v>29</v>
      </c>
      <c r="B55" s="0" t="s">
        <v>26</v>
      </c>
      <c r="C55" s="9" t="n">
        <f aca="false">C49+C53</f>
        <v>115.299870801034</v>
      </c>
      <c r="D55" s="9" t="n">
        <f aca="false">D49+D53</f>
        <v>89.4345182724253</v>
      </c>
      <c r="F55" s="9"/>
      <c r="G55" s="9"/>
      <c r="I55" s="9"/>
      <c r="J55" s="9"/>
      <c r="L55" s="9"/>
      <c r="M55" s="9"/>
    </row>
    <row r="57" customFormat="false" ht="12.75" hidden="false" customHeight="false" outlineLevel="0" collapsed="false">
      <c r="A57" s="0" t="s">
        <v>30</v>
      </c>
      <c r="B57" s="0" t="s">
        <v>26</v>
      </c>
      <c r="C57" s="8" t="n">
        <f aca="false">SUMPRODUCT(C55:D55,C$18:D$18)/12</f>
        <v>102.367194536729</v>
      </c>
      <c r="D57" s="8"/>
      <c r="E57" s="8"/>
      <c r="F57" s="8"/>
      <c r="I57" s="8"/>
      <c r="J57" s="8"/>
      <c r="K57" s="8"/>
      <c r="L57" s="8"/>
    </row>
    <row r="61" customFormat="false" ht="12.75" hidden="false" customHeight="false" outlineLevel="0" collapsed="false">
      <c r="A61" s="0" t="s">
        <v>31</v>
      </c>
      <c r="C61" s="9" t="n">
        <f aca="false">C55</f>
        <v>115.299870801034</v>
      </c>
      <c r="D61" s="9" t="n">
        <f aca="false">D55</f>
        <v>89.4345182724253</v>
      </c>
      <c r="E61" s="9"/>
      <c r="I61" s="9"/>
      <c r="J61" s="9"/>
    </row>
    <row r="62" customFormat="false" ht="12.75" hidden="false" customHeight="false" outlineLevel="0" collapsed="false">
      <c r="A62" s="0" t="s">
        <v>32</v>
      </c>
      <c r="C62" s="9" t="n">
        <f aca="false">I55</f>
        <v>0</v>
      </c>
      <c r="D62" s="9" t="n">
        <f aca="false">J55</f>
        <v>0</v>
      </c>
      <c r="I62" s="9"/>
      <c r="J62" s="9"/>
    </row>
    <row r="63" customFormat="false" ht="12.75" hidden="false" customHeight="false" outlineLevel="0" collapsed="false">
      <c r="A63" s="0" t="s">
        <v>33</v>
      </c>
      <c r="C63" s="9" t="n">
        <f aca="false">C61-C62</f>
        <v>115.299870801034</v>
      </c>
      <c r="D63" s="9" t="n">
        <f aca="false">D61-D62</f>
        <v>89.4345182724253</v>
      </c>
      <c r="I63" s="9"/>
      <c r="J63" s="9"/>
    </row>
    <row r="67" customFormat="false" ht="12.75" hidden="false" customHeight="false" outlineLevel="0" collapsed="false">
      <c r="F67" s="9"/>
      <c r="G67" s="9"/>
      <c r="H67" s="9"/>
      <c r="I67" s="9"/>
      <c r="IV67" s="9" t="n">
        <f aca="false">IS61</f>
        <v>0</v>
      </c>
    </row>
    <row r="68" customFormat="false" ht="12.75" hidden="false" customHeight="false" outlineLevel="0" collapsed="false">
      <c r="F68" s="9"/>
      <c r="G68" s="9"/>
      <c r="H68" s="9"/>
      <c r="I68" s="9"/>
    </row>
    <row r="69" customFormat="false" ht="12.75" hidden="false" customHeight="false" outlineLevel="0" collapsed="false">
      <c r="F69" s="9"/>
      <c r="G69" s="9"/>
      <c r="H69" s="9"/>
      <c r="I6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2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9.14"/>
    <col collapsed="false" customWidth="true" hidden="false" outlineLevel="0" max="4" min="3" style="0" width="11.42"/>
    <col collapsed="false" customWidth="true" hidden="false" outlineLevel="0" max="5" min="5" style="0" width="10.28"/>
    <col collapsed="false" customWidth="true" hidden="false" outlineLevel="0" max="8" min="6" style="0" width="9.28"/>
    <col collapsed="false" customWidth="true" hidden="false" outlineLevel="0" max="9" min="9" style="0" width="13.99"/>
    <col collapsed="false" customWidth="true" hidden="false" outlineLevel="0" max="10" min="10" style="0" width="9.28"/>
    <col collapsed="false" customWidth="true" hidden="false" outlineLevel="0" max="11" min="11" style="0" width="9.41"/>
    <col collapsed="false" customWidth="true" hidden="false" outlineLevel="0" max="13" min="12" style="0" width="9.28"/>
  </cols>
  <sheetData>
    <row r="1" customFormat="false" ht="12.75" hidden="false" customHeight="false" outlineLevel="0" collapsed="false">
      <c r="A1" s="0" t="s">
        <v>36</v>
      </c>
    </row>
    <row r="2" customFormat="false" ht="12.75" hidden="false" customHeight="false" outlineLevel="0" collapsed="false">
      <c r="B2" s="1" t="s">
        <v>37</v>
      </c>
    </row>
    <row r="3" customFormat="false" ht="12.75" hidden="false" customHeight="false" outlineLevel="0" collapsed="false">
      <c r="B3" s="1"/>
    </row>
    <row r="4" customFormat="false" ht="12.75" hidden="false" customHeight="false" outlineLevel="0" collapsed="false">
      <c r="B4" s="0" t="s">
        <v>38</v>
      </c>
      <c r="C4" s="0" t="s">
        <v>39</v>
      </c>
      <c r="D4" s="0" t="s">
        <v>40</v>
      </c>
    </row>
    <row r="5" customFormat="false" ht="12.75" hidden="false" customHeight="false" outlineLevel="0" collapsed="false">
      <c r="B5" s="0" t="s">
        <v>41</v>
      </c>
      <c r="C5" s="6" t="n">
        <v>10.68</v>
      </c>
      <c r="D5" s="0" t="s">
        <v>42</v>
      </c>
    </row>
    <row r="6" customFormat="false" ht="12.75" hidden="false" customHeight="false" outlineLevel="0" collapsed="false">
      <c r="B6" s="0" t="s">
        <v>43</v>
      </c>
      <c r="C6" s="6" t="n">
        <f aca="false">'A-10'!C51/10</f>
        <v>9.23671945367294</v>
      </c>
      <c r="D6" s="0" t="s">
        <v>44</v>
      </c>
      <c r="G6" s="0" t="s">
        <v>45</v>
      </c>
    </row>
    <row r="7" customFormat="false" ht="12.75" hidden="false" customHeight="false" outlineLevel="0" collapsed="false">
      <c r="B7" s="0" t="s">
        <v>46</v>
      </c>
      <c r="C7" s="6" t="n">
        <f aca="false">E20T!C51/10</f>
        <v>5.64995919526648</v>
      </c>
      <c r="D7" s="0" t="s">
        <v>47</v>
      </c>
      <c r="G7" s="0" t="s">
        <v>48</v>
      </c>
    </row>
    <row r="9" customFormat="false" ht="12.75" hidden="false" customHeight="false" outlineLevel="0" collapsed="false">
      <c r="B9" s="1" t="s">
        <v>49</v>
      </c>
    </row>
    <row r="11" customFormat="false" ht="12.75" hidden="false" customHeight="false" outlineLevel="0" collapsed="false">
      <c r="B11" s="0" t="s">
        <v>38</v>
      </c>
      <c r="C11" s="0" t="s">
        <v>39</v>
      </c>
    </row>
    <row r="12" customFormat="false" ht="12.75" hidden="false" customHeight="false" outlineLevel="0" collapsed="false">
      <c r="B12" s="0" t="str">
        <f aca="false">B5</f>
        <v>Residential</v>
      </c>
      <c r="C12" s="9" t="n">
        <f aca="false">C5+1</f>
        <v>11.68</v>
      </c>
    </row>
    <row r="13" customFormat="false" ht="12.75" hidden="false" customHeight="false" outlineLevel="0" collapsed="false">
      <c r="B13" s="0" t="str">
        <f aca="false">B6</f>
        <v>Medium Commercial</v>
      </c>
      <c r="C13" s="9" t="n">
        <f aca="false">C6+1</f>
        <v>10.2367194536729</v>
      </c>
    </row>
    <row r="14" customFormat="false" ht="12.75" hidden="false" customHeight="false" outlineLevel="0" collapsed="false">
      <c r="B14" s="0" t="str">
        <f aca="false">B7</f>
        <v>Large Industrial</v>
      </c>
      <c r="C14" s="9" t="n">
        <f aca="false">C7+1</f>
        <v>6.64995919526648</v>
      </c>
    </row>
    <row r="15" customFormat="false" ht="12.75" hidden="false" customHeight="false" outlineLevel="0" collapsed="false">
      <c r="C15" s="9"/>
    </row>
    <row r="16" customFormat="false" ht="12.75" hidden="false" customHeight="false" outlineLevel="0" collapsed="false">
      <c r="B16" s="1" t="s">
        <v>50</v>
      </c>
      <c r="C16" s="9"/>
    </row>
    <row r="17" customFormat="false" ht="12.75" hidden="false" customHeight="false" outlineLevel="0" collapsed="false">
      <c r="C17" s="9"/>
    </row>
    <row r="18" customFormat="false" ht="12.75" hidden="false" customHeight="false" outlineLevel="0" collapsed="false">
      <c r="B18" s="0" t="s">
        <v>51</v>
      </c>
      <c r="C18" s="5" t="n">
        <v>5000</v>
      </c>
      <c r="D18" s="0" t="s">
        <v>52</v>
      </c>
    </row>
    <row r="19" customFormat="false" ht="12.75" hidden="false" customHeight="false" outlineLevel="0" collapsed="false">
      <c r="B19" s="0" t="s">
        <v>53</v>
      </c>
      <c r="C19" s="9" t="n">
        <v>10</v>
      </c>
      <c r="D19" s="0" t="s">
        <v>54</v>
      </c>
    </row>
    <row r="20" customFormat="false" ht="12.75" hidden="false" customHeight="false" outlineLevel="0" collapsed="false">
      <c r="B20" s="0" t="s">
        <v>55</v>
      </c>
      <c r="C20" s="3" t="n">
        <v>0.07</v>
      </c>
    </row>
    <row r="21" customFormat="false" ht="12.75" hidden="false" customHeight="false" outlineLevel="0" collapsed="false">
      <c r="B21" s="0" t="s">
        <v>56</v>
      </c>
      <c r="C21" s="10" t="n">
        <f aca="false">-PMT(C20/4,C19*4,C18)*4</f>
        <v>699.441821487533</v>
      </c>
      <c r="D21" s="0" t="s">
        <v>52</v>
      </c>
      <c r="E21" s="11"/>
    </row>
    <row r="22" customFormat="false" ht="12.75" hidden="false" customHeight="false" outlineLevel="0" collapsed="false">
      <c r="C22" s="9"/>
    </row>
    <row r="24" customFormat="false" ht="12.75" hidden="false" customHeight="false" outlineLevel="0" collapsed="false">
      <c r="B24" s="1" t="s">
        <v>57</v>
      </c>
    </row>
    <row r="26" customFormat="false" ht="38.25" hidden="false" customHeight="false" outlineLevel="0" collapsed="false">
      <c r="B26" s="0" t="s">
        <v>38</v>
      </c>
      <c r="C26" s="12" t="s">
        <v>58</v>
      </c>
      <c r="D26" s="12" t="s">
        <v>59</v>
      </c>
      <c r="E26" s="0" t="s">
        <v>40</v>
      </c>
      <c r="I26" s="0" t="s">
        <v>60</v>
      </c>
    </row>
    <row r="27" customFormat="false" ht="12.75" hidden="false" customHeight="false" outlineLevel="0" collapsed="false">
      <c r="B27" s="0" t="s">
        <v>41</v>
      </c>
      <c r="C27" s="13" t="s">
        <v>61</v>
      </c>
      <c r="D27" s="4" t="n">
        <f aca="false">27739000000/4017428</f>
        <v>6904.66636863187</v>
      </c>
      <c r="E27" s="0" t="s">
        <v>62</v>
      </c>
      <c r="I27" s="2" t="s">
        <v>61</v>
      </c>
      <c r="L27" s="4"/>
    </row>
    <row r="28" customFormat="false" ht="12.75" hidden="false" customHeight="false" outlineLevel="0" collapsed="false">
      <c r="B28" s="0" t="s">
        <v>43</v>
      </c>
      <c r="C28" s="4" t="n">
        <f aca="false">MAX('A-10'!C25:D25)*1000</f>
        <v>100</v>
      </c>
      <c r="D28" s="4" t="n">
        <f aca="false">'A-10'!I24*1000</f>
        <v>448920</v>
      </c>
      <c r="E28" s="0" t="s">
        <v>63</v>
      </c>
      <c r="I28" s="14" t="n">
        <f aca="false">D28/C28/8760</f>
        <v>0.512465753424658</v>
      </c>
      <c r="L28" s="4"/>
    </row>
    <row r="29" customFormat="false" ht="12.75" hidden="false" customHeight="false" outlineLevel="0" collapsed="false">
      <c r="B29" s="0" t="s">
        <v>46</v>
      </c>
      <c r="C29" s="4" t="n">
        <f aca="false">MAX(E20T!C25:D25)*1000</f>
        <v>1500</v>
      </c>
      <c r="D29" s="4" t="n">
        <f aca="false">E20T!I24*1000</f>
        <v>9218340</v>
      </c>
      <c r="E29" s="0" t="s">
        <v>63</v>
      </c>
      <c r="I29" s="14" t="n">
        <f aca="false">D29/C29/8760</f>
        <v>0.701547945205479</v>
      </c>
      <c r="L29" s="4"/>
    </row>
    <row r="31" customFormat="false" ht="63.75" hidden="false" customHeight="false" outlineLevel="0" collapsed="false">
      <c r="B31" s="0" t="s">
        <v>38</v>
      </c>
      <c r="C31" s="12" t="s">
        <v>64</v>
      </c>
      <c r="D31" s="0" t="s">
        <v>40</v>
      </c>
    </row>
    <row r="32" customFormat="false" ht="12.75" hidden="false" customHeight="false" outlineLevel="0" collapsed="false">
      <c r="B32" s="0" t="s">
        <v>41</v>
      </c>
      <c r="C32" s="5" t="n">
        <f aca="false">D27</f>
        <v>6904.66636863187</v>
      </c>
      <c r="D32" s="0" t="s">
        <v>62</v>
      </c>
    </row>
    <row r="33" customFormat="false" ht="12.75" hidden="false" customHeight="false" outlineLevel="0" collapsed="false">
      <c r="B33" s="0" t="s">
        <v>65</v>
      </c>
      <c r="C33" s="4" t="n">
        <f aca="false">'A-10'!G27*1000</f>
        <v>64093.8678350993</v>
      </c>
      <c r="D33" s="0" t="s">
        <v>62</v>
      </c>
    </row>
    <row r="34" customFormat="false" ht="12.75" hidden="false" customHeight="false" outlineLevel="0" collapsed="false">
      <c r="B34" s="0" t="s">
        <v>66</v>
      </c>
      <c r="C34" s="4" t="n">
        <f aca="false">E20T!G26*1000</f>
        <v>14528236.3162467</v>
      </c>
      <c r="D34" s="0" t="s">
        <v>62</v>
      </c>
    </row>
    <row r="36" customFormat="false" ht="12.75" hidden="false" customHeight="false" outlineLevel="0" collapsed="false">
      <c r="B36" s="1" t="s">
        <v>67</v>
      </c>
    </row>
    <row r="39" customFormat="false" ht="38.25" hidden="false" customHeight="false" outlineLevel="0" collapsed="false">
      <c r="B39" s="0" t="s">
        <v>38</v>
      </c>
      <c r="C39" s="12" t="s">
        <v>68</v>
      </c>
      <c r="D39" s="0" t="s">
        <v>40</v>
      </c>
      <c r="H39" s="12" t="s">
        <v>69</v>
      </c>
    </row>
    <row r="40" customFormat="false" ht="12.75" hidden="false" customHeight="false" outlineLevel="0" collapsed="false">
      <c r="B40" s="0" t="s">
        <v>41</v>
      </c>
      <c r="C40" s="4" t="n">
        <v>27739</v>
      </c>
      <c r="D40" s="0" t="s">
        <v>62</v>
      </c>
      <c r="H40" s="14" t="n">
        <f aca="false">C40/$C$44</f>
        <v>0.350107282594977</v>
      </c>
    </row>
    <row r="41" customFormat="false" ht="12.75" hidden="false" customHeight="false" outlineLevel="0" collapsed="false">
      <c r="B41" s="0" t="s">
        <v>65</v>
      </c>
      <c r="C41" s="4" t="n">
        <v>30426</v>
      </c>
      <c r="D41" s="0" t="s">
        <v>62</v>
      </c>
      <c r="H41" s="14" t="n">
        <f aca="false">C41/$C$44</f>
        <v>0.38402120408936</v>
      </c>
    </row>
    <row r="42" customFormat="false" ht="12.75" hidden="false" customHeight="false" outlineLevel="0" collapsed="false">
      <c r="B42" s="0" t="s">
        <v>66</v>
      </c>
      <c r="C42" s="4" t="n">
        <v>16722</v>
      </c>
      <c r="D42" s="0" t="s">
        <v>62</v>
      </c>
      <c r="H42" s="14" t="n">
        <f aca="false">C42/$C$44</f>
        <v>0.211056418023476</v>
      </c>
    </row>
    <row r="43" customFormat="false" ht="12.75" hidden="false" customHeight="false" outlineLevel="0" collapsed="false">
      <c r="B43" s="0" t="s">
        <v>70</v>
      </c>
      <c r="C43" s="4" t="n">
        <f aca="false">C44-SUM(C40:C42)</f>
        <v>4343</v>
      </c>
      <c r="D43" s="0" t="s">
        <v>62</v>
      </c>
      <c r="H43" s="14" t="n">
        <f aca="false">C43/$C$44</f>
        <v>0.0548150952921873</v>
      </c>
    </row>
    <row r="44" customFormat="false" ht="12.75" hidden="false" customHeight="false" outlineLevel="0" collapsed="false">
      <c r="B44" s="0" t="s">
        <v>17</v>
      </c>
      <c r="C44" s="4" t="n">
        <v>79230</v>
      </c>
      <c r="D44" s="0" t="s">
        <v>62</v>
      </c>
      <c r="H44" s="14" t="n">
        <f aca="false">C44/$C$44</f>
        <v>1</v>
      </c>
    </row>
    <row r="47" customFormat="false" ht="12.75" hidden="false" customHeight="false" outlineLevel="0" collapsed="false">
      <c r="B47" s="1" t="s">
        <v>71</v>
      </c>
    </row>
    <row r="48" customFormat="false" ht="12.75" hidden="false" customHeight="false" outlineLevel="0" collapsed="false">
      <c r="B48" s="0" t="s">
        <v>72</v>
      </c>
    </row>
    <row r="49" customFormat="false" ht="25.5" hidden="false" customHeight="false" outlineLevel="0" collapsed="false">
      <c r="B49" s="0" t="s">
        <v>38</v>
      </c>
      <c r="C49" s="12" t="s">
        <v>73</v>
      </c>
    </row>
    <row r="50" customFormat="false" ht="12.75" hidden="false" customHeight="false" outlineLevel="0" collapsed="false">
      <c r="B50" s="0" t="s">
        <v>41</v>
      </c>
      <c r="C50" s="4" t="n">
        <v>2962</v>
      </c>
      <c r="D50" s="0" t="s">
        <v>62</v>
      </c>
    </row>
    <row r="51" customFormat="false" ht="12.75" hidden="false" customHeight="false" outlineLevel="0" collapsed="false">
      <c r="B51" s="0" t="s">
        <v>65</v>
      </c>
      <c r="C51" s="4" t="n">
        <v>2837</v>
      </c>
      <c r="D51" s="0" t="s">
        <v>62</v>
      </c>
    </row>
    <row r="52" customFormat="false" ht="12.75" hidden="false" customHeight="false" outlineLevel="0" collapsed="false">
      <c r="B52" s="0" t="s">
        <v>66</v>
      </c>
      <c r="C52" s="4" t="n">
        <v>864</v>
      </c>
      <c r="D52" s="0" t="s">
        <v>62</v>
      </c>
    </row>
    <row r="53" customFormat="false" ht="12.75" hidden="false" customHeight="false" outlineLevel="0" collapsed="false">
      <c r="B53" s="0" t="s">
        <v>70</v>
      </c>
      <c r="C53" s="4" t="n">
        <f aca="false">C54-SUM(C50:C52)</f>
        <v>458</v>
      </c>
      <c r="D53" s="0" t="s">
        <v>62</v>
      </c>
    </row>
    <row r="54" customFormat="false" ht="12.75" hidden="false" customHeight="false" outlineLevel="0" collapsed="false">
      <c r="B54" s="0" t="s">
        <v>17</v>
      </c>
      <c r="C54" s="4" t="n">
        <v>7121</v>
      </c>
      <c r="D54" s="0" t="s">
        <v>62</v>
      </c>
    </row>
    <row r="55" customFormat="false" ht="12.75" hidden="false" customHeight="false" outlineLevel="0" collapsed="false">
      <c r="C55" s="4"/>
    </row>
    <row r="56" customFormat="false" ht="12.75" hidden="false" customHeight="false" outlineLevel="0" collapsed="false">
      <c r="B56" s="0" t="s">
        <v>71</v>
      </c>
      <c r="C56" s="4"/>
    </row>
    <row r="57" customFormat="false" ht="12.75" hidden="false" customHeight="false" outlineLevel="0" collapsed="false">
      <c r="B57" s="0" t="s">
        <v>74</v>
      </c>
      <c r="C57" s="4"/>
    </row>
    <row r="58" customFormat="false" ht="25.5" hidden="false" customHeight="false" outlineLevel="0" collapsed="false">
      <c r="B58" s="0" t="s">
        <v>38</v>
      </c>
      <c r="C58" s="12" t="s">
        <v>73</v>
      </c>
    </row>
    <row r="59" customFormat="false" ht="12.75" hidden="false" customHeight="false" outlineLevel="0" collapsed="false">
      <c r="B59" s="0" t="s">
        <v>41</v>
      </c>
      <c r="C59" s="4" t="n">
        <f aca="false">C50+0.01*C40</f>
        <v>3239.39</v>
      </c>
    </row>
    <row r="60" customFormat="false" ht="12.75" hidden="false" customHeight="false" outlineLevel="0" collapsed="false">
      <c r="B60" s="0" t="s">
        <v>65</v>
      </c>
      <c r="C60" s="4" t="n">
        <f aca="false">C51+0.01*C41</f>
        <v>3141.26</v>
      </c>
    </row>
    <row r="61" customFormat="false" ht="12.75" hidden="false" customHeight="false" outlineLevel="0" collapsed="false">
      <c r="B61" s="0" t="s">
        <v>66</v>
      </c>
      <c r="C61" s="4" t="n">
        <f aca="false">C52+0.01*C42</f>
        <v>1031.22</v>
      </c>
    </row>
    <row r="62" customFormat="false" ht="12.75" hidden="false" customHeight="false" outlineLevel="0" collapsed="false">
      <c r="B62" s="0" t="s">
        <v>70</v>
      </c>
      <c r="C62" s="4" t="n">
        <f aca="false">C53+0.01*C43</f>
        <v>501.43</v>
      </c>
    </row>
    <row r="63" customFormat="false" ht="12.75" hidden="false" customHeight="false" outlineLevel="0" collapsed="false">
      <c r="B63" s="0" t="s">
        <v>17</v>
      </c>
      <c r="C63" s="4" t="n">
        <f aca="false">C54+0.01*C44</f>
        <v>7913.3</v>
      </c>
      <c r="D63" s="5"/>
    </row>
    <row r="64" customFormat="false" ht="12.75" hidden="false" customHeight="false" outlineLevel="0" collapsed="false">
      <c r="C64" s="4"/>
    </row>
    <row r="65" customFormat="false" ht="12.75" hidden="false" customHeight="false" outlineLevel="0" collapsed="false">
      <c r="C65" s="4"/>
    </row>
    <row r="68" customFormat="false" ht="12.75" hidden="false" customHeight="false" outlineLevel="0" collapsed="false">
      <c r="B68" s="1" t="s">
        <v>75</v>
      </c>
    </row>
    <row r="69" customFormat="false" ht="12.75" hidden="false" customHeight="false" outlineLevel="0" collapsed="false">
      <c r="B69" s="0" t="s">
        <v>76</v>
      </c>
    </row>
    <row r="71" customFormat="false" ht="12.75" hidden="false" customHeight="false" outlineLevel="0" collapsed="false">
      <c r="B71" s="0" t="s">
        <v>38</v>
      </c>
      <c r="C71" s="0" t="s">
        <v>77</v>
      </c>
    </row>
    <row r="72" customFormat="false" ht="12.75" hidden="false" customHeight="false" outlineLevel="0" collapsed="false">
      <c r="B72" s="0" t="s">
        <v>41</v>
      </c>
      <c r="C72" s="6" t="n">
        <f aca="false">C50/C40*100+1</f>
        <v>11.6781066368651</v>
      </c>
    </row>
    <row r="73" customFormat="false" ht="12.75" hidden="false" customHeight="false" outlineLevel="0" collapsed="false">
      <c r="B73" s="0" t="s">
        <v>65</v>
      </c>
      <c r="C73" s="6" t="n">
        <f aca="false">C51/C41*100+1</f>
        <v>10.3242621442188</v>
      </c>
    </row>
    <row r="74" customFormat="false" ht="12.75" hidden="false" customHeight="false" outlineLevel="0" collapsed="false">
      <c r="B74" s="0" t="s">
        <v>66</v>
      </c>
      <c r="C74" s="6" t="n">
        <f aca="false">C52/C42*100+1</f>
        <v>6.16684607104413</v>
      </c>
    </row>
    <row r="75" customFormat="false" ht="12.75" hidden="false" customHeight="false" outlineLevel="0" collapsed="false">
      <c r="B75" s="0" t="s">
        <v>70</v>
      </c>
      <c r="C75" s="6" t="n">
        <f aca="false">C53/C43*100+1</f>
        <v>11.545705733364</v>
      </c>
    </row>
    <row r="76" customFormat="false" ht="12.75" hidden="false" customHeight="false" outlineLevel="0" collapsed="false">
      <c r="B76" s="0" t="s">
        <v>17</v>
      </c>
      <c r="C76" s="6" t="n">
        <f aca="false">C54/C44*100+1</f>
        <v>9.9877571626909</v>
      </c>
    </row>
    <row r="81" customFormat="false" ht="12.75" hidden="false" customHeight="false" outlineLevel="0" collapsed="false">
      <c r="B81" s="1" t="s">
        <v>78</v>
      </c>
    </row>
    <row r="83" customFormat="false" ht="12.75" hidden="false" customHeight="false" outlineLevel="0" collapsed="false">
      <c r="B83" s="0" t="s">
        <v>79</v>
      </c>
      <c r="E83" s="14" t="n">
        <f aca="false">1/3</f>
        <v>0.333333333333333</v>
      </c>
    </row>
    <row r="84" customFormat="false" ht="12.75" hidden="false" customHeight="false" outlineLevel="0" collapsed="false">
      <c r="B84" s="0" t="s">
        <v>80</v>
      </c>
      <c r="E84" s="15" t="n">
        <v>0.025</v>
      </c>
    </row>
    <row r="85" customFormat="false" ht="12.75" hidden="false" customHeight="false" outlineLevel="0" collapsed="false">
      <c r="B85" s="0" t="s">
        <v>81</v>
      </c>
      <c r="E85" s="3" t="n">
        <f aca="false">C20</f>
        <v>0.07</v>
      </c>
    </row>
    <row r="86" customFormat="false" ht="12.75" hidden="false" customHeight="false" outlineLevel="0" collapsed="false">
      <c r="B86" s="0" t="s">
        <v>82</v>
      </c>
      <c r="E86" s="3" t="n">
        <f aca="false">J146</f>
        <v>0.25</v>
      </c>
    </row>
    <row r="87" customFormat="false" ht="12.75" hidden="false" customHeight="false" outlineLevel="0" collapsed="false">
      <c r="E87" s="3"/>
    </row>
    <row r="88" customFormat="false" ht="12.75" hidden="false" customHeight="false" outlineLevel="0" collapsed="false">
      <c r="E88" s="3"/>
    </row>
    <row r="89" customFormat="false" ht="12.75" hidden="false" customHeight="false" outlineLevel="0" collapsed="false">
      <c r="E89" s="3"/>
    </row>
    <row r="90" customFormat="false" ht="12.75" hidden="false" customHeight="false" outlineLevel="0" collapsed="false">
      <c r="E90" s="3"/>
    </row>
    <row r="92" customFormat="false" ht="12.75" hidden="false" customHeight="false" outlineLevel="0" collapsed="false">
      <c r="C92" s="0" t="n">
        <v>0</v>
      </c>
      <c r="D92" s="0" t="n">
        <v>1</v>
      </c>
      <c r="E92" s="0" t="n">
        <f aca="false">D92+1</f>
        <v>2</v>
      </c>
      <c r="F92" s="0" t="n">
        <f aca="false">E92+1</f>
        <v>3</v>
      </c>
      <c r="G92" s="0" t="n">
        <f aca="false">F92+1</f>
        <v>4</v>
      </c>
      <c r="H92" s="0" t="n">
        <f aca="false">G92+1</f>
        <v>5</v>
      </c>
      <c r="I92" s="0" t="n">
        <f aca="false">H92+1</f>
        <v>6</v>
      </c>
      <c r="J92" s="0" t="n">
        <f aca="false">I92+1</f>
        <v>7</v>
      </c>
      <c r="K92" s="0" t="n">
        <f aca="false">J92+1</f>
        <v>8</v>
      </c>
      <c r="L92" s="0" t="n">
        <f aca="false">K92+1</f>
        <v>9</v>
      </c>
      <c r="M92" s="0" t="n">
        <f aca="false">L92+1</f>
        <v>10</v>
      </c>
      <c r="N92" s="0" t="n">
        <f aca="false">M92+1</f>
        <v>11</v>
      </c>
      <c r="O92" s="0" t="n">
        <f aca="false">N92+1</f>
        <v>12</v>
      </c>
      <c r="P92" s="0" t="n">
        <f aca="false">O92+1</f>
        <v>13</v>
      </c>
      <c r="Q92" s="0" t="n">
        <f aca="false">P92+1</f>
        <v>14</v>
      </c>
      <c r="R92" s="0" t="n">
        <f aca="false">Q92+1</f>
        <v>15</v>
      </c>
      <c r="S92" s="0" t="n">
        <f aca="false">R92+1</f>
        <v>16</v>
      </c>
      <c r="T92" s="0" t="n">
        <f aca="false">S92+1</f>
        <v>17</v>
      </c>
      <c r="U92" s="0" t="n">
        <f aca="false">T92+1</f>
        <v>18</v>
      </c>
      <c r="V92" s="0" t="n">
        <f aca="false">U92+1</f>
        <v>19</v>
      </c>
      <c r="W92" s="0" t="n">
        <f aca="false">V92+1</f>
        <v>20</v>
      </c>
      <c r="X92" s="0" t="n">
        <f aca="false">W92+1</f>
        <v>21</v>
      </c>
      <c r="Y92" s="0" t="n">
        <f aca="false">X92+1</f>
        <v>22</v>
      </c>
      <c r="Z92" s="0" t="n">
        <f aca="false">Y92+1</f>
        <v>23</v>
      </c>
      <c r="AA92" s="0" t="n">
        <f aca="false">Z92+1</f>
        <v>24</v>
      </c>
      <c r="AB92" s="0" t="n">
        <f aca="false">AA92+1</f>
        <v>25</v>
      </c>
      <c r="AC92" s="0" t="n">
        <f aca="false">AB92+1</f>
        <v>26</v>
      </c>
      <c r="AD92" s="0" t="n">
        <f aca="false">AC92+1</f>
        <v>27</v>
      </c>
      <c r="AE92" s="0" t="n">
        <f aca="false">AD92+1</f>
        <v>28</v>
      </c>
      <c r="AF92" s="0" t="n">
        <f aca="false">AE92+1</f>
        <v>29</v>
      </c>
      <c r="AG92" s="0" t="n">
        <f aca="false">AF92+1</f>
        <v>30</v>
      </c>
      <c r="AH92" s="0" t="n">
        <f aca="false">AG92+1</f>
        <v>31</v>
      </c>
      <c r="AI92" s="0" t="n">
        <f aca="false">AH92+1</f>
        <v>32</v>
      </c>
      <c r="AJ92" s="0" t="n">
        <f aca="false">AI92+1</f>
        <v>33</v>
      </c>
      <c r="AK92" s="0" t="n">
        <f aca="false">AJ92+1</f>
        <v>34</v>
      </c>
      <c r="AL92" s="0" t="n">
        <f aca="false">AK92+1</f>
        <v>35</v>
      </c>
      <c r="AM92" s="0" t="n">
        <f aca="false">AL92+1</f>
        <v>36</v>
      </c>
      <c r="AN92" s="0" t="n">
        <f aca="false">AM92+1</f>
        <v>37</v>
      </c>
      <c r="AO92" s="0" t="n">
        <f aca="false">AN92+1</f>
        <v>38</v>
      </c>
      <c r="AP92" s="0" t="n">
        <f aca="false">AO92+1</f>
        <v>39</v>
      </c>
      <c r="AQ92" s="0" t="n">
        <f aca="false">AP92+1</f>
        <v>40</v>
      </c>
      <c r="AR92" s="0" t="n">
        <f aca="false">AQ92+1</f>
        <v>41</v>
      </c>
      <c r="AS92" s="0" t="n">
        <f aca="false">AR92+1</f>
        <v>42</v>
      </c>
      <c r="AT92" s="0" t="n">
        <f aca="false">AS92+1</f>
        <v>43</v>
      </c>
      <c r="AU92" s="0" t="n">
        <f aca="false">AT92+1</f>
        <v>44</v>
      </c>
      <c r="AV92" s="0" t="n">
        <f aca="false">AU92+1</f>
        <v>45</v>
      </c>
      <c r="AW92" s="0" t="n">
        <f aca="false">AV92+1</f>
        <v>46</v>
      </c>
      <c r="AX92" s="0" t="n">
        <f aca="false">AW92+1</f>
        <v>47</v>
      </c>
      <c r="AY92" s="0" t="n">
        <f aca="false">AX92+1</f>
        <v>48</v>
      </c>
    </row>
    <row r="93" customFormat="false" ht="12.75" hidden="false" customHeight="false" outlineLevel="0" collapsed="false">
      <c r="C93" s="2" t="s">
        <v>83</v>
      </c>
      <c r="D93" s="2" t="s">
        <v>84</v>
      </c>
      <c r="E93" s="2" t="s">
        <v>85</v>
      </c>
      <c r="F93" s="2" t="s">
        <v>86</v>
      </c>
      <c r="G93" s="2" t="s">
        <v>83</v>
      </c>
      <c r="H93" s="2" t="s">
        <v>84</v>
      </c>
      <c r="I93" s="2" t="s">
        <v>85</v>
      </c>
      <c r="J93" s="2" t="s">
        <v>86</v>
      </c>
      <c r="K93" s="2" t="s">
        <v>83</v>
      </c>
      <c r="L93" s="2" t="s">
        <v>84</v>
      </c>
      <c r="M93" s="2" t="s">
        <v>85</v>
      </c>
      <c r="N93" s="2" t="s">
        <v>86</v>
      </c>
      <c r="O93" s="2" t="s">
        <v>83</v>
      </c>
      <c r="P93" s="2" t="s">
        <v>84</v>
      </c>
      <c r="Q93" s="2" t="s">
        <v>85</v>
      </c>
      <c r="R93" s="2" t="s">
        <v>86</v>
      </c>
      <c r="S93" s="2" t="s">
        <v>83</v>
      </c>
      <c r="T93" s="2" t="s">
        <v>84</v>
      </c>
      <c r="U93" s="2" t="s">
        <v>85</v>
      </c>
      <c r="V93" s="2" t="s">
        <v>86</v>
      </c>
      <c r="W93" s="2" t="s">
        <v>83</v>
      </c>
      <c r="X93" s="2" t="s">
        <v>84</v>
      </c>
      <c r="Y93" s="2" t="s">
        <v>85</v>
      </c>
      <c r="Z93" s="2" t="s">
        <v>86</v>
      </c>
      <c r="AA93" s="2" t="s">
        <v>83</v>
      </c>
      <c r="AB93" s="2" t="s">
        <v>84</v>
      </c>
      <c r="AC93" s="2" t="s">
        <v>85</v>
      </c>
      <c r="AD93" s="2" t="s">
        <v>86</v>
      </c>
      <c r="AE93" s="2" t="s">
        <v>83</v>
      </c>
      <c r="AF93" s="2" t="s">
        <v>84</v>
      </c>
      <c r="AG93" s="2" t="s">
        <v>85</v>
      </c>
      <c r="AH93" s="2" t="s">
        <v>86</v>
      </c>
      <c r="AI93" s="2" t="s">
        <v>83</v>
      </c>
      <c r="AJ93" s="2" t="s">
        <v>84</v>
      </c>
      <c r="AK93" s="2" t="s">
        <v>85</v>
      </c>
      <c r="AL93" s="2" t="s">
        <v>86</v>
      </c>
      <c r="AM93" s="2" t="s">
        <v>83</v>
      </c>
      <c r="AN93" s="2" t="s">
        <v>84</v>
      </c>
      <c r="AO93" s="2" t="s">
        <v>85</v>
      </c>
      <c r="AP93" s="2" t="s">
        <v>86</v>
      </c>
      <c r="AQ93" s="2" t="s">
        <v>83</v>
      </c>
      <c r="AR93" s="2" t="s">
        <v>84</v>
      </c>
      <c r="AS93" s="2" t="s">
        <v>85</v>
      </c>
      <c r="AT93" s="2" t="s">
        <v>86</v>
      </c>
      <c r="AU93" s="2" t="s">
        <v>83</v>
      </c>
      <c r="AV93" s="2" t="s">
        <v>84</v>
      </c>
      <c r="AW93" s="2" t="s">
        <v>85</v>
      </c>
      <c r="AX93" s="2" t="s">
        <v>86</v>
      </c>
      <c r="AY93" s="2" t="s">
        <v>83</v>
      </c>
    </row>
    <row r="94" customFormat="false" ht="12.75" hidden="false" customHeight="false" outlineLevel="0" collapsed="false">
      <c r="C94" s="0" t="n">
        <v>2001</v>
      </c>
      <c r="D94" s="0" t="n">
        <v>2001</v>
      </c>
      <c r="E94" s="0" t="n">
        <f aca="false">D94</f>
        <v>2001</v>
      </c>
      <c r="F94" s="0" t="n">
        <f aca="false">E94</f>
        <v>2001</v>
      </c>
      <c r="G94" s="0" t="n">
        <v>2002</v>
      </c>
      <c r="H94" s="0" t="n">
        <f aca="false">G94</f>
        <v>2002</v>
      </c>
      <c r="I94" s="0" t="n">
        <f aca="false">H94</f>
        <v>2002</v>
      </c>
      <c r="J94" s="0" t="n">
        <f aca="false">I94</f>
        <v>2002</v>
      </c>
      <c r="K94" s="0" t="n">
        <f aca="false">G94+1</f>
        <v>2003</v>
      </c>
      <c r="L94" s="0" t="n">
        <f aca="false">K94</f>
        <v>2003</v>
      </c>
      <c r="M94" s="0" t="n">
        <f aca="false">L94</f>
        <v>2003</v>
      </c>
      <c r="N94" s="0" t="n">
        <f aca="false">M94</f>
        <v>2003</v>
      </c>
      <c r="O94" s="0" t="n">
        <f aca="false">K94+1</f>
        <v>2004</v>
      </c>
      <c r="P94" s="0" t="n">
        <f aca="false">O94</f>
        <v>2004</v>
      </c>
      <c r="Q94" s="0" t="n">
        <f aca="false">P94</f>
        <v>2004</v>
      </c>
      <c r="R94" s="0" t="n">
        <f aca="false">Q94</f>
        <v>2004</v>
      </c>
      <c r="S94" s="0" t="n">
        <f aca="false">O94+1</f>
        <v>2005</v>
      </c>
      <c r="T94" s="0" t="n">
        <f aca="false">S94</f>
        <v>2005</v>
      </c>
      <c r="U94" s="0" t="n">
        <f aca="false">T94</f>
        <v>2005</v>
      </c>
      <c r="V94" s="0" t="n">
        <f aca="false">U94</f>
        <v>2005</v>
      </c>
      <c r="W94" s="0" t="n">
        <f aca="false">S94+1</f>
        <v>2006</v>
      </c>
      <c r="X94" s="0" t="n">
        <f aca="false">W94</f>
        <v>2006</v>
      </c>
      <c r="Y94" s="0" t="n">
        <f aca="false">X94</f>
        <v>2006</v>
      </c>
      <c r="Z94" s="0" t="n">
        <f aca="false">Y94</f>
        <v>2006</v>
      </c>
      <c r="AA94" s="0" t="n">
        <f aca="false">W94+1</f>
        <v>2007</v>
      </c>
      <c r="AB94" s="0" t="n">
        <f aca="false">AA94</f>
        <v>2007</v>
      </c>
      <c r="AC94" s="0" t="n">
        <f aca="false">AB94</f>
        <v>2007</v>
      </c>
      <c r="AD94" s="0" t="n">
        <f aca="false">AC94</f>
        <v>2007</v>
      </c>
      <c r="AE94" s="0" t="n">
        <f aca="false">AA94+1</f>
        <v>2008</v>
      </c>
      <c r="AF94" s="0" t="n">
        <f aca="false">AB94+1</f>
        <v>2008</v>
      </c>
      <c r="AG94" s="0" t="n">
        <f aca="false">AC94+1</f>
        <v>2008</v>
      </c>
      <c r="AH94" s="0" t="n">
        <f aca="false">AD94+1</f>
        <v>2008</v>
      </c>
      <c r="AI94" s="0" t="n">
        <f aca="false">AE94+1</f>
        <v>2009</v>
      </c>
      <c r="AJ94" s="0" t="n">
        <f aca="false">AF94+1</f>
        <v>2009</v>
      </c>
      <c r="AK94" s="0" t="n">
        <f aca="false">AG94+1</f>
        <v>2009</v>
      </c>
      <c r="AL94" s="0" t="n">
        <f aca="false">AH94+1</f>
        <v>2009</v>
      </c>
      <c r="AM94" s="0" t="n">
        <f aca="false">AI94+1</f>
        <v>2010</v>
      </c>
      <c r="AN94" s="0" t="n">
        <f aca="false">AJ94+1</f>
        <v>2010</v>
      </c>
      <c r="AO94" s="0" t="n">
        <f aca="false">AK94+1</f>
        <v>2010</v>
      </c>
      <c r="AP94" s="0" t="n">
        <f aca="false">AL94+1</f>
        <v>2010</v>
      </c>
      <c r="AQ94" s="0" t="n">
        <f aca="false">AM94+1</f>
        <v>2011</v>
      </c>
      <c r="AR94" s="0" t="n">
        <f aca="false">AN94+1</f>
        <v>2011</v>
      </c>
      <c r="AS94" s="0" t="n">
        <f aca="false">AO94+1</f>
        <v>2011</v>
      </c>
      <c r="AT94" s="0" t="n">
        <f aca="false">AP94+1</f>
        <v>2011</v>
      </c>
      <c r="AU94" s="0" t="n">
        <f aca="false">AQ94+1</f>
        <v>2012</v>
      </c>
      <c r="AV94" s="0" t="n">
        <f aca="false">AR94+1</f>
        <v>2012</v>
      </c>
      <c r="AW94" s="0" t="n">
        <f aca="false">AS94+1</f>
        <v>2012</v>
      </c>
      <c r="AX94" s="0" t="n">
        <f aca="false">AT94+1</f>
        <v>2012</v>
      </c>
      <c r="AY94" s="0" t="n">
        <f aca="false">AU94+1</f>
        <v>2013</v>
      </c>
    </row>
    <row r="96" customFormat="false" ht="12.75" hidden="false" customHeight="false" outlineLevel="0" collapsed="false">
      <c r="B96" s="0" t="s">
        <v>87</v>
      </c>
      <c r="D96" s="14" t="n">
        <v>1</v>
      </c>
      <c r="E96" s="14" t="n">
        <f aca="false">(1/(1+$E$85/4))^(E92-1)</f>
        <v>0.982800982800983</v>
      </c>
      <c r="F96" s="14" t="n">
        <f aca="false">(1/(1+$E$85/4))^(F92-1)</f>
        <v>0.965897771794578</v>
      </c>
      <c r="G96" s="14" t="n">
        <f aca="false">(1/(1+$E$85/4))^(G92-1)</f>
        <v>0.94928527940499</v>
      </c>
      <c r="H96" s="14" t="n">
        <f aca="false">(1/(1+$E$85/4))^(H92-1)</f>
        <v>0.93295850555773</v>
      </c>
      <c r="I96" s="14" t="n">
        <f aca="false">(1/(1+$E$85/4))^(I92-1)</f>
        <v>0.916912536174673</v>
      </c>
      <c r="J96" s="14" t="n">
        <f aca="false">(1/(1+$E$85/4))^(J92-1)</f>
        <v>0.90114254169501</v>
      </c>
      <c r="K96" s="14" t="n">
        <f aca="false">(1/(1+$E$85/4))^(K92-1)</f>
        <v>0.885643775621632</v>
      </c>
      <c r="L96" s="14" t="n">
        <f aca="false">(1/(1+$E$85/4))^(L92-1)</f>
        <v>0.870411573092513</v>
      </c>
      <c r="M96" s="14" t="n">
        <f aca="false">(1/(1+$E$85/4))^(M92-1)</f>
        <v>0.855441349476671</v>
      </c>
      <c r="N96" s="14" t="n">
        <f aca="false">(1/(1+$E$85/4))^(N92-1)</f>
        <v>0.840728598994271</v>
      </c>
      <c r="O96" s="14" t="n">
        <f aca="false">(1/(1+$E$85/4))^(O92-1)</f>
        <v>0.826268893360463</v>
      </c>
      <c r="P96" s="14" t="n">
        <f aca="false">(1/(1+$E$85/4))^(P92-1)</f>
        <v>0.812057880452543</v>
      </c>
      <c r="Q96" s="14" t="n">
        <f aca="false">(1/(1+$E$85/4))^(Q92-1)</f>
        <v>0.798091283000042</v>
      </c>
      <c r="R96" s="14" t="n">
        <f aca="false">(1/(1+$E$85/4))^(R92-1)</f>
        <v>0.784364897297339</v>
      </c>
      <c r="S96" s="14" t="n">
        <f aca="false">(1/(1+$E$85/4))^(S92-1)</f>
        <v>0.770874591938417</v>
      </c>
      <c r="T96" s="14" t="n">
        <f aca="false">(1/(1+$E$85/4))^(T92-1)</f>
        <v>0.757616306573382</v>
      </c>
      <c r="U96" s="14" t="n">
        <f aca="false">(1/(1+$E$85/4))^(U92-1)</f>
        <v>0.744586050686371</v>
      </c>
      <c r="V96" s="14" t="n">
        <f aca="false">(1/(1+$E$85/4))^(V92-1)</f>
        <v>0.731779902394467</v>
      </c>
      <c r="W96" s="14" t="n">
        <f aca="false">(1/(1+$E$85/4))^(W92-1)</f>
        <v>0.71919400726729</v>
      </c>
      <c r="X96" s="14" t="n">
        <f aca="false">(1/(1+$E$85/4))^(X92-1)</f>
        <v>0.706824577166869</v>
      </c>
      <c r="Y96" s="14" t="n">
        <f aca="false">(1/(1+$E$85/4))^(Y92-1)</f>
        <v>0.694667889107488</v>
      </c>
      <c r="Z96" s="14" t="n">
        <f aca="false">(1/(1+$E$85/4))^(Z92-1)</f>
        <v>0.682720284135124</v>
      </c>
      <c r="AA96" s="14" t="n">
        <f aca="false">(1/(1+$E$85/4))^(AA92-1)</f>
        <v>0.670978166226166</v>
      </c>
      <c r="AB96" s="14" t="n">
        <f aca="false">(1/(1+$E$85/4))^(AB92-1)</f>
        <v>0.659438001205077</v>
      </c>
      <c r="AC96" s="14" t="n">
        <f aca="false">(1/(1+$E$85/4))^(AC92-1)</f>
        <v>0.648096315680665</v>
      </c>
      <c r="AD96" s="14" t="n">
        <f aca="false">(1/(1+$E$85/4))^(AD92-1)</f>
        <v>0.636949696000654</v>
      </c>
      <c r="AE96" s="14" t="n">
        <f aca="false">(1/(1+$E$85/4))^(AE92-1)</f>
        <v>0.62599478722423</v>
      </c>
      <c r="AF96" s="14" t="n">
        <f aca="false">(1/(1+$E$85/4))^(AF92-1)</f>
        <v>0.615228292112265</v>
      </c>
      <c r="AG96" s="14" t="n">
        <f aca="false">(1/(1+$E$85/4))^(AG92-1)</f>
        <v>0.604646970134904</v>
      </c>
      <c r="AH96" s="14" t="n">
        <f aca="false">(1/(1+$E$85/4))^(AH92-1)</f>
        <v>0.59424763649622</v>
      </c>
      <c r="AI96" s="14" t="n">
        <f aca="false">(1/(1+$E$85/4))^(AI92-1)</f>
        <v>0.584027161175646</v>
      </c>
      <c r="AJ96" s="14" t="n">
        <f aca="false">(1/(1+$E$85/4))^(AJ92-1)</f>
        <v>0.573982467985893</v>
      </c>
      <c r="AK96" s="14" t="n">
        <f aca="false">(1/(1+$E$85/4))^(AK92-1)</f>
        <v>0.564110533647069</v>
      </c>
      <c r="AL96" s="14" t="n">
        <f aca="false">(1/(1+$E$85/4))^(AL92-1)</f>
        <v>0.554408386876726</v>
      </c>
      <c r="AM96" s="14" t="n">
        <f aca="false">(1/(1+$E$85/4))^(AM92-1)</f>
        <v>0.544873107495554</v>
      </c>
      <c r="AN96" s="14" t="n">
        <f aca="false">(1/(1+$E$85/4))^(AN92-1)</f>
        <v>0.535501825548456</v>
      </c>
      <c r="AO96" s="14" t="n">
        <f aca="false">(1/(1+$E$85/4))^(AO92-1)</f>
        <v>0.526291720440743</v>
      </c>
      <c r="AP96" s="14" t="n">
        <f aca="false">(1/(1+$E$85/4))^(AP92-1)</f>
        <v>0.517240020089182</v>
      </c>
      <c r="AQ96" s="14" t="n">
        <f aca="false">(1/(1+$E$85/4))^(AQ92-1)</f>
        <v>0.508344000087649</v>
      </c>
      <c r="AR96" s="14" t="n">
        <f aca="false">(1/(1+$E$85/4))^(AR92-1)</f>
        <v>0.499600982887124</v>
      </c>
      <c r="AS96" s="14" t="n">
        <f aca="false">(1/(1+$E$85/4))^(AS92-1)</f>
        <v>0.491008336989802</v>
      </c>
      <c r="AT96" s="14" t="n">
        <f aca="false">(1/(1+$E$85/4))^(AT92-1)</f>
        <v>0.482563476157054</v>
      </c>
      <c r="AU96" s="14" t="n">
        <f aca="false">(1/(1+$E$85/4))^(AU92-1)</f>
        <v>0.474263858631011</v>
      </c>
      <c r="AV96" s="14" t="n">
        <f aca="false">(1/(1+$E$85/4))^(AV92-1)</f>
        <v>0.466106986369544</v>
      </c>
      <c r="AW96" s="14" t="n">
        <f aca="false">(1/(1+$E$85/4))^(AW92-1)</f>
        <v>0.458090404294392</v>
      </c>
      <c r="AX96" s="14" t="n">
        <f aca="false">(1/(1+$E$85/4))^(AX92-1)</f>
        <v>0.450211699552228</v>
      </c>
      <c r="AY96" s="14" t="n">
        <f aca="false">(1/(1+$E$85/4))^(AY92-1)</f>
        <v>0.44246850078843</v>
      </c>
    </row>
    <row r="97" customFormat="false" ht="12.75" hidden="false" customHeight="false" outlineLevel="0" collapsed="false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</row>
    <row r="98" customFormat="false" ht="12.75" hidden="false" customHeight="false" outlineLevel="0" collapsed="false">
      <c r="B98" s="16" t="s">
        <v>88</v>
      </c>
    </row>
    <row r="99" customFormat="false" ht="12.75" hidden="false" customHeight="false" outlineLevel="0" collapsed="false">
      <c r="B99" s="16"/>
    </row>
    <row r="100" customFormat="false" ht="12.75" hidden="false" customHeight="false" outlineLevel="0" collapsed="false">
      <c r="B100" s="0" t="s">
        <v>89</v>
      </c>
      <c r="C100" s="0" t="n">
        <v>0</v>
      </c>
      <c r="D100" s="14" t="n">
        <f aca="false">D129/$C$63*4-1</f>
        <v>0.0883881340891326</v>
      </c>
      <c r="E100" s="14" t="n">
        <f aca="false">E129/$C$63*4-1</f>
        <v>0.0883881340891326</v>
      </c>
      <c r="F100" s="14" t="n">
        <f aca="false">F129/$C$63*4-1</f>
        <v>0.0883881340891326</v>
      </c>
      <c r="G100" s="14" t="n">
        <f aca="false">G129/$C$63*4-1</f>
        <v>0.0883881340891326</v>
      </c>
      <c r="H100" s="14" t="n">
        <f aca="false">H129/$C$63*4-1</f>
        <v>0.0883881340891326</v>
      </c>
      <c r="I100" s="14" t="n">
        <f aca="false">I129/$C$63*4-1</f>
        <v>0.0883881340891326</v>
      </c>
      <c r="J100" s="14" t="n">
        <f aca="false">J129/$C$63*4-1</f>
        <v>0.0883881340891326</v>
      </c>
      <c r="K100" s="14" t="n">
        <f aca="false">K129/$C$63*4-1</f>
        <v>0.0883881340891326</v>
      </c>
      <c r="L100" s="14" t="n">
        <f aca="false">L129/$C$63*4-1</f>
        <v>0.0883881340891326</v>
      </c>
      <c r="M100" s="14" t="n">
        <f aca="false">M129/$C$63*4-1</f>
        <v>0.0883881340891326</v>
      </c>
      <c r="N100" s="14" t="n">
        <f aca="false">N129/$C$63*4-1</f>
        <v>0.0883881340891326</v>
      </c>
      <c r="O100" s="14" t="n">
        <f aca="false">O129/$C$63*4-1</f>
        <v>0.0883881340891326</v>
      </c>
      <c r="P100" s="14" t="n">
        <f aca="false">P129/$C$63*4-1</f>
        <v>0.0883881340891326</v>
      </c>
      <c r="Q100" s="14" t="n">
        <f aca="false">Q129/$C$63*4-1</f>
        <v>0.0883881340891326</v>
      </c>
      <c r="R100" s="14" t="n">
        <f aca="false">R129/$C$63*4-1</f>
        <v>0.0883881340891326</v>
      </c>
      <c r="S100" s="14" t="n">
        <f aca="false">S129/$C$63*4-1</f>
        <v>0.0883881340891326</v>
      </c>
      <c r="T100" s="14" t="n">
        <f aca="false">T129/$C$63*4-1</f>
        <v>0.0883881340891326</v>
      </c>
      <c r="U100" s="14" t="n">
        <f aca="false">U129/$C$63*4-1</f>
        <v>0.0883881340891326</v>
      </c>
      <c r="V100" s="14" t="n">
        <f aca="false">V129/$C$63*4-1</f>
        <v>0.0883881340891326</v>
      </c>
      <c r="W100" s="14" t="n">
        <f aca="false">W129/$C$63*4-1</f>
        <v>0.0883881340891326</v>
      </c>
      <c r="X100" s="14" t="n">
        <f aca="false">X129/$C$63*4-1</f>
        <v>0.0883881340891326</v>
      </c>
      <c r="Y100" s="14" t="n">
        <f aca="false">Y129/$C$63*4-1</f>
        <v>0.0883881340891326</v>
      </c>
      <c r="Z100" s="14" t="n">
        <f aca="false">Z129/$C$63*4-1</f>
        <v>0.0883881340891326</v>
      </c>
      <c r="AA100" s="14" t="n">
        <f aca="false">AA129/$C$63*4-1</f>
        <v>0.0883881340891326</v>
      </c>
      <c r="AB100" s="14" t="n">
        <f aca="false">AB129/$C$63*4-1</f>
        <v>0.0883881340891326</v>
      </c>
      <c r="AC100" s="14" t="n">
        <f aca="false">AC129/$C$63*4-1</f>
        <v>0.0883881340891326</v>
      </c>
      <c r="AD100" s="14" t="n">
        <f aca="false">AD129/$C$63*4-1</f>
        <v>0.0883881340891326</v>
      </c>
      <c r="AE100" s="14" t="n">
        <f aca="false">AE129/$C$63*4-1</f>
        <v>0.0883881340891326</v>
      </c>
      <c r="AF100" s="14" t="n">
        <f aca="false">AF129/$C$63*4-1</f>
        <v>0.0883881340891326</v>
      </c>
      <c r="AG100" s="14" t="n">
        <f aca="false">AG129/$C$63*4-1</f>
        <v>0.0883881340891326</v>
      </c>
      <c r="AH100" s="14" t="n">
        <f aca="false">AH129/$C$63*4-1</f>
        <v>0.0883881340891326</v>
      </c>
      <c r="AI100" s="14" t="n">
        <f aca="false">AI129/$C$63*4-1</f>
        <v>0.0883881340891326</v>
      </c>
      <c r="AJ100" s="14" t="n">
        <f aca="false">AJ129/$C$63*4-1</f>
        <v>0.0883881340891326</v>
      </c>
      <c r="AK100" s="14" t="n">
        <f aca="false">AK129/$C$63*4-1</f>
        <v>0.0883881340891326</v>
      </c>
      <c r="AL100" s="14" t="n">
        <f aca="false">AL129/$C$63*4-1</f>
        <v>0.0883881340891326</v>
      </c>
      <c r="AM100" s="14" t="n">
        <f aca="false">AM129/$C$63*4-1</f>
        <v>0.0883881340891326</v>
      </c>
      <c r="AN100" s="14" t="n">
        <f aca="false">AN129/$C$63*4-1</f>
        <v>0.0883881340891326</v>
      </c>
      <c r="AO100" s="14" t="n">
        <f aca="false">AO129/$C$63*4-1</f>
        <v>0.0883881340891326</v>
      </c>
      <c r="AP100" s="14" t="n">
        <f aca="false">AP129/$C$63*4-1</f>
        <v>0.0883881340891326</v>
      </c>
      <c r="AQ100" s="14" t="n">
        <f aca="false">AQ129/$C$63*4-1</f>
        <v>0.0883881340891326</v>
      </c>
      <c r="AR100" s="14" t="n">
        <f aca="false">AR129/$C$63*4-1</f>
        <v>0</v>
      </c>
      <c r="AS100" s="14" t="n">
        <f aca="false">AS129/$C$63*4-1</f>
        <v>0</v>
      </c>
      <c r="AT100" s="14" t="n">
        <f aca="false">AT129/$C$63*4-1</f>
        <v>0</v>
      </c>
      <c r="AU100" s="14" t="n">
        <f aca="false">AU129/$C$63*4-1</f>
        <v>0</v>
      </c>
      <c r="AV100" s="14" t="n">
        <f aca="false">AV129/$C$63*4-1</f>
        <v>0</v>
      </c>
      <c r="AW100" s="14" t="n">
        <f aca="false">AW129/$C$63*4-1</f>
        <v>0</v>
      </c>
      <c r="AX100" s="14" t="n">
        <f aca="false">AX129/$C$63*4-1</f>
        <v>0</v>
      </c>
      <c r="AY100" s="14" t="n">
        <f aca="false">AY129/$C$63*4-1</f>
        <v>0</v>
      </c>
    </row>
    <row r="101" customFormat="false" ht="12.75" hidden="false" customHeight="false" outlineLevel="0" collapsed="false">
      <c r="B101" s="0" t="s">
        <v>90</v>
      </c>
      <c r="C101" s="0" t="n">
        <v>0</v>
      </c>
      <c r="D101" s="9" t="n">
        <f aca="false">D118*1000000*100/($F$111/4*1000000)</f>
        <v>0.999435803812603</v>
      </c>
      <c r="E101" s="9" t="n">
        <f aca="false">E118*1000000*100/($F$111/4*1000000)</f>
        <v>0.999435803812603</v>
      </c>
      <c r="F101" s="9" t="n">
        <f aca="false">F118*1000000*100/($F$111/4*1000000)</f>
        <v>0.999435803812603</v>
      </c>
      <c r="G101" s="9" t="n">
        <f aca="false">G118*1000000*100/($F$111/4*1000000)</f>
        <v>0.999435803812603</v>
      </c>
      <c r="H101" s="9" t="n">
        <f aca="false">H118*1000000*100/($F$111/4*1000000)</f>
        <v>0.999435803812603</v>
      </c>
      <c r="I101" s="9" t="n">
        <f aca="false">I118*1000000*100/($F$111/4*1000000)</f>
        <v>0.999435803812603</v>
      </c>
      <c r="J101" s="9" t="n">
        <f aca="false">J118*1000000*100/($F$111/4*1000000)</f>
        <v>0.999435803812603</v>
      </c>
      <c r="K101" s="9" t="n">
        <f aca="false">K118*1000000*100/($F$111/4*1000000)</f>
        <v>0.999435803812603</v>
      </c>
      <c r="L101" s="9" t="n">
        <f aca="false">L118*1000000*100/($F$111/4*1000000)</f>
        <v>0.999435803812603</v>
      </c>
      <c r="M101" s="9" t="n">
        <f aca="false">M118*1000000*100/($F$111/4*1000000)</f>
        <v>0.999435803812603</v>
      </c>
      <c r="N101" s="9" t="n">
        <f aca="false">N118*1000000*100/($F$111/4*1000000)</f>
        <v>0.999435803812603</v>
      </c>
      <c r="O101" s="9" t="n">
        <f aca="false">O118*1000000*100/($F$111/4*1000000)</f>
        <v>0.999435803812603</v>
      </c>
      <c r="P101" s="9" t="n">
        <f aca="false">P118*1000000*100/($F$111/4*1000000)</f>
        <v>0.999435803812603</v>
      </c>
      <c r="Q101" s="9" t="n">
        <f aca="false">Q118*1000000*100/($F$111/4*1000000)</f>
        <v>0.999435803812603</v>
      </c>
      <c r="R101" s="9" t="n">
        <f aca="false">R118*1000000*100/($F$111/4*1000000)</f>
        <v>0.999435803812603</v>
      </c>
      <c r="S101" s="9" t="n">
        <f aca="false">S118*1000000*100/($F$111/4*1000000)</f>
        <v>0.999435803812603</v>
      </c>
      <c r="T101" s="9" t="n">
        <f aca="false">T118*1000000*100/($F$111/4*1000000)</f>
        <v>0.999435803812603</v>
      </c>
      <c r="U101" s="9" t="n">
        <f aca="false">U118*1000000*100/($F$111/4*1000000)</f>
        <v>0.999435803812603</v>
      </c>
      <c r="V101" s="9" t="n">
        <f aca="false">V118*1000000*100/($F$111/4*1000000)</f>
        <v>0.999435803812603</v>
      </c>
      <c r="W101" s="9" t="n">
        <f aca="false">W118*1000000*100/($F$111/4*1000000)</f>
        <v>0.999435803812603</v>
      </c>
      <c r="X101" s="9" t="n">
        <f aca="false">X118*1000000*100/($F$111/4*1000000)</f>
        <v>0.999435803812603</v>
      </c>
      <c r="Y101" s="9" t="n">
        <f aca="false">Y118*1000000*100/($F$111/4*1000000)</f>
        <v>0.999435803812603</v>
      </c>
      <c r="Z101" s="9" t="n">
        <f aca="false">Z118*1000000*100/($F$111/4*1000000)</f>
        <v>0.999435803812603</v>
      </c>
      <c r="AA101" s="9" t="n">
        <f aca="false">AA118*1000000*100/($F$111/4*1000000)</f>
        <v>0.999435803812603</v>
      </c>
      <c r="AB101" s="9" t="n">
        <f aca="false">AB118*1000000*100/($F$111/4*1000000)</f>
        <v>0.999435803812603</v>
      </c>
      <c r="AC101" s="9" t="n">
        <f aca="false">AC118*1000000*100/($F$111/4*1000000)</f>
        <v>0.999435803812603</v>
      </c>
      <c r="AD101" s="9" t="n">
        <f aca="false">AD118*1000000*100/($F$111/4*1000000)</f>
        <v>0.999435803812603</v>
      </c>
      <c r="AE101" s="9" t="n">
        <f aca="false">AE118*1000000*100/($F$111/4*1000000)</f>
        <v>0.999435803812603</v>
      </c>
      <c r="AF101" s="9" t="n">
        <f aca="false">AF118*1000000*100/($F$111/4*1000000)</f>
        <v>0.999435803812603</v>
      </c>
      <c r="AG101" s="9" t="n">
        <f aca="false">AG118*1000000*100/($F$111/4*1000000)</f>
        <v>0.999435803812603</v>
      </c>
      <c r="AH101" s="9" t="n">
        <f aca="false">AH118*1000000*100/($F$111/4*1000000)</f>
        <v>0.999435803812603</v>
      </c>
      <c r="AI101" s="9" t="n">
        <f aca="false">AI118*1000000*100/($F$111/4*1000000)</f>
        <v>0.999435803812603</v>
      </c>
      <c r="AJ101" s="9" t="n">
        <f aca="false">AJ118*1000000*100/($F$111/4*1000000)</f>
        <v>0.999435803812603</v>
      </c>
      <c r="AK101" s="9" t="n">
        <f aca="false">AK118*1000000*100/($F$111/4*1000000)</f>
        <v>0.999435803812603</v>
      </c>
      <c r="AL101" s="9" t="n">
        <f aca="false">AL118*1000000*100/($F$111/4*1000000)</f>
        <v>0.999435803812603</v>
      </c>
      <c r="AM101" s="9" t="n">
        <f aca="false">AM118*1000000*100/($F$111/4*1000000)</f>
        <v>0.999435803812603</v>
      </c>
      <c r="AN101" s="9" t="n">
        <f aca="false">AN118*1000000*100/($F$111/4*1000000)</f>
        <v>0.999435803812603</v>
      </c>
      <c r="AO101" s="9" t="n">
        <f aca="false">AO118*1000000*100/($F$111/4*1000000)</f>
        <v>0.999435803812603</v>
      </c>
      <c r="AP101" s="9" t="n">
        <f aca="false">AP118*1000000*100/($F$111/4*1000000)</f>
        <v>0.999435803812603</v>
      </c>
      <c r="AQ101" s="9" t="n">
        <f aca="false">AQ118*1000000*100/($F$111/4*1000000)</f>
        <v>0.999435803812603</v>
      </c>
      <c r="AR101" s="9" t="n">
        <f aca="false">AR118*1000000*100/($F$111/4*1000000)</f>
        <v>0</v>
      </c>
      <c r="AS101" s="9" t="n">
        <f aca="false">AS118*1000000*100/($F$111/4*1000000)</f>
        <v>0</v>
      </c>
      <c r="AT101" s="9" t="n">
        <f aca="false">AT118*1000000*100/($F$111/4*1000000)</f>
        <v>0</v>
      </c>
      <c r="AU101" s="9" t="n">
        <f aca="false">AU118*1000000*100/($F$111/4*1000000)</f>
        <v>0</v>
      </c>
      <c r="AV101" s="9" t="n">
        <f aca="false">AV118*1000000*100/($F$111/4*1000000)</f>
        <v>0</v>
      </c>
      <c r="AW101" s="9" t="n">
        <f aca="false">AW118*1000000*100/($F$111/4*1000000)</f>
        <v>0</v>
      </c>
      <c r="AX101" s="9" t="n">
        <f aca="false">AX118*1000000*100/($F$111/4*1000000)</f>
        <v>0</v>
      </c>
      <c r="AY101" s="9" t="n">
        <f aca="false">AY118*1000000*100/($F$111/4*1000000)</f>
        <v>0</v>
      </c>
    </row>
    <row r="102" customFormat="false" ht="12.75" hidden="false" customHeight="false" outlineLevel="0" collapsed="false">
      <c r="B102" s="0" t="s">
        <v>91</v>
      </c>
      <c r="C102" s="0" t="n">
        <v>0</v>
      </c>
      <c r="D102" s="14" t="n">
        <f aca="false">D129/($C$63/4)-1</f>
        <v>0.0883881340891326</v>
      </c>
      <c r="E102" s="14" t="n">
        <f aca="false">E129/($C$63/4)-1</f>
        <v>0.0883881340891326</v>
      </c>
      <c r="F102" s="14" t="n">
        <f aca="false">F129/($C$63/4)-1</f>
        <v>0.0883881340891326</v>
      </c>
      <c r="G102" s="14" t="n">
        <f aca="false">G129/($C$63/4)-1</f>
        <v>0.0883881340891326</v>
      </c>
      <c r="H102" s="14" t="n">
        <f aca="false">H129/($C$63/4)-1</f>
        <v>0.0883881340891326</v>
      </c>
      <c r="I102" s="14" t="n">
        <f aca="false">I129/($C$63/4)-1</f>
        <v>0.0883881340891326</v>
      </c>
      <c r="J102" s="14" t="n">
        <f aca="false">J129/($C$63/4)-1</f>
        <v>0.0883881340891326</v>
      </c>
      <c r="K102" s="14" t="n">
        <f aca="false">K129/($C$63/4)-1</f>
        <v>0.0883881340891326</v>
      </c>
      <c r="L102" s="14" t="n">
        <f aca="false">L129/($C$63/4)-1</f>
        <v>0.0883881340891326</v>
      </c>
      <c r="M102" s="14" t="n">
        <f aca="false">M129/($C$63/4)-1</f>
        <v>0.0883881340891326</v>
      </c>
      <c r="N102" s="14" t="n">
        <f aca="false">N129/($C$63/4)-1</f>
        <v>0.0883881340891326</v>
      </c>
      <c r="O102" s="14" t="n">
        <f aca="false">O129/($C$63/4)-1</f>
        <v>0.0883881340891326</v>
      </c>
      <c r="P102" s="14" t="n">
        <f aca="false">P129/($C$63/4)-1</f>
        <v>0.0883881340891326</v>
      </c>
      <c r="Q102" s="14" t="n">
        <f aca="false">Q129/($C$63/4)-1</f>
        <v>0.0883881340891326</v>
      </c>
      <c r="R102" s="14" t="n">
        <f aca="false">R129/($C$63/4)-1</f>
        <v>0.0883881340891326</v>
      </c>
      <c r="S102" s="14" t="n">
        <f aca="false">S129/($C$63/4)-1</f>
        <v>0.0883881340891326</v>
      </c>
      <c r="T102" s="14" t="n">
        <f aca="false">T129/($C$63/4)-1</f>
        <v>0.0883881340891326</v>
      </c>
      <c r="U102" s="14" t="n">
        <f aca="false">U129/($C$63/4)-1</f>
        <v>0.0883881340891326</v>
      </c>
      <c r="V102" s="14" t="n">
        <f aca="false">V129/($C$63/4)-1</f>
        <v>0.0883881340891326</v>
      </c>
      <c r="W102" s="14" t="n">
        <f aca="false">W129/($C$63/4)-1</f>
        <v>0.0883881340891326</v>
      </c>
      <c r="X102" s="14" t="n">
        <f aca="false">X129/($C$63/4)-1</f>
        <v>0.0883881340891326</v>
      </c>
      <c r="Y102" s="14" t="n">
        <f aca="false">Y129/($C$63/4)-1</f>
        <v>0.0883881340891326</v>
      </c>
      <c r="Z102" s="14" t="n">
        <f aca="false">Z129/($C$63/4)-1</f>
        <v>0.0883881340891326</v>
      </c>
      <c r="AA102" s="14" t="n">
        <f aca="false">AA129/($C$63/4)-1</f>
        <v>0.0883881340891326</v>
      </c>
      <c r="AB102" s="14" t="n">
        <f aca="false">AB129/($C$63/4)-1</f>
        <v>0.0883881340891326</v>
      </c>
      <c r="AC102" s="14" t="n">
        <f aca="false">AC129/($C$63/4)-1</f>
        <v>0.0883881340891326</v>
      </c>
      <c r="AD102" s="14" t="n">
        <f aca="false">AD129/($C$63/4)-1</f>
        <v>0.0883881340891326</v>
      </c>
      <c r="AE102" s="14" t="n">
        <f aca="false">AE129/($C$63/4)-1</f>
        <v>0.0883881340891326</v>
      </c>
      <c r="AF102" s="14" t="n">
        <f aca="false">AF129/($C$63/4)-1</f>
        <v>0.0883881340891326</v>
      </c>
      <c r="AG102" s="14" t="n">
        <f aca="false">AG129/($C$63/4)-1</f>
        <v>0.0883881340891326</v>
      </c>
      <c r="AH102" s="14" t="n">
        <f aca="false">AH129/($C$63/4)-1</f>
        <v>0.0883881340891326</v>
      </c>
      <c r="AI102" s="14" t="n">
        <f aca="false">AI129/($C$63/4)-1</f>
        <v>0.0883881340891326</v>
      </c>
      <c r="AJ102" s="14" t="n">
        <f aca="false">AJ129/($C$63/4)-1</f>
        <v>0.0883881340891326</v>
      </c>
      <c r="AK102" s="14" t="n">
        <f aca="false">AK129/($C$63/4)-1</f>
        <v>0.0883881340891326</v>
      </c>
      <c r="AL102" s="14" t="n">
        <f aca="false">AL129/($C$63/4)-1</f>
        <v>0.0883881340891326</v>
      </c>
      <c r="AM102" s="14" t="n">
        <f aca="false">AM129/($C$63/4)-1</f>
        <v>0.0883881340891326</v>
      </c>
      <c r="AN102" s="14" t="n">
        <f aca="false">AN129/($C$63/4)-1</f>
        <v>0.0883881340891326</v>
      </c>
      <c r="AO102" s="14" t="n">
        <f aca="false">AO129/($C$63/4)-1</f>
        <v>0.0883881340891326</v>
      </c>
      <c r="AP102" s="14" t="n">
        <f aca="false">AP129/($C$63/4)-1</f>
        <v>0.0883881340891326</v>
      </c>
      <c r="AQ102" s="14" t="n">
        <f aca="false">AQ129/($C$63/4)-1</f>
        <v>0.0883881340891326</v>
      </c>
      <c r="AR102" s="14" t="n">
        <f aca="false">AR129/($C$63/4)-1</f>
        <v>0</v>
      </c>
      <c r="AS102" s="14" t="n">
        <f aca="false">AS129/($C$63/4)-1</f>
        <v>0</v>
      </c>
      <c r="AT102" s="14" t="n">
        <f aca="false">AT129/($C$63/4)-1</f>
        <v>0</v>
      </c>
      <c r="AU102" s="14" t="n">
        <f aca="false">AU129/($C$63/4)-1</f>
        <v>0</v>
      </c>
      <c r="AV102" s="14" t="n">
        <f aca="false">AV129/($C$63/4)-1</f>
        <v>0</v>
      </c>
      <c r="AW102" s="14" t="n">
        <f aca="false">AW129/($C$63/4)-1</f>
        <v>0</v>
      </c>
      <c r="AX102" s="14" t="n">
        <f aca="false">AX129/($C$63/4)-1</f>
        <v>0</v>
      </c>
      <c r="AY102" s="14" t="n">
        <f aca="false">AY129/($C$63/4)-1</f>
        <v>0</v>
      </c>
    </row>
    <row r="103" customFormat="false" ht="12.75" hidden="false" customHeight="false" outlineLevel="0" collapsed="false">
      <c r="B103" s="0" t="s">
        <v>92</v>
      </c>
      <c r="C103" s="0" t="n">
        <v>0</v>
      </c>
      <c r="D103" s="5" t="n">
        <f aca="false">D118</f>
        <v>174.860455371883</v>
      </c>
      <c r="E103" s="5" t="n">
        <f aca="false">E118</f>
        <v>174.860455371883</v>
      </c>
      <c r="F103" s="5" t="n">
        <f aca="false">F118</f>
        <v>174.860455371883</v>
      </c>
      <c r="G103" s="5" t="n">
        <f aca="false">G118</f>
        <v>174.860455371883</v>
      </c>
      <c r="H103" s="5" t="n">
        <f aca="false">H118</f>
        <v>174.860455371883</v>
      </c>
      <c r="I103" s="5" t="n">
        <f aca="false">I118</f>
        <v>174.860455371883</v>
      </c>
      <c r="J103" s="5" t="n">
        <f aca="false">J118</f>
        <v>174.860455371883</v>
      </c>
      <c r="K103" s="5" t="n">
        <f aca="false">K118</f>
        <v>174.860455371883</v>
      </c>
      <c r="L103" s="5" t="n">
        <f aca="false">L118</f>
        <v>174.860455371883</v>
      </c>
      <c r="M103" s="5" t="n">
        <f aca="false">M118</f>
        <v>174.860455371883</v>
      </c>
      <c r="N103" s="5" t="n">
        <f aca="false">N118</f>
        <v>174.860455371883</v>
      </c>
      <c r="O103" s="5" t="n">
        <f aca="false">O118</f>
        <v>174.860455371883</v>
      </c>
      <c r="P103" s="5" t="n">
        <f aca="false">P118</f>
        <v>174.860455371883</v>
      </c>
      <c r="Q103" s="5" t="n">
        <f aca="false">Q118</f>
        <v>174.860455371883</v>
      </c>
      <c r="R103" s="5" t="n">
        <f aca="false">R118</f>
        <v>174.860455371883</v>
      </c>
      <c r="S103" s="5" t="n">
        <f aca="false">S118</f>
        <v>174.860455371883</v>
      </c>
      <c r="T103" s="5" t="n">
        <f aca="false">T118</f>
        <v>174.860455371883</v>
      </c>
      <c r="U103" s="5" t="n">
        <f aca="false">U118</f>
        <v>174.860455371883</v>
      </c>
      <c r="V103" s="5" t="n">
        <f aca="false">V118</f>
        <v>174.860455371883</v>
      </c>
      <c r="W103" s="5" t="n">
        <f aca="false">W118</f>
        <v>174.860455371883</v>
      </c>
      <c r="X103" s="5" t="n">
        <f aca="false">X118</f>
        <v>174.860455371883</v>
      </c>
      <c r="Y103" s="5" t="n">
        <f aca="false">Y118</f>
        <v>174.860455371883</v>
      </c>
      <c r="Z103" s="5" t="n">
        <f aca="false">Z118</f>
        <v>174.860455371883</v>
      </c>
      <c r="AA103" s="5" t="n">
        <f aca="false">AA118</f>
        <v>174.860455371883</v>
      </c>
      <c r="AB103" s="5" t="n">
        <f aca="false">AB118</f>
        <v>174.860455371883</v>
      </c>
      <c r="AC103" s="5" t="n">
        <f aca="false">AC118</f>
        <v>174.860455371883</v>
      </c>
      <c r="AD103" s="5" t="n">
        <f aca="false">AD118</f>
        <v>174.860455371883</v>
      </c>
      <c r="AE103" s="5" t="n">
        <f aca="false">AE118</f>
        <v>174.860455371883</v>
      </c>
      <c r="AF103" s="5" t="n">
        <f aca="false">AF118</f>
        <v>174.860455371883</v>
      </c>
      <c r="AG103" s="5" t="n">
        <f aca="false">AG118</f>
        <v>174.860455371883</v>
      </c>
      <c r="AH103" s="5" t="n">
        <f aca="false">AH118</f>
        <v>174.860455371883</v>
      </c>
      <c r="AI103" s="5" t="n">
        <f aca="false">AI118</f>
        <v>174.860455371883</v>
      </c>
      <c r="AJ103" s="5" t="n">
        <f aca="false">AJ118</f>
        <v>174.860455371883</v>
      </c>
      <c r="AK103" s="5" t="n">
        <f aca="false">AK118</f>
        <v>174.860455371883</v>
      </c>
      <c r="AL103" s="5" t="n">
        <f aca="false">AL118</f>
        <v>174.860455371883</v>
      </c>
      <c r="AM103" s="5" t="n">
        <f aca="false">AM118</f>
        <v>174.860455371883</v>
      </c>
      <c r="AN103" s="5" t="n">
        <f aca="false">AN118</f>
        <v>174.860455371883</v>
      </c>
      <c r="AO103" s="5" t="n">
        <f aca="false">AO118</f>
        <v>174.860455371883</v>
      </c>
      <c r="AP103" s="5" t="n">
        <f aca="false">AP118</f>
        <v>174.860455371883</v>
      </c>
      <c r="AQ103" s="5" t="n">
        <f aca="false">AQ118</f>
        <v>174.860455371883</v>
      </c>
      <c r="AR103" s="5" t="n">
        <f aca="false">AR118</f>
        <v>0</v>
      </c>
      <c r="AS103" s="5" t="n">
        <f aca="false">AS118</f>
        <v>0</v>
      </c>
      <c r="AT103" s="5" t="n">
        <f aca="false">AT118</f>
        <v>0</v>
      </c>
      <c r="AU103" s="5" t="n">
        <f aca="false">AU118</f>
        <v>0</v>
      </c>
      <c r="AV103" s="5" t="n">
        <f aca="false">AV118</f>
        <v>0</v>
      </c>
      <c r="AW103" s="5" t="n">
        <f aca="false">AW118</f>
        <v>0</v>
      </c>
      <c r="AX103" s="5" t="n">
        <f aca="false">AX118</f>
        <v>0</v>
      </c>
      <c r="AY103" s="5" t="n">
        <f aca="false">AY118</f>
        <v>0</v>
      </c>
    </row>
    <row r="105" customFormat="false" ht="12.75" hidden="false" customHeight="false" outlineLevel="0" collapsed="false">
      <c r="B105" s="0" t="s">
        <v>93</v>
      </c>
      <c r="M105" s="0" t="s">
        <v>94</v>
      </c>
    </row>
    <row r="106" customFormat="false" ht="63.75" hidden="false" customHeight="false" outlineLevel="0" collapsed="false">
      <c r="D106" s="12" t="s">
        <v>95</v>
      </c>
      <c r="E106" s="12" t="s">
        <v>96</v>
      </c>
      <c r="F106" s="12" t="s">
        <v>97</v>
      </c>
      <c r="H106" s="12" t="s">
        <v>98</v>
      </c>
      <c r="I106" s="12" t="s">
        <v>99</v>
      </c>
      <c r="J106" s="12" t="s">
        <v>100</v>
      </c>
      <c r="K106" s="12" t="s">
        <v>101</v>
      </c>
      <c r="M106" s="17" t="s">
        <v>102</v>
      </c>
      <c r="N106" s="17"/>
      <c r="O106" s="17"/>
      <c r="P106" s="17"/>
      <c r="Q106" s="17"/>
    </row>
    <row r="107" customFormat="false" ht="12.75" hidden="false" customHeight="false" outlineLevel="0" collapsed="false">
      <c r="B107" s="0" t="s">
        <v>41</v>
      </c>
      <c r="D107" s="3" t="n">
        <f aca="false">1-E83</f>
        <v>0.666666666666667</v>
      </c>
      <c r="E107" s="5" t="n">
        <f aca="false">C40</f>
        <v>27739</v>
      </c>
      <c r="F107" s="4" t="n">
        <f aca="false">E107*D107</f>
        <v>18492.6666666667</v>
      </c>
      <c r="H107" s="6" t="n">
        <f aca="false">$C$21/E111*100</f>
        <v>0.882799219345617</v>
      </c>
      <c r="I107" s="6" t="n">
        <f aca="false">$C$21/F111*100</f>
        <v>0.999435803812603</v>
      </c>
      <c r="J107" s="11" t="n">
        <f aca="false">C21/C63</f>
        <v>0.0883881340891325</v>
      </c>
      <c r="K107" s="11" t="n">
        <f aca="false">C21/(C63-E83*C59)</f>
        <v>0.102354793342341</v>
      </c>
      <c r="M107" s="17"/>
      <c r="N107" s="17" t="s">
        <v>103</v>
      </c>
      <c r="O107" s="17"/>
      <c r="P107" s="17"/>
      <c r="Q107" s="17"/>
    </row>
    <row r="108" customFormat="false" ht="12.75" hidden="false" customHeight="false" outlineLevel="0" collapsed="false">
      <c r="B108" s="0" t="s">
        <v>65</v>
      </c>
      <c r="D108" s="14" t="n">
        <v>1</v>
      </c>
      <c r="E108" s="5" t="n">
        <f aca="false">C41</f>
        <v>30426</v>
      </c>
      <c r="F108" s="4" t="n">
        <f aca="false">E108*D108</f>
        <v>30426</v>
      </c>
      <c r="M108" s="17"/>
      <c r="N108" s="17" t="s">
        <v>104</v>
      </c>
      <c r="O108" s="17"/>
      <c r="P108" s="17" t="s">
        <v>105</v>
      </c>
      <c r="Q108" s="17"/>
    </row>
    <row r="109" customFormat="false" ht="25.5" hidden="false" customHeight="false" outlineLevel="0" collapsed="false">
      <c r="B109" s="0" t="s">
        <v>66</v>
      </c>
      <c r="D109" s="14" t="n">
        <v>1</v>
      </c>
      <c r="E109" s="5" t="n">
        <f aca="false">C42</f>
        <v>16722</v>
      </c>
      <c r="F109" s="4" t="n">
        <f aca="false">E109*D109</f>
        <v>16722</v>
      </c>
      <c r="M109" s="17"/>
      <c r="N109" s="18" t="s">
        <v>106</v>
      </c>
      <c r="O109" s="18" t="s">
        <v>107</v>
      </c>
      <c r="P109" s="18" t="s">
        <v>106</v>
      </c>
      <c r="Q109" s="18" t="s">
        <v>107</v>
      </c>
    </row>
    <row r="110" customFormat="false" ht="12.75" hidden="false" customHeight="false" outlineLevel="0" collapsed="false">
      <c r="B110" s="0" t="s">
        <v>70</v>
      </c>
      <c r="D110" s="14" t="n">
        <v>1</v>
      </c>
      <c r="E110" s="5" t="n">
        <f aca="false">C43</f>
        <v>4343</v>
      </c>
      <c r="F110" s="4" t="n">
        <f aca="false">E110*D110</f>
        <v>4343</v>
      </c>
      <c r="M110" s="19" t="s">
        <v>108</v>
      </c>
      <c r="N110" s="20" t="n">
        <v>1.51</v>
      </c>
      <c r="O110" s="21" t="n">
        <v>0.151</v>
      </c>
      <c r="P110" s="20" t="n">
        <v>0.88</v>
      </c>
      <c r="Q110" s="21" t="n">
        <v>0.088</v>
      </c>
    </row>
    <row r="111" customFormat="false" ht="12.75" hidden="false" customHeight="false" outlineLevel="0" collapsed="false">
      <c r="B111" s="0" t="s">
        <v>17</v>
      </c>
      <c r="D111" s="14"/>
      <c r="E111" s="5" t="n">
        <f aca="false">SUM(E107:E110)</f>
        <v>79230</v>
      </c>
      <c r="F111" s="5" t="n">
        <f aca="false">SUM(F107:F110)</f>
        <v>69983.6666666667</v>
      </c>
      <c r="M111" s="19" t="s">
        <v>109</v>
      </c>
      <c r="N111" s="20" t="n">
        <v>1.71</v>
      </c>
      <c r="O111" s="21" t="n">
        <v>0.175</v>
      </c>
      <c r="P111" s="20" t="n">
        <v>1</v>
      </c>
      <c r="Q111" s="21" t="n">
        <v>0.102</v>
      </c>
    </row>
    <row r="113" customFormat="false" ht="12.75" hidden="false" customHeight="false" outlineLevel="0" collapsed="false">
      <c r="B113" s="0" t="s">
        <v>110</v>
      </c>
    </row>
    <row r="114" customFormat="false" ht="12.75" hidden="false" customHeight="false" outlineLevel="0" collapsed="false">
      <c r="B114" s="0" t="s">
        <v>41</v>
      </c>
      <c r="C114" s="0" t="n">
        <v>0</v>
      </c>
      <c r="D114" s="4" t="n">
        <f aca="false">$E107/4*$I$107/100*$D107</f>
        <v>46.2055829365963</v>
      </c>
      <c r="E114" s="4" t="n">
        <f aca="false">IF(D$121&lt;=$C$18,$E107/4*$I$107/100*$D107,0)</f>
        <v>46.2055829365963</v>
      </c>
      <c r="F114" s="4" t="n">
        <f aca="false">IF(E$121&lt;=$C$18,$E107/4*$I$107/100*$D107,0)</f>
        <v>46.2055829365963</v>
      </c>
      <c r="G114" s="4" t="n">
        <f aca="false">IF(F$121&lt;=$C$18,$E107/4*$I$107/100*$D107,0)</f>
        <v>46.2055829365963</v>
      </c>
      <c r="H114" s="4" t="n">
        <f aca="false">IF(G$121&lt;=$C$18,$E107/4*$I$107/100*$D107,0)</f>
        <v>46.2055829365963</v>
      </c>
      <c r="I114" s="4" t="n">
        <f aca="false">IF(H$121&lt;=$C$18,$E107/4*$I$107/100*$D107,0)</f>
        <v>46.2055829365963</v>
      </c>
      <c r="J114" s="4" t="n">
        <f aca="false">IF(I$121&lt;=$C$18,$E107/4*$I$107/100*$D107,0)</f>
        <v>46.2055829365963</v>
      </c>
      <c r="K114" s="4" t="n">
        <f aca="false">IF(J$121&lt;=$C$18,$E107/4*$I$107/100*$D107,0)</f>
        <v>46.2055829365963</v>
      </c>
      <c r="L114" s="4" t="n">
        <f aca="false">IF(K$121&lt;=$C$18,$E107/4*$I$107/100*$D107,0)</f>
        <v>46.2055829365963</v>
      </c>
      <c r="M114" s="4" t="n">
        <f aca="false">IF(L$121&lt;=$C$18,$E107/4*$I$107/100*$D107,0)</f>
        <v>46.2055829365963</v>
      </c>
      <c r="N114" s="4" t="n">
        <f aca="false">IF(M$121&lt;=$C$18,$E107/4*$I$107/100*$D107,0)</f>
        <v>46.2055829365963</v>
      </c>
      <c r="O114" s="4" t="n">
        <f aca="false">IF(N$121&lt;=$C$18,$E107/4*$I$107/100*$D107,0)</f>
        <v>46.2055829365963</v>
      </c>
      <c r="P114" s="4" t="n">
        <f aca="false">IF(O$121&lt;=$C$18,$E107/4*$I$107/100*$D107,0)</f>
        <v>46.2055829365963</v>
      </c>
      <c r="Q114" s="4" t="n">
        <f aca="false">IF(P$121&lt;=$C$18,$E107/4*$I$107/100*$D107,0)</f>
        <v>46.2055829365963</v>
      </c>
      <c r="R114" s="4" t="n">
        <f aca="false">IF(Q$121&lt;=$C$18,$E107/4*$I$107/100*$D107,0)</f>
        <v>46.2055829365963</v>
      </c>
      <c r="S114" s="4" t="n">
        <f aca="false">IF(R$121&lt;=$C$18,$E107/4*$I$107/100*$D107,0)</f>
        <v>46.2055829365963</v>
      </c>
      <c r="T114" s="4" t="n">
        <f aca="false">IF(S$121&lt;=$C$18,$E107/4*$I$107/100*$D107,0)</f>
        <v>46.2055829365963</v>
      </c>
      <c r="U114" s="4" t="n">
        <f aca="false">IF(T$121&lt;=$C$18,$E107/4*$I$107/100*$D107,0)</f>
        <v>46.2055829365963</v>
      </c>
      <c r="V114" s="4" t="n">
        <f aca="false">IF(U$121&lt;=$C$18,$E107/4*$I$107/100*$D107,0)</f>
        <v>46.2055829365963</v>
      </c>
      <c r="W114" s="4" t="n">
        <f aca="false">IF(V$121&lt;=$C$18,$E107/4*$I$107/100*$D107,0)</f>
        <v>46.2055829365963</v>
      </c>
      <c r="X114" s="4" t="n">
        <f aca="false">IF(W$121&lt;=$C$18,$E107/4*$I$107/100*$D107,0)</f>
        <v>46.2055829365963</v>
      </c>
      <c r="Y114" s="4" t="n">
        <f aca="false">IF(X$121&lt;=$C$18,$E107/4*$I$107/100*$D107,0)</f>
        <v>46.2055829365963</v>
      </c>
      <c r="Z114" s="4" t="n">
        <f aca="false">IF(Y$121&lt;=$C$18,$E107/4*$I$107/100*$D107,0)</f>
        <v>46.2055829365963</v>
      </c>
      <c r="AA114" s="4" t="n">
        <f aca="false">IF(Z$121&lt;=$C$18,$E107/4*$I$107/100*$D107,0)</f>
        <v>46.2055829365963</v>
      </c>
      <c r="AB114" s="4" t="n">
        <f aca="false">IF(AA$121&lt;=$C$18,$E107/4*$I$107/100*$D107,0)</f>
        <v>46.2055829365963</v>
      </c>
      <c r="AC114" s="4" t="n">
        <f aca="false">IF(AB$121&lt;=$C$18,$E107/4*$I$107/100*$D107,0)</f>
        <v>46.2055829365963</v>
      </c>
      <c r="AD114" s="4" t="n">
        <f aca="false">IF(AC$121&lt;=$C$18,$E107/4*$I$107/100*$D107,0)</f>
        <v>46.2055829365963</v>
      </c>
      <c r="AE114" s="4" t="n">
        <f aca="false">IF(AD$121&lt;=$C$18,$E107/4*$I$107/100*$D107,0)</f>
        <v>46.2055829365963</v>
      </c>
      <c r="AF114" s="4" t="n">
        <f aca="false">IF(AE$121&lt;=$C$18,$E107/4*$I$107/100*$D107,0)</f>
        <v>46.2055829365963</v>
      </c>
      <c r="AG114" s="4" t="n">
        <f aca="false">IF(AF$121&lt;=$C$18,$E107/4*$I$107/100*$D107,0)</f>
        <v>46.2055829365963</v>
      </c>
      <c r="AH114" s="4" t="n">
        <f aca="false">IF(AG$121&lt;=$C$18,$E107/4*$I$107/100*$D107,0)</f>
        <v>46.2055829365963</v>
      </c>
      <c r="AI114" s="4" t="n">
        <f aca="false">IF(AH$121&lt;=$C$18,$E107/4*$I$107/100*$D107,0)</f>
        <v>46.2055829365963</v>
      </c>
      <c r="AJ114" s="4" t="n">
        <f aca="false">IF(AI$121&lt;=$C$18,$E107/4*$I$107/100*$D107,0)</f>
        <v>46.2055829365963</v>
      </c>
      <c r="AK114" s="4" t="n">
        <f aca="false">IF(AJ$121&lt;=$C$18,$E107/4*$I$107/100*$D107,0)</f>
        <v>46.2055829365963</v>
      </c>
      <c r="AL114" s="4" t="n">
        <f aca="false">IF(AK$121&lt;=$C$18,$E107/4*$I$107/100*$D107,0)</f>
        <v>46.2055829365963</v>
      </c>
      <c r="AM114" s="4" t="n">
        <f aca="false">IF(AL$121&lt;=$C$18,$E107/4*$I$107/100*$D107,0)</f>
        <v>46.2055829365963</v>
      </c>
      <c r="AN114" s="4" t="n">
        <f aca="false">IF(AM$121&lt;=$C$18,$E107/4*$I$107/100*$D107,0)</f>
        <v>46.2055829365963</v>
      </c>
      <c r="AO114" s="4" t="n">
        <f aca="false">IF(AN$121&lt;=$C$18,$E107/4*$I$107/100*$D107,0)</f>
        <v>46.2055829365963</v>
      </c>
      <c r="AP114" s="4" t="n">
        <f aca="false">IF(AO$121&lt;=$C$18,$E107/4*$I$107/100*$D107,0)</f>
        <v>46.2055829365963</v>
      </c>
      <c r="AQ114" s="4" t="n">
        <f aca="false">IF(AP$121&lt;=$C$18,$E107/4*$I$107/100*$D107,0)</f>
        <v>46.2055829365963</v>
      </c>
      <c r="AR114" s="4" t="n">
        <f aca="false">IF(AQ$121&lt;=$C$18,$E107/4*$I$107/100*$D107,0)</f>
        <v>0</v>
      </c>
      <c r="AS114" s="4" t="n">
        <f aca="false">IF(AR$121&lt;=$C$18,$E107/4*$I$107/100*$D107,0)</f>
        <v>0</v>
      </c>
      <c r="AT114" s="4" t="n">
        <f aca="false">IF(AS$121&lt;=$C$18,$E107/4*$I$107/100*$D107,0)</f>
        <v>0</v>
      </c>
      <c r="AU114" s="4" t="n">
        <f aca="false">IF(AT$121&lt;=$C$18,$E107/4*$I$107/100*$D107,0)</f>
        <v>0</v>
      </c>
      <c r="AV114" s="4" t="n">
        <f aca="false">IF(AU$121&lt;=$C$18,$E107/4*$I$107/100*$D107,0)</f>
        <v>0</v>
      </c>
      <c r="AW114" s="4" t="n">
        <f aca="false">IF(AV$121&lt;=$C$18,$E107/4*$I$107/100*$D107,0)</f>
        <v>0</v>
      </c>
      <c r="AX114" s="4" t="n">
        <f aca="false">IF(AW$121&lt;=$C$18,$E107/4*$I$107/100*$D107,0)</f>
        <v>0</v>
      </c>
      <c r="AY114" s="4" t="n">
        <f aca="false">IF(AX$121&lt;=$C$18,$E107/4*$I$107/100*$D107,0)</f>
        <v>0</v>
      </c>
    </row>
    <row r="115" customFormat="false" ht="12.75" hidden="false" customHeight="false" outlineLevel="0" collapsed="false">
      <c r="B115" s="0" t="s">
        <v>65</v>
      </c>
      <c r="C115" s="0" t="n">
        <v>0</v>
      </c>
      <c r="D115" s="4" t="n">
        <f aca="false">$E108/4*$I$107/100*$D108</f>
        <v>76.0220844170056</v>
      </c>
      <c r="E115" s="4" t="n">
        <f aca="false">IF(D$121&lt;=$C$18,$E108/4*$I$107/100*$D108,0)</f>
        <v>76.0220844170056</v>
      </c>
      <c r="F115" s="4" t="n">
        <f aca="false">IF(E$121&lt;=$C$18,$E108/4*$I$107/100*$D108,0)</f>
        <v>76.0220844170056</v>
      </c>
      <c r="G115" s="4" t="n">
        <f aca="false">IF(F$121&lt;=$C$18,$E108/4*$I$107/100*$D108,0)</f>
        <v>76.0220844170056</v>
      </c>
      <c r="H115" s="4" t="n">
        <f aca="false">IF(G$121&lt;=$C$18,$E108/4*$I$107/100*$D108,0)</f>
        <v>76.0220844170056</v>
      </c>
      <c r="I115" s="4" t="n">
        <f aca="false">IF(H$121&lt;=$C$18,$E108/4*$I$107/100*$D108,0)</f>
        <v>76.0220844170056</v>
      </c>
      <c r="J115" s="4" t="n">
        <f aca="false">IF(I$121&lt;=$C$18,$E108/4*$I$107/100*$D108,0)</f>
        <v>76.0220844170056</v>
      </c>
      <c r="K115" s="4" t="n">
        <f aca="false">IF(J$121&lt;=$C$18,$E108/4*$I$107/100*$D108,0)</f>
        <v>76.0220844170056</v>
      </c>
      <c r="L115" s="4" t="n">
        <f aca="false">IF(K$121&lt;=$C$18,$E108/4*$I$107/100*$D108,0)</f>
        <v>76.0220844170056</v>
      </c>
      <c r="M115" s="4" t="n">
        <f aca="false">IF(L$121&lt;=$C$18,$E108/4*$I$107/100*$D108,0)</f>
        <v>76.0220844170056</v>
      </c>
      <c r="N115" s="4" t="n">
        <f aca="false">IF(M$121&lt;=$C$18,$E108/4*$I$107/100*$D108,0)</f>
        <v>76.0220844170056</v>
      </c>
      <c r="O115" s="4" t="n">
        <f aca="false">IF(N$121&lt;=$C$18,$E108/4*$I$107/100*$D108,0)</f>
        <v>76.0220844170056</v>
      </c>
      <c r="P115" s="4" t="n">
        <f aca="false">IF(O$121&lt;=$C$18,$E108/4*$I$107/100*$D108,0)</f>
        <v>76.0220844170056</v>
      </c>
      <c r="Q115" s="4" t="n">
        <f aca="false">IF(P$121&lt;=$C$18,$E108/4*$I$107/100*$D108,0)</f>
        <v>76.0220844170056</v>
      </c>
      <c r="R115" s="4" t="n">
        <f aca="false">IF(Q$121&lt;=$C$18,$E108/4*$I$107/100*$D108,0)</f>
        <v>76.0220844170056</v>
      </c>
      <c r="S115" s="4" t="n">
        <f aca="false">IF(R$121&lt;=$C$18,$E108/4*$I$107/100*$D108,0)</f>
        <v>76.0220844170056</v>
      </c>
      <c r="T115" s="4" t="n">
        <f aca="false">IF(S$121&lt;=$C$18,$E108/4*$I$107/100*$D108,0)</f>
        <v>76.0220844170056</v>
      </c>
      <c r="U115" s="4" t="n">
        <f aca="false">IF(T$121&lt;=$C$18,$E108/4*$I$107/100*$D108,0)</f>
        <v>76.0220844170056</v>
      </c>
      <c r="V115" s="4" t="n">
        <f aca="false">IF(U$121&lt;=$C$18,$E108/4*$I$107/100*$D108,0)</f>
        <v>76.0220844170056</v>
      </c>
      <c r="W115" s="4" t="n">
        <f aca="false">IF(V$121&lt;=$C$18,$E108/4*$I$107/100*$D108,0)</f>
        <v>76.0220844170056</v>
      </c>
      <c r="X115" s="4" t="n">
        <f aca="false">IF(W$121&lt;=$C$18,$E108/4*$I$107/100*$D108,0)</f>
        <v>76.0220844170056</v>
      </c>
      <c r="Y115" s="4" t="n">
        <f aca="false">IF(X$121&lt;=$C$18,$E108/4*$I$107/100*$D108,0)</f>
        <v>76.0220844170056</v>
      </c>
      <c r="Z115" s="4" t="n">
        <f aca="false">IF(Y$121&lt;=$C$18,$E108/4*$I$107/100*$D108,0)</f>
        <v>76.0220844170056</v>
      </c>
      <c r="AA115" s="4" t="n">
        <f aca="false">IF(Z$121&lt;=$C$18,$E108/4*$I$107/100*$D108,0)</f>
        <v>76.0220844170056</v>
      </c>
      <c r="AB115" s="4" t="n">
        <f aca="false">IF(AA$121&lt;=$C$18,$E108/4*$I$107/100*$D108,0)</f>
        <v>76.0220844170056</v>
      </c>
      <c r="AC115" s="4" t="n">
        <f aca="false">IF(AB$121&lt;=$C$18,$E108/4*$I$107/100*$D108,0)</f>
        <v>76.0220844170056</v>
      </c>
      <c r="AD115" s="4" t="n">
        <f aca="false">IF(AC$121&lt;=$C$18,$E108/4*$I$107/100*$D108,0)</f>
        <v>76.0220844170056</v>
      </c>
      <c r="AE115" s="4" t="n">
        <f aca="false">IF(AD$121&lt;=$C$18,$E108/4*$I$107/100*$D108,0)</f>
        <v>76.0220844170056</v>
      </c>
      <c r="AF115" s="4" t="n">
        <f aca="false">IF(AE$121&lt;=$C$18,$E108/4*$I$107/100*$D108,0)</f>
        <v>76.0220844170056</v>
      </c>
      <c r="AG115" s="4" t="n">
        <f aca="false">IF(AF$121&lt;=$C$18,$E108/4*$I$107/100*$D108,0)</f>
        <v>76.0220844170056</v>
      </c>
      <c r="AH115" s="4" t="n">
        <f aca="false">IF(AG$121&lt;=$C$18,$E108/4*$I$107/100*$D108,0)</f>
        <v>76.0220844170056</v>
      </c>
      <c r="AI115" s="4" t="n">
        <f aca="false">IF(AH$121&lt;=$C$18,$E108/4*$I$107/100*$D108,0)</f>
        <v>76.0220844170056</v>
      </c>
      <c r="AJ115" s="4" t="n">
        <f aca="false">IF(AI$121&lt;=$C$18,$E108/4*$I$107/100*$D108,0)</f>
        <v>76.0220844170056</v>
      </c>
      <c r="AK115" s="4" t="n">
        <f aca="false">IF(AJ$121&lt;=$C$18,$E108/4*$I$107/100*$D108,0)</f>
        <v>76.0220844170056</v>
      </c>
      <c r="AL115" s="4" t="n">
        <f aca="false">IF(AK$121&lt;=$C$18,$E108/4*$I$107/100*$D108,0)</f>
        <v>76.0220844170056</v>
      </c>
      <c r="AM115" s="4" t="n">
        <f aca="false">IF(AL$121&lt;=$C$18,$E108/4*$I$107/100*$D108,0)</f>
        <v>76.0220844170056</v>
      </c>
      <c r="AN115" s="4" t="n">
        <f aca="false">IF(AM$121&lt;=$C$18,$E108/4*$I$107/100*$D108,0)</f>
        <v>76.0220844170056</v>
      </c>
      <c r="AO115" s="4" t="n">
        <f aca="false">IF(AN$121&lt;=$C$18,$E108/4*$I$107/100*$D108,0)</f>
        <v>76.0220844170056</v>
      </c>
      <c r="AP115" s="4" t="n">
        <f aca="false">IF(AO$121&lt;=$C$18,$E108/4*$I$107/100*$D108,0)</f>
        <v>76.0220844170056</v>
      </c>
      <c r="AQ115" s="4" t="n">
        <f aca="false">IF(AP$121&lt;=$C$18,$E108/4*$I$107/100*$D108,0)</f>
        <v>76.0220844170056</v>
      </c>
      <c r="AR115" s="4" t="n">
        <f aca="false">IF(AQ$121&lt;=$C$18,$E108/4*$I$107/100*$D108,0)</f>
        <v>0</v>
      </c>
      <c r="AS115" s="4" t="n">
        <f aca="false">IF(AR$121&lt;=$C$18,$E108/4*$I$107/100*$D108,0)</f>
        <v>0</v>
      </c>
      <c r="AT115" s="4" t="n">
        <f aca="false">IF(AS$121&lt;=$C$18,$E108/4*$I$107/100*$D108,0)</f>
        <v>0</v>
      </c>
      <c r="AU115" s="4" t="n">
        <f aca="false">IF(AT$121&lt;=$C$18,$E108/4*$I$107/100*$D108,0)</f>
        <v>0</v>
      </c>
      <c r="AV115" s="4" t="n">
        <f aca="false">IF(AU$121&lt;=$C$18,$E108/4*$I$107/100*$D108,0)</f>
        <v>0</v>
      </c>
      <c r="AW115" s="4" t="n">
        <f aca="false">IF(AV$121&lt;=$C$18,$E108/4*$I$107/100*$D108,0)</f>
        <v>0</v>
      </c>
      <c r="AX115" s="4" t="n">
        <f aca="false">IF(AW$121&lt;=$C$18,$E108/4*$I$107/100*$D108,0)</f>
        <v>0</v>
      </c>
      <c r="AY115" s="4" t="n">
        <f aca="false">IF(AX$121&lt;=$C$18,$E108/4*$I$107/100*$D108,0)</f>
        <v>0</v>
      </c>
    </row>
    <row r="116" customFormat="false" ht="12.75" hidden="false" customHeight="false" outlineLevel="0" collapsed="false">
      <c r="B116" s="0" t="s">
        <v>66</v>
      </c>
      <c r="C116" s="0" t="n">
        <v>0</v>
      </c>
      <c r="D116" s="4" t="n">
        <f aca="false">$E109/4*$I$107/100*$D109</f>
        <v>41.7814137783859</v>
      </c>
      <c r="E116" s="4" t="n">
        <f aca="false">IF(D$121&lt;=$C$18,$E109/4*$I$107/100*$D109,0)</f>
        <v>41.7814137783859</v>
      </c>
      <c r="F116" s="4" t="n">
        <f aca="false">IF(E$121&lt;=$C$18,$E109/4*$I$107/100*$D109,0)</f>
        <v>41.7814137783859</v>
      </c>
      <c r="G116" s="4" t="n">
        <f aca="false">IF(F$121&lt;=$C$18,$E109/4*$I$107/100*$D109,0)</f>
        <v>41.7814137783859</v>
      </c>
      <c r="H116" s="4" t="n">
        <f aca="false">IF(G$121&lt;=$C$18,$E109/4*$I$107/100*$D109,0)</f>
        <v>41.7814137783859</v>
      </c>
      <c r="I116" s="4" t="n">
        <f aca="false">IF(H$121&lt;=$C$18,$E109/4*$I$107/100*$D109,0)</f>
        <v>41.7814137783859</v>
      </c>
      <c r="J116" s="4" t="n">
        <f aca="false">IF(I$121&lt;=$C$18,$E109/4*$I$107/100*$D109,0)</f>
        <v>41.7814137783859</v>
      </c>
      <c r="K116" s="4" t="n">
        <f aca="false">IF(J$121&lt;=$C$18,$E109/4*$I$107/100*$D109,0)</f>
        <v>41.7814137783859</v>
      </c>
      <c r="L116" s="4" t="n">
        <f aca="false">IF(K$121&lt;=$C$18,$E109/4*$I$107/100*$D109,0)</f>
        <v>41.7814137783859</v>
      </c>
      <c r="M116" s="4" t="n">
        <f aca="false">IF(L$121&lt;=$C$18,$E109/4*$I$107/100*$D109,0)</f>
        <v>41.7814137783859</v>
      </c>
      <c r="N116" s="4" t="n">
        <f aca="false">IF(M$121&lt;=$C$18,$E109/4*$I$107/100*$D109,0)</f>
        <v>41.7814137783859</v>
      </c>
      <c r="O116" s="4" t="n">
        <f aca="false">IF(N$121&lt;=$C$18,$E109/4*$I$107/100*$D109,0)</f>
        <v>41.7814137783859</v>
      </c>
      <c r="P116" s="4" t="n">
        <f aca="false">IF(O$121&lt;=$C$18,$E109/4*$I$107/100*$D109,0)</f>
        <v>41.7814137783859</v>
      </c>
      <c r="Q116" s="4" t="n">
        <f aca="false">IF(P$121&lt;=$C$18,$E109/4*$I$107/100*$D109,0)</f>
        <v>41.7814137783859</v>
      </c>
      <c r="R116" s="4" t="n">
        <f aca="false">IF(Q$121&lt;=$C$18,$E109/4*$I$107/100*$D109,0)</f>
        <v>41.7814137783859</v>
      </c>
      <c r="S116" s="4" t="n">
        <f aca="false">IF(R$121&lt;=$C$18,$E109/4*$I$107/100*$D109,0)</f>
        <v>41.7814137783859</v>
      </c>
      <c r="T116" s="4" t="n">
        <f aca="false">IF(S$121&lt;=$C$18,$E109/4*$I$107/100*$D109,0)</f>
        <v>41.7814137783859</v>
      </c>
      <c r="U116" s="4" t="n">
        <f aca="false">IF(T$121&lt;=$C$18,$E109/4*$I$107/100*$D109,0)</f>
        <v>41.7814137783859</v>
      </c>
      <c r="V116" s="4" t="n">
        <f aca="false">IF(U$121&lt;=$C$18,$E109/4*$I$107/100*$D109,0)</f>
        <v>41.7814137783859</v>
      </c>
      <c r="W116" s="4" t="n">
        <f aca="false">IF(V$121&lt;=$C$18,$E109/4*$I$107/100*$D109,0)</f>
        <v>41.7814137783859</v>
      </c>
      <c r="X116" s="4" t="n">
        <f aca="false">IF(W$121&lt;=$C$18,$E109/4*$I$107/100*$D109,0)</f>
        <v>41.7814137783859</v>
      </c>
      <c r="Y116" s="4" t="n">
        <f aca="false">IF(X$121&lt;=$C$18,$E109/4*$I$107/100*$D109,0)</f>
        <v>41.7814137783859</v>
      </c>
      <c r="Z116" s="4" t="n">
        <f aca="false">IF(Y$121&lt;=$C$18,$E109/4*$I$107/100*$D109,0)</f>
        <v>41.7814137783859</v>
      </c>
      <c r="AA116" s="4" t="n">
        <f aca="false">IF(Z$121&lt;=$C$18,$E109/4*$I$107/100*$D109,0)</f>
        <v>41.7814137783859</v>
      </c>
      <c r="AB116" s="4" t="n">
        <f aca="false">IF(AA$121&lt;=$C$18,$E109/4*$I$107/100*$D109,0)</f>
        <v>41.7814137783859</v>
      </c>
      <c r="AC116" s="4" t="n">
        <f aca="false">IF(AB$121&lt;=$C$18,$E109/4*$I$107/100*$D109,0)</f>
        <v>41.7814137783859</v>
      </c>
      <c r="AD116" s="4" t="n">
        <f aca="false">IF(AC$121&lt;=$C$18,$E109/4*$I$107/100*$D109,0)</f>
        <v>41.7814137783859</v>
      </c>
      <c r="AE116" s="4" t="n">
        <f aca="false">IF(AD$121&lt;=$C$18,$E109/4*$I$107/100*$D109,0)</f>
        <v>41.7814137783859</v>
      </c>
      <c r="AF116" s="4" t="n">
        <f aca="false">IF(AE$121&lt;=$C$18,$E109/4*$I$107/100*$D109,0)</f>
        <v>41.7814137783859</v>
      </c>
      <c r="AG116" s="4" t="n">
        <f aca="false">IF(AF$121&lt;=$C$18,$E109/4*$I$107/100*$D109,0)</f>
        <v>41.7814137783859</v>
      </c>
      <c r="AH116" s="4" t="n">
        <f aca="false">IF(AG$121&lt;=$C$18,$E109/4*$I$107/100*$D109,0)</f>
        <v>41.7814137783859</v>
      </c>
      <c r="AI116" s="4" t="n">
        <f aca="false">IF(AH$121&lt;=$C$18,$E109/4*$I$107/100*$D109,0)</f>
        <v>41.7814137783859</v>
      </c>
      <c r="AJ116" s="4" t="n">
        <f aca="false">IF(AI$121&lt;=$C$18,$E109/4*$I$107/100*$D109,0)</f>
        <v>41.7814137783859</v>
      </c>
      <c r="AK116" s="4" t="n">
        <f aca="false">IF(AJ$121&lt;=$C$18,$E109/4*$I$107/100*$D109,0)</f>
        <v>41.7814137783859</v>
      </c>
      <c r="AL116" s="4" t="n">
        <f aca="false">IF(AK$121&lt;=$C$18,$E109/4*$I$107/100*$D109,0)</f>
        <v>41.7814137783859</v>
      </c>
      <c r="AM116" s="4" t="n">
        <f aca="false">IF(AL$121&lt;=$C$18,$E109/4*$I$107/100*$D109,0)</f>
        <v>41.7814137783859</v>
      </c>
      <c r="AN116" s="4" t="n">
        <f aca="false">IF(AM$121&lt;=$C$18,$E109/4*$I$107/100*$D109,0)</f>
        <v>41.7814137783859</v>
      </c>
      <c r="AO116" s="4" t="n">
        <f aca="false">IF(AN$121&lt;=$C$18,$E109/4*$I$107/100*$D109,0)</f>
        <v>41.7814137783859</v>
      </c>
      <c r="AP116" s="4" t="n">
        <f aca="false">IF(AO$121&lt;=$C$18,$E109/4*$I$107/100*$D109,0)</f>
        <v>41.7814137783859</v>
      </c>
      <c r="AQ116" s="4" t="n">
        <f aca="false">IF(AP$121&lt;=$C$18,$E109/4*$I$107/100*$D109,0)</f>
        <v>41.7814137783859</v>
      </c>
      <c r="AR116" s="4" t="n">
        <f aca="false">IF(AQ$121&lt;=$C$18,$E109/4*$I$107/100*$D109,0)</f>
        <v>0</v>
      </c>
      <c r="AS116" s="4" t="n">
        <f aca="false">IF(AR$121&lt;=$C$18,$E109/4*$I$107/100*$D109,0)</f>
        <v>0</v>
      </c>
      <c r="AT116" s="4" t="n">
        <f aca="false">IF(AS$121&lt;=$C$18,$E109/4*$I$107/100*$D109,0)</f>
        <v>0</v>
      </c>
      <c r="AU116" s="4" t="n">
        <f aca="false">IF(AT$121&lt;=$C$18,$E109/4*$I$107/100*$D109,0)</f>
        <v>0</v>
      </c>
      <c r="AV116" s="4" t="n">
        <f aca="false">IF(AU$121&lt;=$C$18,$E109/4*$I$107/100*$D109,0)</f>
        <v>0</v>
      </c>
      <c r="AW116" s="4" t="n">
        <f aca="false">IF(AV$121&lt;=$C$18,$E109/4*$I$107/100*$D109,0)</f>
        <v>0</v>
      </c>
      <c r="AX116" s="4" t="n">
        <f aca="false">IF(AW$121&lt;=$C$18,$E109/4*$I$107/100*$D109,0)</f>
        <v>0</v>
      </c>
      <c r="AY116" s="4" t="n">
        <f aca="false">IF(AX$121&lt;=$C$18,$E109/4*$I$107/100*$D109,0)</f>
        <v>0</v>
      </c>
    </row>
    <row r="117" customFormat="false" ht="12.75" hidden="false" customHeight="false" outlineLevel="0" collapsed="false">
      <c r="B117" s="0" t="s">
        <v>70</v>
      </c>
      <c r="C117" s="0" t="n">
        <v>0</v>
      </c>
      <c r="D117" s="4" t="n">
        <f aca="false">$E110/4*$I$107/100*$D110</f>
        <v>10.8513742398953</v>
      </c>
      <c r="E117" s="4" t="n">
        <f aca="false">IF(D$121&lt;=$C$18,$E110/4*$I$107/100*$D110,0)</f>
        <v>10.8513742398953</v>
      </c>
      <c r="F117" s="4" t="n">
        <f aca="false">IF(E$121&lt;=$C$18,$E110/4*$I$107/100*$D110,0)</f>
        <v>10.8513742398953</v>
      </c>
      <c r="G117" s="4" t="n">
        <f aca="false">IF(F$121&lt;=$C$18,$E110/4*$I$107/100*$D110,0)</f>
        <v>10.8513742398953</v>
      </c>
      <c r="H117" s="4" t="n">
        <f aca="false">IF(G$121&lt;=$C$18,$E110/4*$I$107/100*$D110,0)</f>
        <v>10.8513742398953</v>
      </c>
      <c r="I117" s="4" t="n">
        <f aca="false">IF(H$121&lt;=$C$18,$E110/4*$I$107/100*$D110,0)</f>
        <v>10.8513742398953</v>
      </c>
      <c r="J117" s="4" t="n">
        <f aca="false">IF(I$121&lt;=$C$18,$E110/4*$I$107/100*$D110,0)</f>
        <v>10.8513742398953</v>
      </c>
      <c r="K117" s="4" t="n">
        <f aca="false">IF(J$121&lt;=$C$18,$E110/4*$I$107/100*$D110,0)</f>
        <v>10.8513742398953</v>
      </c>
      <c r="L117" s="4" t="n">
        <f aca="false">IF(K$121&lt;=$C$18,$E110/4*$I$107/100*$D110,0)</f>
        <v>10.8513742398953</v>
      </c>
      <c r="M117" s="4" t="n">
        <f aca="false">IF(L$121&lt;=$C$18,$E110/4*$I$107/100*$D110,0)</f>
        <v>10.8513742398953</v>
      </c>
      <c r="N117" s="4" t="n">
        <f aca="false">IF(M$121&lt;=$C$18,$E110/4*$I$107/100*$D110,0)</f>
        <v>10.8513742398953</v>
      </c>
      <c r="O117" s="4" t="n">
        <f aca="false">IF(N$121&lt;=$C$18,$E110/4*$I$107/100*$D110,0)</f>
        <v>10.8513742398953</v>
      </c>
      <c r="P117" s="4" t="n">
        <f aca="false">IF(O$121&lt;=$C$18,$E110/4*$I$107/100*$D110,0)</f>
        <v>10.8513742398953</v>
      </c>
      <c r="Q117" s="4" t="n">
        <f aca="false">IF(P$121&lt;=$C$18,$E110/4*$I$107/100*$D110,0)</f>
        <v>10.8513742398953</v>
      </c>
      <c r="R117" s="4" t="n">
        <f aca="false">IF(Q$121&lt;=$C$18,$E110/4*$I$107/100*$D110,0)</f>
        <v>10.8513742398953</v>
      </c>
      <c r="S117" s="4" t="n">
        <f aca="false">IF(R$121&lt;=$C$18,$E110/4*$I$107/100*$D110,0)</f>
        <v>10.8513742398953</v>
      </c>
      <c r="T117" s="4" t="n">
        <f aca="false">IF(S$121&lt;=$C$18,$E110/4*$I$107/100*$D110,0)</f>
        <v>10.8513742398953</v>
      </c>
      <c r="U117" s="4" t="n">
        <f aca="false">IF(T$121&lt;=$C$18,$E110/4*$I$107/100*$D110,0)</f>
        <v>10.8513742398953</v>
      </c>
      <c r="V117" s="4" t="n">
        <f aca="false">IF(U$121&lt;=$C$18,$E110/4*$I$107/100*$D110,0)</f>
        <v>10.8513742398953</v>
      </c>
      <c r="W117" s="4" t="n">
        <f aca="false">IF(V$121&lt;=$C$18,$E110/4*$I$107/100*$D110,0)</f>
        <v>10.8513742398953</v>
      </c>
      <c r="X117" s="4" t="n">
        <f aca="false">IF(W$121&lt;=$C$18,$E110/4*$I$107/100*$D110,0)</f>
        <v>10.8513742398953</v>
      </c>
      <c r="Y117" s="4" t="n">
        <f aca="false">IF(X$121&lt;=$C$18,$E110/4*$I$107/100*$D110,0)</f>
        <v>10.8513742398953</v>
      </c>
      <c r="Z117" s="4" t="n">
        <f aca="false">IF(Y$121&lt;=$C$18,$E110/4*$I$107/100*$D110,0)</f>
        <v>10.8513742398953</v>
      </c>
      <c r="AA117" s="4" t="n">
        <f aca="false">IF(Z$121&lt;=$C$18,$E110/4*$I$107/100*$D110,0)</f>
        <v>10.8513742398953</v>
      </c>
      <c r="AB117" s="4" t="n">
        <f aca="false">IF(AA$121&lt;=$C$18,$E110/4*$I$107/100*$D110,0)</f>
        <v>10.8513742398953</v>
      </c>
      <c r="AC117" s="4" t="n">
        <f aca="false">IF(AB$121&lt;=$C$18,$E110/4*$I$107/100*$D110,0)</f>
        <v>10.8513742398953</v>
      </c>
      <c r="AD117" s="4" t="n">
        <f aca="false">IF(AC$121&lt;=$C$18,$E110/4*$I$107/100*$D110,0)</f>
        <v>10.8513742398953</v>
      </c>
      <c r="AE117" s="4" t="n">
        <f aca="false">IF(AD$121&lt;=$C$18,$E110/4*$I$107/100*$D110,0)</f>
        <v>10.8513742398953</v>
      </c>
      <c r="AF117" s="4" t="n">
        <f aca="false">IF(AE$121&lt;=$C$18,$E110/4*$I$107/100*$D110,0)</f>
        <v>10.8513742398953</v>
      </c>
      <c r="AG117" s="4" t="n">
        <f aca="false">IF(AF$121&lt;=$C$18,$E110/4*$I$107/100*$D110,0)</f>
        <v>10.8513742398953</v>
      </c>
      <c r="AH117" s="4" t="n">
        <f aca="false">IF(AG$121&lt;=$C$18,$E110/4*$I$107/100*$D110,0)</f>
        <v>10.8513742398953</v>
      </c>
      <c r="AI117" s="4" t="n">
        <f aca="false">IF(AH$121&lt;=$C$18,$E110/4*$I$107/100*$D110,0)</f>
        <v>10.8513742398953</v>
      </c>
      <c r="AJ117" s="4" t="n">
        <f aca="false">IF(AI$121&lt;=$C$18,$E110/4*$I$107/100*$D110,0)</f>
        <v>10.8513742398953</v>
      </c>
      <c r="AK117" s="4" t="n">
        <f aca="false">IF(AJ$121&lt;=$C$18,$E110/4*$I$107/100*$D110,0)</f>
        <v>10.8513742398953</v>
      </c>
      <c r="AL117" s="4" t="n">
        <f aca="false">IF(AK$121&lt;=$C$18,$E110/4*$I$107/100*$D110,0)</f>
        <v>10.8513742398953</v>
      </c>
      <c r="AM117" s="4" t="n">
        <f aca="false">IF(AL$121&lt;=$C$18,$E110/4*$I$107/100*$D110,0)</f>
        <v>10.8513742398953</v>
      </c>
      <c r="AN117" s="4" t="n">
        <f aca="false">IF(AM$121&lt;=$C$18,$E110/4*$I$107/100*$D110,0)</f>
        <v>10.8513742398953</v>
      </c>
      <c r="AO117" s="4" t="n">
        <f aca="false">IF(AN$121&lt;=$C$18,$E110/4*$I$107/100*$D110,0)</f>
        <v>10.8513742398953</v>
      </c>
      <c r="AP117" s="4" t="n">
        <f aca="false">IF(AO$121&lt;=$C$18,$E110/4*$I$107/100*$D110,0)</f>
        <v>10.8513742398953</v>
      </c>
      <c r="AQ117" s="4" t="n">
        <f aca="false">IF(AP$121&lt;=$C$18,$E110/4*$I$107/100*$D110,0)</f>
        <v>10.8513742398953</v>
      </c>
      <c r="AR117" s="4" t="n">
        <f aca="false">IF(AQ$121&lt;=$C$18,$E110/4*$I$107/100*$D110,0)</f>
        <v>0</v>
      </c>
      <c r="AS117" s="4" t="n">
        <f aca="false">IF(AR$121&lt;=$C$18,$E110/4*$I$107/100*$D110,0)</f>
        <v>0</v>
      </c>
      <c r="AT117" s="4" t="n">
        <f aca="false">IF(AS$121&lt;=$C$18,$E110/4*$I$107/100*$D110,0)</f>
        <v>0</v>
      </c>
      <c r="AU117" s="4" t="n">
        <f aca="false">IF(AT$121&lt;=$C$18,$E110/4*$I$107/100*$D110,0)</f>
        <v>0</v>
      </c>
      <c r="AV117" s="4" t="n">
        <f aca="false">IF(AU$121&lt;=$C$18,$E110/4*$I$107/100*$D110,0)</f>
        <v>0</v>
      </c>
      <c r="AW117" s="4" t="n">
        <f aca="false">IF(AV$121&lt;=$C$18,$E110/4*$I$107/100*$D110,0)</f>
        <v>0</v>
      </c>
      <c r="AX117" s="4" t="n">
        <f aca="false">IF(AW$121&lt;=$C$18,$E110/4*$I$107/100*$D110,0)</f>
        <v>0</v>
      </c>
      <c r="AY117" s="4" t="n">
        <f aca="false">IF(AX$121&lt;=$C$18,$E110/4*$I$107/100*$D110,0)</f>
        <v>0</v>
      </c>
    </row>
    <row r="118" customFormat="false" ht="12.75" hidden="false" customHeight="false" outlineLevel="0" collapsed="false">
      <c r="B118" s="0" t="s">
        <v>17</v>
      </c>
      <c r="C118" s="0" t="n">
        <v>0</v>
      </c>
      <c r="D118" s="5" t="n">
        <f aca="false">SUM(D114:D117)</f>
        <v>174.860455371883</v>
      </c>
      <c r="E118" s="5" t="n">
        <f aca="false">SUM(E114:E117)</f>
        <v>174.860455371883</v>
      </c>
      <c r="F118" s="5" t="n">
        <f aca="false">SUM(F114:F117)</f>
        <v>174.860455371883</v>
      </c>
      <c r="G118" s="5" t="n">
        <f aca="false">SUM(G114:G117)</f>
        <v>174.860455371883</v>
      </c>
      <c r="H118" s="5" t="n">
        <f aca="false">SUM(H114:H117)</f>
        <v>174.860455371883</v>
      </c>
      <c r="I118" s="5" t="n">
        <f aca="false">SUM(I114:I117)</f>
        <v>174.860455371883</v>
      </c>
      <c r="J118" s="5" t="n">
        <f aca="false">SUM(J114:J117)</f>
        <v>174.860455371883</v>
      </c>
      <c r="K118" s="5" t="n">
        <f aca="false">SUM(K114:K117)</f>
        <v>174.860455371883</v>
      </c>
      <c r="L118" s="5" t="n">
        <f aca="false">SUM(L114:L117)</f>
        <v>174.860455371883</v>
      </c>
      <c r="M118" s="5" t="n">
        <f aca="false">SUM(M114:M117)</f>
        <v>174.860455371883</v>
      </c>
      <c r="N118" s="5" t="n">
        <f aca="false">SUM(N114:N117)</f>
        <v>174.860455371883</v>
      </c>
      <c r="O118" s="5" t="n">
        <f aca="false">SUM(O114:O117)</f>
        <v>174.860455371883</v>
      </c>
      <c r="P118" s="5" t="n">
        <f aca="false">SUM(P114:P117)</f>
        <v>174.860455371883</v>
      </c>
      <c r="Q118" s="5" t="n">
        <f aca="false">SUM(Q114:Q117)</f>
        <v>174.860455371883</v>
      </c>
      <c r="R118" s="5" t="n">
        <f aca="false">SUM(R114:R117)</f>
        <v>174.860455371883</v>
      </c>
      <c r="S118" s="5" t="n">
        <f aca="false">SUM(S114:S117)</f>
        <v>174.860455371883</v>
      </c>
      <c r="T118" s="5" t="n">
        <f aca="false">SUM(T114:T117)</f>
        <v>174.860455371883</v>
      </c>
      <c r="U118" s="5" t="n">
        <f aca="false">SUM(U114:U117)</f>
        <v>174.860455371883</v>
      </c>
      <c r="V118" s="5" t="n">
        <f aca="false">SUM(V114:V117)</f>
        <v>174.860455371883</v>
      </c>
      <c r="W118" s="5" t="n">
        <f aca="false">SUM(W114:W117)</f>
        <v>174.860455371883</v>
      </c>
      <c r="X118" s="5" t="n">
        <f aca="false">SUM(X114:X117)</f>
        <v>174.860455371883</v>
      </c>
      <c r="Y118" s="5" t="n">
        <f aca="false">SUM(Y114:Y117)</f>
        <v>174.860455371883</v>
      </c>
      <c r="Z118" s="5" t="n">
        <f aca="false">SUM(Z114:Z117)</f>
        <v>174.860455371883</v>
      </c>
      <c r="AA118" s="5" t="n">
        <f aca="false">SUM(AA114:AA117)</f>
        <v>174.860455371883</v>
      </c>
      <c r="AB118" s="5" t="n">
        <f aca="false">SUM(AB114:AB117)</f>
        <v>174.860455371883</v>
      </c>
      <c r="AC118" s="5" t="n">
        <f aca="false">SUM(AC114:AC117)</f>
        <v>174.860455371883</v>
      </c>
      <c r="AD118" s="5" t="n">
        <f aca="false">SUM(AD114:AD117)</f>
        <v>174.860455371883</v>
      </c>
      <c r="AE118" s="5" t="n">
        <f aca="false">SUM(AE114:AE117)</f>
        <v>174.860455371883</v>
      </c>
      <c r="AF118" s="5" t="n">
        <f aca="false">SUM(AF114:AF117)</f>
        <v>174.860455371883</v>
      </c>
      <c r="AG118" s="5" t="n">
        <f aca="false">SUM(AG114:AG117)</f>
        <v>174.860455371883</v>
      </c>
      <c r="AH118" s="5" t="n">
        <f aca="false">SUM(AH114:AH117)</f>
        <v>174.860455371883</v>
      </c>
      <c r="AI118" s="5" t="n">
        <f aca="false">SUM(AI114:AI117)</f>
        <v>174.860455371883</v>
      </c>
      <c r="AJ118" s="5" t="n">
        <f aca="false">SUM(AJ114:AJ117)</f>
        <v>174.860455371883</v>
      </c>
      <c r="AK118" s="5" t="n">
        <f aca="false">SUM(AK114:AK117)</f>
        <v>174.860455371883</v>
      </c>
      <c r="AL118" s="5" t="n">
        <f aca="false">SUM(AL114:AL117)</f>
        <v>174.860455371883</v>
      </c>
      <c r="AM118" s="5" t="n">
        <f aca="false">SUM(AM114:AM117)</f>
        <v>174.860455371883</v>
      </c>
      <c r="AN118" s="5" t="n">
        <f aca="false">SUM(AN114:AN117)</f>
        <v>174.860455371883</v>
      </c>
      <c r="AO118" s="5" t="n">
        <f aca="false">SUM(AO114:AO117)</f>
        <v>174.860455371883</v>
      </c>
      <c r="AP118" s="5" t="n">
        <f aca="false">SUM(AP114:AP117)</f>
        <v>174.860455371883</v>
      </c>
      <c r="AQ118" s="5" t="n">
        <f aca="false">SUM(AQ114:AQ117)</f>
        <v>174.860455371883</v>
      </c>
      <c r="AR118" s="5" t="n">
        <f aca="false">SUM(AR114:AR117)</f>
        <v>0</v>
      </c>
      <c r="AS118" s="5" t="n">
        <f aca="false">SUM(AS114:AS117)</f>
        <v>0</v>
      </c>
      <c r="AT118" s="5" t="n">
        <f aca="false">SUM(AT114:AT117)</f>
        <v>0</v>
      </c>
      <c r="AU118" s="5" t="n">
        <f aca="false">SUM(AU114:AU117)</f>
        <v>0</v>
      </c>
      <c r="AV118" s="5" t="n">
        <f aca="false">SUM(AV114:AV117)</f>
        <v>0</v>
      </c>
      <c r="AW118" s="5" t="n">
        <f aca="false">SUM(AW114:AW117)</f>
        <v>0</v>
      </c>
      <c r="AX118" s="5" t="n">
        <f aca="false">SUM(AX114:AX117)</f>
        <v>0</v>
      </c>
      <c r="AY118" s="5" t="n">
        <f aca="false">SUM(AY114:AY117)</f>
        <v>0</v>
      </c>
    </row>
    <row r="120" customFormat="false" ht="12.75" hidden="false" customHeight="false" outlineLevel="0" collapsed="false">
      <c r="B120" s="0" t="s">
        <v>111</v>
      </c>
      <c r="C120" s="0" t="n">
        <v>0</v>
      </c>
      <c r="D120" s="5" t="n">
        <f aca="false">D118</f>
        <v>174.860455371883</v>
      </c>
      <c r="E120" s="5" t="n">
        <f aca="false">D120+E118</f>
        <v>349.720910743766</v>
      </c>
      <c r="F120" s="5" t="n">
        <f aca="false">E120+F118</f>
        <v>524.581366115649</v>
      </c>
      <c r="G120" s="5" t="n">
        <f aca="false">F120+G118</f>
        <v>699.441821487533</v>
      </c>
      <c r="H120" s="5" t="n">
        <f aca="false">G120+H118</f>
        <v>874.302276859416</v>
      </c>
      <c r="I120" s="5" t="n">
        <f aca="false">H120+I118</f>
        <v>1049.1627322313</v>
      </c>
      <c r="J120" s="5" t="n">
        <f aca="false">I120+J118</f>
        <v>1224.02318760318</v>
      </c>
      <c r="K120" s="5" t="n">
        <f aca="false">J120+K118</f>
        <v>1398.88364297507</v>
      </c>
      <c r="L120" s="5" t="n">
        <f aca="false">K120+L118</f>
        <v>1573.74409834695</v>
      </c>
      <c r="M120" s="5" t="n">
        <f aca="false">L120+M118</f>
        <v>1748.60455371883</v>
      </c>
      <c r="N120" s="5" t="n">
        <f aca="false">M120+N118</f>
        <v>1923.46500909071</v>
      </c>
      <c r="O120" s="5" t="n">
        <f aca="false">N120+O118</f>
        <v>2098.3254644626</v>
      </c>
      <c r="P120" s="5" t="n">
        <f aca="false">O120+P118</f>
        <v>2273.18591983448</v>
      </c>
      <c r="Q120" s="5" t="n">
        <f aca="false">P120+Q118</f>
        <v>2448.04637520636</v>
      </c>
      <c r="R120" s="5" t="n">
        <f aca="false">Q120+R118</f>
        <v>2622.90683057825</v>
      </c>
      <c r="S120" s="5" t="n">
        <f aca="false">R120+S118</f>
        <v>2797.76728595013</v>
      </c>
      <c r="T120" s="5" t="n">
        <f aca="false">S120+T118</f>
        <v>2972.62774132201</v>
      </c>
      <c r="U120" s="5" t="n">
        <f aca="false">T120+U118</f>
        <v>3147.4881966939</v>
      </c>
      <c r="V120" s="5" t="n">
        <f aca="false">U120+V118</f>
        <v>3322.34865206578</v>
      </c>
      <c r="W120" s="5" t="n">
        <f aca="false">V120+W118</f>
        <v>3497.20910743766</v>
      </c>
      <c r="X120" s="5" t="n">
        <f aca="false">W120+X118</f>
        <v>3672.06956280955</v>
      </c>
      <c r="Y120" s="5" t="n">
        <f aca="false">X120+Y118</f>
        <v>3846.93001818143</v>
      </c>
      <c r="Z120" s="5" t="n">
        <f aca="false">Y120+Z118</f>
        <v>4021.79047355331</v>
      </c>
      <c r="AA120" s="5" t="n">
        <f aca="false">Z120+AA118</f>
        <v>4196.6509289252</v>
      </c>
      <c r="AB120" s="5" t="n">
        <f aca="false">AA120+AB118</f>
        <v>4371.51138429708</v>
      </c>
      <c r="AC120" s="5" t="n">
        <f aca="false">AB120+AC118</f>
        <v>4546.37183966896</v>
      </c>
      <c r="AD120" s="5" t="n">
        <f aca="false">AC120+AD118</f>
        <v>4721.23229504085</v>
      </c>
      <c r="AE120" s="5" t="n">
        <f aca="false">AD120+AE118</f>
        <v>4896.09275041273</v>
      </c>
      <c r="AF120" s="5" t="n">
        <f aca="false">AE120+AF118</f>
        <v>5070.95320578461</v>
      </c>
      <c r="AG120" s="5" t="n">
        <f aca="false">AF120+AG118</f>
        <v>5245.8136611565</v>
      </c>
      <c r="AH120" s="5" t="n">
        <f aca="false">AG120+AH118</f>
        <v>5420.67411652838</v>
      </c>
      <c r="AI120" s="5" t="n">
        <f aca="false">AH120+AI118</f>
        <v>5595.53457190026</v>
      </c>
      <c r="AJ120" s="5" t="n">
        <f aca="false">AI120+AJ118</f>
        <v>5770.39502727215</v>
      </c>
      <c r="AK120" s="5" t="n">
        <f aca="false">AJ120+AK118</f>
        <v>5945.25548264403</v>
      </c>
      <c r="AL120" s="5" t="n">
        <f aca="false">AK120+AL118</f>
        <v>6120.11593801591</v>
      </c>
      <c r="AM120" s="5" t="n">
        <f aca="false">AL120+AM118</f>
        <v>6294.9763933878</v>
      </c>
      <c r="AN120" s="5" t="n">
        <f aca="false">AM120+AN118</f>
        <v>6469.83684875968</v>
      </c>
      <c r="AO120" s="5" t="n">
        <f aca="false">AN120+AO118</f>
        <v>6644.69730413156</v>
      </c>
      <c r="AP120" s="5" t="n">
        <f aca="false">AO120+AP118</f>
        <v>6819.55775950345</v>
      </c>
      <c r="AQ120" s="5" t="n">
        <f aca="false">AP120+AQ118</f>
        <v>6994.41821487533</v>
      </c>
      <c r="AR120" s="5" t="n">
        <f aca="false">AQ120+AR118</f>
        <v>6994.41821487533</v>
      </c>
      <c r="AS120" s="5" t="n">
        <f aca="false">AR120+AS118</f>
        <v>6994.41821487533</v>
      </c>
      <c r="AT120" s="5" t="n">
        <f aca="false">AS120+AT118</f>
        <v>6994.41821487533</v>
      </c>
      <c r="AU120" s="5" t="n">
        <f aca="false">AT120+AU118</f>
        <v>6994.41821487533</v>
      </c>
      <c r="AV120" s="5" t="n">
        <f aca="false">AU120+AV118</f>
        <v>6994.41821487533</v>
      </c>
      <c r="AW120" s="5" t="n">
        <f aca="false">AV120+AW118</f>
        <v>6994.41821487533</v>
      </c>
      <c r="AX120" s="5" t="n">
        <f aca="false">AW120+AX118</f>
        <v>6994.41821487533</v>
      </c>
      <c r="AY120" s="5" t="n">
        <f aca="false">AX120+AY118</f>
        <v>6994.41821487533</v>
      </c>
    </row>
    <row r="121" customFormat="false" ht="12.75" hidden="false" customHeight="false" outlineLevel="0" collapsed="false">
      <c r="B121" s="0" t="s">
        <v>112</v>
      </c>
      <c r="C121" s="0" t="n">
        <v>0</v>
      </c>
      <c r="D121" s="4" t="n">
        <f aca="false">D118*D107</f>
        <v>116.573636914589</v>
      </c>
      <c r="E121" s="4" t="n">
        <f aca="false">D121+E118*E$96</f>
        <v>288.426664307103</v>
      </c>
      <c r="F121" s="4" t="n">
        <f aca="false">E121+F118*F$96</f>
        <v>457.32398852579</v>
      </c>
      <c r="G121" s="4" t="n">
        <f aca="false">F121+G118*G$96</f>
        <v>623.316444760372</v>
      </c>
      <c r="H121" s="4" t="n">
        <f aca="false">G121+H118*H$96</f>
        <v>786.453993885268</v>
      </c>
      <c r="I121" s="4" t="n">
        <f aca="false">H121+I118*I$96</f>
        <v>946.78573749696</v>
      </c>
      <c r="J121" s="4" t="n">
        <f aca="false">I121+J118*J$96</f>
        <v>1104.35993269273</v>
      </c>
      <c r="K121" s="4" t="n">
        <f aca="false">J121+K118*K$96</f>
        <v>1259.2240065952</v>
      </c>
      <c r="L121" s="4" t="n">
        <f aca="false">K121+L118*L$96</f>
        <v>1411.42457062711</v>
      </c>
      <c r="M121" s="4" t="n">
        <f aca="false">L121+M118*M$96</f>
        <v>1561.00743454054</v>
      </c>
      <c r="N121" s="4" t="n">
        <f aca="false">M121+N118*N$96</f>
        <v>1708.01762020484</v>
      </c>
      <c r="O121" s="4" t="n">
        <f aca="false">N121+O118*O$96</f>
        <v>1852.49937515748</v>
      </c>
      <c r="P121" s="4" t="n">
        <f aca="false">O121+P118*P$96</f>
        <v>1994.49618592173</v>
      </c>
      <c r="Q121" s="4" t="n">
        <f aca="false">P121+Q118*Q$96</f>
        <v>2134.05079109545</v>
      </c>
      <c r="R121" s="4" t="n">
        <f aca="false">Q121+R118*R$96</f>
        <v>2271.20519421459</v>
      </c>
      <c r="S121" s="4" t="n">
        <f aca="false">R121+S118*S$96</f>
        <v>2406.00067639555</v>
      </c>
      <c r="T121" s="4" t="n">
        <f aca="false">S121+T118*T$96</f>
        <v>2538.47780876014</v>
      </c>
      <c r="U121" s="4" t="n">
        <f aca="false">T121+U118*U$96</f>
        <v>2668.67646464671</v>
      </c>
      <c r="V121" s="4" t="n">
        <f aca="false">U121+V118*V$96</f>
        <v>2796.6358316114</v>
      </c>
      <c r="W121" s="4" t="n">
        <f aca="false">V121+W118*W$96</f>
        <v>2922.39442322289</v>
      </c>
      <c r="X121" s="4" t="n">
        <f aca="false">W121+X118*X$96</f>
        <v>3045.99009065432</v>
      </c>
      <c r="Y121" s="4" t="n">
        <f aca="false">X121+Y118*Y$96</f>
        <v>3167.46003407588</v>
      </c>
      <c r="Z121" s="4" t="n">
        <f aca="false">Y121+Z118*Z$96</f>
        <v>3286.84081385137</v>
      </c>
      <c r="AA121" s="4" t="n">
        <f aca="false">Z121+AA118*AA$96</f>
        <v>3404.16836154227</v>
      </c>
      <c r="AB121" s="4" t="n">
        <f aca="false">AA121+AB118*AB$96</f>
        <v>3519.47799072251</v>
      </c>
      <c r="AC121" s="4" t="n">
        <f aca="false">AB121+AC118*AC$96</f>
        <v>3632.80440760728</v>
      </c>
      <c r="AD121" s="4" t="n">
        <f aca="false">AC121+AD118*AD$96</f>
        <v>3744.18172149893</v>
      </c>
      <c r="AE121" s="4" t="n">
        <f aca="false">AD121+AE118*AE$96</f>
        <v>3853.64345505339</v>
      </c>
      <c r="AF121" s="4" t="n">
        <f aca="false">AE121+AF118*AF$96</f>
        <v>3961.2225543698</v>
      </c>
      <c r="AG121" s="4" t="n">
        <f aca="false">AF121+AG118*AG$96</f>
        <v>4066.95139890682</v>
      </c>
      <c r="AH121" s="4" t="n">
        <f aca="false">AG121+AH118*AH$96</f>
        <v>4170.86181122822</v>
      </c>
      <c r="AI121" s="4" t="n">
        <f aca="false">AH121+AI118*AI$96</f>
        <v>4272.98506658094</v>
      </c>
      <c r="AJ121" s="4" t="n">
        <f aca="false">AI121+AJ118*AJ$96</f>
        <v>4373.35190230843</v>
      </c>
      <c r="AK121" s="4" t="n">
        <f aca="false">AJ121+AK118*AK$96</f>
        <v>4471.99252710203</v>
      </c>
      <c r="AL121" s="4" t="n">
        <f aca="false">AK121+AL118*AL$96</f>
        <v>4568.93663009329</v>
      </c>
      <c r="AM121" s="4" t="n">
        <f aca="false">AL121+AM118*AM$96</f>
        <v>4664.21338978985</v>
      </c>
      <c r="AN121" s="4" t="n">
        <f aca="false">AM121+AN118*AN$96</f>
        <v>4757.85148285773</v>
      </c>
      <c r="AO121" s="4" t="n">
        <f aca="false">AN121+AO118*AO$96</f>
        <v>4849.87909275245</v>
      </c>
      <c r="AP121" s="4" t="n">
        <f aca="false">AO121+AP118*AP$96</f>
        <v>4940.32391820181</v>
      </c>
      <c r="AQ121" s="4" t="n">
        <f aca="false">AP121+AQ118*AQ$96</f>
        <v>5029.2131815427</v>
      </c>
      <c r="AR121" s="4" t="n">
        <f aca="false">AQ121+AR118*AR$96</f>
        <v>5029.2131815427</v>
      </c>
      <c r="AS121" s="4" t="n">
        <f aca="false">AR121+AS118*AS$96</f>
        <v>5029.2131815427</v>
      </c>
      <c r="AT121" s="4" t="n">
        <f aca="false">AS121+AT118*AT$96</f>
        <v>5029.2131815427</v>
      </c>
      <c r="AU121" s="4" t="n">
        <f aca="false">AT121+AU118*AU$96</f>
        <v>5029.2131815427</v>
      </c>
      <c r="AV121" s="4" t="n">
        <f aca="false">AU121+AV118*AV$96</f>
        <v>5029.2131815427</v>
      </c>
      <c r="AW121" s="4" t="n">
        <f aca="false">AV121+AW118*AW$96</f>
        <v>5029.2131815427</v>
      </c>
      <c r="AX121" s="4" t="n">
        <f aca="false">AW121+AX118*AX$96</f>
        <v>5029.2131815427</v>
      </c>
      <c r="AY121" s="4" t="n">
        <f aca="false">AX121+AY118*AY$96</f>
        <v>5029.2131815427</v>
      </c>
    </row>
    <row r="124" customFormat="false" ht="12.75" hidden="false" customHeight="false" outlineLevel="0" collapsed="false">
      <c r="B124" s="0" t="s">
        <v>113</v>
      </c>
    </row>
    <row r="125" customFormat="false" ht="12.75" hidden="false" customHeight="false" outlineLevel="0" collapsed="false">
      <c r="B125" s="0" t="s">
        <v>41</v>
      </c>
      <c r="C125" s="5" t="n">
        <f aca="false">C200</f>
        <v>809.8475</v>
      </c>
      <c r="D125" s="4" t="n">
        <f aca="false">$C59/4+D114</f>
        <v>856.053082936596</v>
      </c>
      <c r="E125" s="4" t="n">
        <f aca="false">$C59/4+E114</f>
        <v>856.053082936596</v>
      </c>
      <c r="F125" s="4" t="n">
        <f aca="false">$C59/4+F114</f>
        <v>856.053082936596</v>
      </c>
      <c r="G125" s="4" t="n">
        <f aca="false">$C59/4+G114</f>
        <v>856.053082936596</v>
      </c>
      <c r="H125" s="4" t="n">
        <f aca="false">$C59/4+H114</f>
        <v>856.053082936596</v>
      </c>
      <c r="I125" s="4" t="n">
        <f aca="false">$C59/4+I114</f>
        <v>856.053082936596</v>
      </c>
      <c r="J125" s="4" t="n">
        <f aca="false">$C59/4+J114</f>
        <v>856.053082936596</v>
      </c>
      <c r="K125" s="4" t="n">
        <f aca="false">$C59/4+K114</f>
        <v>856.053082936596</v>
      </c>
      <c r="L125" s="4" t="n">
        <f aca="false">$C59/4+L114</f>
        <v>856.053082936596</v>
      </c>
      <c r="M125" s="4" t="n">
        <f aca="false">$C59/4+M114</f>
        <v>856.053082936596</v>
      </c>
      <c r="N125" s="4" t="n">
        <f aca="false">$C59/4+N114</f>
        <v>856.053082936596</v>
      </c>
      <c r="O125" s="4" t="n">
        <f aca="false">$C59/4+O114</f>
        <v>856.053082936596</v>
      </c>
      <c r="P125" s="4" t="n">
        <f aca="false">$C59/4+P114</f>
        <v>856.053082936596</v>
      </c>
      <c r="Q125" s="4" t="n">
        <f aca="false">$C59/4+Q114</f>
        <v>856.053082936596</v>
      </c>
      <c r="R125" s="4" t="n">
        <f aca="false">$C59/4+R114</f>
        <v>856.053082936596</v>
      </c>
      <c r="S125" s="4" t="n">
        <f aca="false">$C59/4+S114</f>
        <v>856.053082936596</v>
      </c>
      <c r="T125" s="4" t="n">
        <f aca="false">$C59/4+T114</f>
        <v>856.053082936596</v>
      </c>
      <c r="U125" s="4" t="n">
        <f aca="false">$C59/4+U114</f>
        <v>856.053082936596</v>
      </c>
      <c r="V125" s="4" t="n">
        <f aca="false">$C59/4+V114</f>
        <v>856.053082936596</v>
      </c>
      <c r="W125" s="4" t="n">
        <f aca="false">$C59/4+W114</f>
        <v>856.053082936596</v>
      </c>
      <c r="X125" s="4" t="n">
        <f aca="false">$C59/4+X114</f>
        <v>856.053082936596</v>
      </c>
      <c r="Y125" s="4" t="n">
        <f aca="false">$C59/4+Y114</f>
        <v>856.053082936596</v>
      </c>
      <c r="Z125" s="4" t="n">
        <f aca="false">$C59/4+Z114</f>
        <v>856.053082936596</v>
      </c>
      <c r="AA125" s="4" t="n">
        <f aca="false">$C59/4+AA114</f>
        <v>856.053082936596</v>
      </c>
      <c r="AB125" s="4" t="n">
        <f aca="false">$C59/4+AB114</f>
        <v>856.053082936596</v>
      </c>
      <c r="AC125" s="4" t="n">
        <f aca="false">$C59/4+AC114</f>
        <v>856.053082936596</v>
      </c>
      <c r="AD125" s="4" t="n">
        <f aca="false">$C59/4+AD114</f>
        <v>856.053082936596</v>
      </c>
      <c r="AE125" s="4" t="n">
        <f aca="false">$C59/4+AE114</f>
        <v>856.053082936596</v>
      </c>
      <c r="AF125" s="4" t="n">
        <f aca="false">$C59/4+AF114</f>
        <v>856.053082936596</v>
      </c>
      <c r="AG125" s="4" t="n">
        <f aca="false">$C59/4+AG114</f>
        <v>856.053082936596</v>
      </c>
      <c r="AH125" s="4" t="n">
        <f aca="false">$C59/4+AH114</f>
        <v>856.053082936596</v>
      </c>
      <c r="AI125" s="4" t="n">
        <f aca="false">$C59/4+AI114</f>
        <v>856.053082936596</v>
      </c>
      <c r="AJ125" s="4" t="n">
        <f aca="false">$C59/4+AJ114</f>
        <v>856.053082936596</v>
      </c>
      <c r="AK125" s="4" t="n">
        <f aca="false">$C59/4+AK114</f>
        <v>856.053082936596</v>
      </c>
      <c r="AL125" s="4" t="n">
        <f aca="false">$C59/4+AL114</f>
        <v>856.053082936596</v>
      </c>
      <c r="AM125" s="4" t="n">
        <f aca="false">$C59/4+AM114</f>
        <v>856.053082936596</v>
      </c>
      <c r="AN125" s="4" t="n">
        <f aca="false">$C59/4+AN114</f>
        <v>856.053082936596</v>
      </c>
      <c r="AO125" s="4" t="n">
        <f aca="false">$C59/4+AO114</f>
        <v>856.053082936596</v>
      </c>
      <c r="AP125" s="4" t="n">
        <f aca="false">$C59/4+AP114</f>
        <v>856.053082936596</v>
      </c>
      <c r="AQ125" s="4" t="n">
        <f aca="false">$C59/4+AQ114</f>
        <v>856.053082936596</v>
      </c>
      <c r="AR125" s="4" t="n">
        <f aca="false">$C59/4+AR114</f>
        <v>809.8475</v>
      </c>
      <c r="AS125" s="4" t="n">
        <f aca="false">$C59/4+AS114</f>
        <v>809.8475</v>
      </c>
      <c r="AT125" s="4" t="n">
        <f aca="false">$C59/4+AT114</f>
        <v>809.8475</v>
      </c>
      <c r="AU125" s="4" t="n">
        <f aca="false">$C59/4+AU114</f>
        <v>809.8475</v>
      </c>
      <c r="AV125" s="4" t="n">
        <f aca="false">$C59/4+AV114</f>
        <v>809.8475</v>
      </c>
      <c r="AW125" s="4" t="n">
        <f aca="false">$C59/4+AW114</f>
        <v>809.8475</v>
      </c>
      <c r="AX125" s="4" t="n">
        <f aca="false">$C59/4+AX114</f>
        <v>809.8475</v>
      </c>
      <c r="AY125" s="4" t="n">
        <f aca="false">$C59/4+AY114</f>
        <v>809.8475</v>
      </c>
    </row>
    <row r="126" customFormat="false" ht="12.75" hidden="false" customHeight="false" outlineLevel="0" collapsed="false">
      <c r="B126" s="0" t="s">
        <v>65</v>
      </c>
      <c r="C126" s="5" t="n">
        <f aca="false">C201</f>
        <v>785.315</v>
      </c>
      <c r="D126" s="4" t="n">
        <f aca="false">$C60/4+D115</f>
        <v>861.337084417006</v>
      </c>
      <c r="E126" s="4" t="n">
        <f aca="false">$C60/4+E115</f>
        <v>861.337084417006</v>
      </c>
      <c r="F126" s="4" t="n">
        <f aca="false">$C60/4+F115</f>
        <v>861.337084417006</v>
      </c>
      <c r="G126" s="4" t="n">
        <f aca="false">$C60/4+G115</f>
        <v>861.337084417006</v>
      </c>
      <c r="H126" s="4" t="n">
        <f aca="false">$C60/4+H115</f>
        <v>861.337084417006</v>
      </c>
      <c r="I126" s="4" t="n">
        <f aca="false">$C60/4+I115</f>
        <v>861.337084417006</v>
      </c>
      <c r="J126" s="4" t="n">
        <f aca="false">$C60/4+J115</f>
        <v>861.337084417006</v>
      </c>
      <c r="K126" s="4" t="n">
        <f aca="false">$C60/4+K115</f>
        <v>861.337084417006</v>
      </c>
      <c r="L126" s="4" t="n">
        <f aca="false">$C60/4+L115</f>
        <v>861.337084417006</v>
      </c>
      <c r="M126" s="4" t="n">
        <f aca="false">$C60/4+M115</f>
        <v>861.337084417006</v>
      </c>
      <c r="N126" s="4" t="n">
        <f aca="false">$C60/4+N115</f>
        <v>861.337084417006</v>
      </c>
      <c r="O126" s="4" t="n">
        <f aca="false">$C60/4+O115</f>
        <v>861.337084417006</v>
      </c>
      <c r="P126" s="4" t="n">
        <f aca="false">$C60/4+P115</f>
        <v>861.337084417006</v>
      </c>
      <c r="Q126" s="4" t="n">
        <f aca="false">$C60/4+Q115</f>
        <v>861.337084417006</v>
      </c>
      <c r="R126" s="4" t="n">
        <f aca="false">$C60/4+R115</f>
        <v>861.337084417006</v>
      </c>
      <c r="S126" s="4" t="n">
        <f aca="false">$C60/4+S115</f>
        <v>861.337084417006</v>
      </c>
      <c r="T126" s="4" t="n">
        <f aca="false">$C60/4+T115</f>
        <v>861.337084417006</v>
      </c>
      <c r="U126" s="4" t="n">
        <f aca="false">$C60/4+U115</f>
        <v>861.337084417006</v>
      </c>
      <c r="V126" s="4" t="n">
        <f aca="false">$C60/4+V115</f>
        <v>861.337084417006</v>
      </c>
      <c r="W126" s="4" t="n">
        <f aca="false">$C60/4+W115</f>
        <v>861.337084417006</v>
      </c>
      <c r="X126" s="4" t="n">
        <f aca="false">$C60/4+X115</f>
        <v>861.337084417006</v>
      </c>
      <c r="Y126" s="4" t="n">
        <f aca="false">$C60/4+Y115</f>
        <v>861.337084417006</v>
      </c>
      <c r="Z126" s="4" t="n">
        <f aca="false">$C60/4+Z115</f>
        <v>861.337084417006</v>
      </c>
      <c r="AA126" s="4" t="n">
        <f aca="false">$C60/4+AA115</f>
        <v>861.337084417006</v>
      </c>
      <c r="AB126" s="4" t="n">
        <f aca="false">$C60/4+AB115</f>
        <v>861.337084417006</v>
      </c>
      <c r="AC126" s="4" t="n">
        <f aca="false">$C60/4+AC115</f>
        <v>861.337084417006</v>
      </c>
      <c r="AD126" s="4" t="n">
        <f aca="false">$C60/4+AD115</f>
        <v>861.337084417006</v>
      </c>
      <c r="AE126" s="4" t="n">
        <f aca="false">$C60/4+AE115</f>
        <v>861.337084417006</v>
      </c>
      <c r="AF126" s="4" t="n">
        <f aca="false">$C60/4+AF115</f>
        <v>861.337084417006</v>
      </c>
      <c r="AG126" s="4" t="n">
        <f aca="false">$C60/4+AG115</f>
        <v>861.337084417006</v>
      </c>
      <c r="AH126" s="4" t="n">
        <f aca="false">$C60/4+AH115</f>
        <v>861.337084417006</v>
      </c>
      <c r="AI126" s="4" t="n">
        <f aca="false">$C60/4+AI115</f>
        <v>861.337084417006</v>
      </c>
      <c r="AJ126" s="4" t="n">
        <f aca="false">$C60/4+AJ115</f>
        <v>861.337084417006</v>
      </c>
      <c r="AK126" s="4" t="n">
        <f aca="false">$C60/4+AK115</f>
        <v>861.337084417006</v>
      </c>
      <c r="AL126" s="4" t="n">
        <f aca="false">$C60/4+AL115</f>
        <v>861.337084417006</v>
      </c>
      <c r="AM126" s="4" t="n">
        <f aca="false">$C60/4+AM115</f>
        <v>861.337084417006</v>
      </c>
      <c r="AN126" s="4" t="n">
        <f aca="false">$C60/4+AN115</f>
        <v>861.337084417006</v>
      </c>
      <c r="AO126" s="4" t="n">
        <f aca="false">$C60/4+AO115</f>
        <v>861.337084417006</v>
      </c>
      <c r="AP126" s="4" t="n">
        <f aca="false">$C60/4+AP115</f>
        <v>861.337084417006</v>
      </c>
      <c r="AQ126" s="4" t="n">
        <f aca="false">$C60/4+AQ115</f>
        <v>861.337084417006</v>
      </c>
      <c r="AR126" s="4" t="n">
        <f aca="false">$C60/4+AR115</f>
        <v>785.315</v>
      </c>
      <c r="AS126" s="4" t="n">
        <f aca="false">$C60/4+AS115</f>
        <v>785.315</v>
      </c>
      <c r="AT126" s="4" t="n">
        <f aca="false">$C60/4+AT115</f>
        <v>785.315</v>
      </c>
      <c r="AU126" s="4" t="n">
        <f aca="false">$C60/4+AU115</f>
        <v>785.315</v>
      </c>
      <c r="AV126" s="4" t="n">
        <f aca="false">$C60/4+AV115</f>
        <v>785.315</v>
      </c>
      <c r="AW126" s="4" t="n">
        <f aca="false">$C60/4+AW115</f>
        <v>785.315</v>
      </c>
      <c r="AX126" s="4" t="n">
        <f aca="false">$C60/4+AX115</f>
        <v>785.315</v>
      </c>
      <c r="AY126" s="4" t="n">
        <f aca="false">$C60/4+AY115</f>
        <v>785.315</v>
      </c>
    </row>
    <row r="127" customFormat="false" ht="12.75" hidden="false" customHeight="false" outlineLevel="0" collapsed="false">
      <c r="B127" s="0" t="s">
        <v>66</v>
      </c>
      <c r="C127" s="5" t="n">
        <f aca="false">C202</f>
        <v>257.805</v>
      </c>
      <c r="D127" s="4" t="n">
        <f aca="false">$C61/4+D116</f>
        <v>299.586413778386</v>
      </c>
      <c r="E127" s="4" t="n">
        <f aca="false">$C61/4+E116</f>
        <v>299.586413778386</v>
      </c>
      <c r="F127" s="4" t="n">
        <f aca="false">$C61/4+F116</f>
        <v>299.586413778386</v>
      </c>
      <c r="G127" s="4" t="n">
        <f aca="false">$C61/4+G116</f>
        <v>299.586413778386</v>
      </c>
      <c r="H127" s="4" t="n">
        <f aca="false">$C61/4+H116</f>
        <v>299.586413778386</v>
      </c>
      <c r="I127" s="4" t="n">
        <f aca="false">$C61/4+I116</f>
        <v>299.586413778386</v>
      </c>
      <c r="J127" s="4" t="n">
        <f aca="false">$C61/4+J116</f>
        <v>299.586413778386</v>
      </c>
      <c r="K127" s="4" t="n">
        <f aca="false">$C61/4+K116</f>
        <v>299.586413778386</v>
      </c>
      <c r="L127" s="4" t="n">
        <f aca="false">$C61/4+L116</f>
        <v>299.586413778386</v>
      </c>
      <c r="M127" s="4" t="n">
        <f aca="false">$C61/4+M116</f>
        <v>299.586413778386</v>
      </c>
      <c r="N127" s="4" t="n">
        <f aca="false">$C61/4+N116</f>
        <v>299.586413778386</v>
      </c>
      <c r="O127" s="4" t="n">
        <f aca="false">$C61/4+O116</f>
        <v>299.586413778386</v>
      </c>
      <c r="P127" s="4" t="n">
        <f aca="false">$C61/4+P116</f>
        <v>299.586413778386</v>
      </c>
      <c r="Q127" s="4" t="n">
        <f aca="false">$C61/4+Q116</f>
        <v>299.586413778386</v>
      </c>
      <c r="R127" s="4" t="n">
        <f aca="false">$C61/4+R116</f>
        <v>299.586413778386</v>
      </c>
      <c r="S127" s="4" t="n">
        <f aca="false">$C61/4+S116</f>
        <v>299.586413778386</v>
      </c>
      <c r="T127" s="4" t="n">
        <f aca="false">$C61/4+T116</f>
        <v>299.586413778386</v>
      </c>
      <c r="U127" s="4" t="n">
        <f aca="false">$C61/4+U116</f>
        <v>299.586413778386</v>
      </c>
      <c r="V127" s="4" t="n">
        <f aca="false">$C61/4+V116</f>
        <v>299.586413778386</v>
      </c>
      <c r="W127" s="4" t="n">
        <f aca="false">$C61/4+W116</f>
        <v>299.586413778386</v>
      </c>
      <c r="X127" s="4" t="n">
        <f aca="false">$C61/4+X116</f>
        <v>299.586413778386</v>
      </c>
      <c r="Y127" s="4" t="n">
        <f aca="false">$C61/4+Y116</f>
        <v>299.586413778386</v>
      </c>
      <c r="Z127" s="4" t="n">
        <f aca="false">$C61/4+Z116</f>
        <v>299.586413778386</v>
      </c>
      <c r="AA127" s="4" t="n">
        <f aca="false">$C61/4+AA116</f>
        <v>299.586413778386</v>
      </c>
      <c r="AB127" s="4" t="n">
        <f aca="false">$C61/4+AB116</f>
        <v>299.586413778386</v>
      </c>
      <c r="AC127" s="4" t="n">
        <f aca="false">$C61/4+AC116</f>
        <v>299.586413778386</v>
      </c>
      <c r="AD127" s="4" t="n">
        <f aca="false">$C61/4+AD116</f>
        <v>299.586413778386</v>
      </c>
      <c r="AE127" s="4" t="n">
        <f aca="false">$C61/4+AE116</f>
        <v>299.586413778386</v>
      </c>
      <c r="AF127" s="4" t="n">
        <f aca="false">$C61/4+AF116</f>
        <v>299.586413778386</v>
      </c>
      <c r="AG127" s="4" t="n">
        <f aca="false">$C61/4+AG116</f>
        <v>299.586413778386</v>
      </c>
      <c r="AH127" s="4" t="n">
        <f aca="false">$C61/4+AH116</f>
        <v>299.586413778386</v>
      </c>
      <c r="AI127" s="4" t="n">
        <f aca="false">$C61/4+AI116</f>
        <v>299.586413778386</v>
      </c>
      <c r="AJ127" s="4" t="n">
        <f aca="false">$C61/4+AJ116</f>
        <v>299.586413778386</v>
      </c>
      <c r="AK127" s="4" t="n">
        <f aca="false">$C61/4+AK116</f>
        <v>299.586413778386</v>
      </c>
      <c r="AL127" s="4" t="n">
        <f aca="false">$C61/4+AL116</f>
        <v>299.586413778386</v>
      </c>
      <c r="AM127" s="4" t="n">
        <f aca="false">$C61/4+AM116</f>
        <v>299.586413778386</v>
      </c>
      <c r="AN127" s="4" t="n">
        <f aca="false">$C61/4+AN116</f>
        <v>299.586413778386</v>
      </c>
      <c r="AO127" s="4" t="n">
        <f aca="false">$C61/4+AO116</f>
        <v>299.586413778386</v>
      </c>
      <c r="AP127" s="4" t="n">
        <f aca="false">$C61/4+AP116</f>
        <v>299.586413778386</v>
      </c>
      <c r="AQ127" s="4" t="n">
        <f aca="false">$C61/4+AQ116</f>
        <v>299.586413778386</v>
      </c>
      <c r="AR127" s="4" t="n">
        <f aca="false">$C61/4+AR116</f>
        <v>257.805</v>
      </c>
      <c r="AS127" s="4" t="n">
        <f aca="false">$C61/4+AS116</f>
        <v>257.805</v>
      </c>
      <c r="AT127" s="4" t="n">
        <f aca="false">$C61/4+AT116</f>
        <v>257.805</v>
      </c>
      <c r="AU127" s="4" t="n">
        <f aca="false">$C61/4+AU116</f>
        <v>257.805</v>
      </c>
      <c r="AV127" s="4" t="n">
        <f aca="false">$C61/4+AV116</f>
        <v>257.805</v>
      </c>
      <c r="AW127" s="4" t="n">
        <f aca="false">$C61/4+AW116</f>
        <v>257.805</v>
      </c>
      <c r="AX127" s="4" t="n">
        <f aca="false">$C61/4+AX116</f>
        <v>257.805</v>
      </c>
      <c r="AY127" s="4" t="n">
        <f aca="false">$C61/4+AY116</f>
        <v>257.805</v>
      </c>
    </row>
    <row r="128" customFormat="false" ht="12.75" hidden="false" customHeight="false" outlineLevel="0" collapsed="false">
      <c r="B128" s="0" t="s">
        <v>70</v>
      </c>
      <c r="C128" s="5" t="n">
        <f aca="false">C203</f>
        <v>125.3575</v>
      </c>
      <c r="D128" s="4" t="n">
        <f aca="false">$C62/4+D117</f>
        <v>136.208874239895</v>
      </c>
      <c r="E128" s="4" t="n">
        <f aca="false">$C62/4+E117</f>
        <v>136.208874239895</v>
      </c>
      <c r="F128" s="4" t="n">
        <f aca="false">$C62/4+F117</f>
        <v>136.208874239895</v>
      </c>
      <c r="G128" s="4" t="n">
        <f aca="false">$C62/4+G117</f>
        <v>136.208874239895</v>
      </c>
      <c r="H128" s="4" t="n">
        <f aca="false">$C62/4+H117</f>
        <v>136.208874239895</v>
      </c>
      <c r="I128" s="4" t="n">
        <f aca="false">$C62/4+I117</f>
        <v>136.208874239895</v>
      </c>
      <c r="J128" s="4" t="n">
        <f aca="false">$C62/4+J117</f>
        <v>136.208874239895</v>
      </c>
      <c r="K128" s="4" t="n">
        <f aca="false">$C62/4+K117</f>
        <v>136.208874239895</v>
      </c>
      <c r="L128" s="4" t="n">
        <f aca="false">$C62/4+L117</f>
        <v>136.208874239895</v>
      </c>
      <c r="M128" s="4" t="n">
        <f aca="false">$C62/4+M117</f>
        <v>136.208874239895</v>
      </c>
      <c r="N128" s="4" t="n">
        <f aca="false">$C62/4+N117</f>
        <v>136.208874239895</v>
      </c>
      <c r="O128" s="4" t="n">
        <f aca="false">$C62/4+O117</f>
        <v>136.208874239895</v>
      </c>
      <c r="P128" s="4" t="n">
        <f aca="false">$C62/4+P117</f>
        <v>136.208874239895</v>
      </c>
      <c r="Q128" s="4" t="n">
        <f aca="false">$C62/4+Q117</f>
        <v>136.208874239895</v>
      </c>
      <c r="R128" s="4" t="n">
        <f aca="false">$C62/4+R117</f>
        <v>136.208874239895</v>
      </c>
      <c r="S128" s="4" t="n">
        <f aca="false">$C62/4+S117</f>
        <v>136.208874239895</v>
      </c>
      <c r="T128" s="4" t="n">
        <f aca="false">$C62/4+T117</f>
        <v>136.208874239895</v>
      </c>
      <c r="U128" s="4" t="n">
        <f aca="false">$C62/4+U117</f>
        <v>136.208874239895</v>
      </c>
      <c r="V128" s="4" t="n">
        <f aca="false">$C62/4+V117</f>
        <v>136.208874239895</v>
      </c>
      <c r="W128" s="4" t="n">
        <f aca="false">$C62/4+W117</f>
        <v>136.208874239895</v>
      </c>
      <c r="X128" s="4" t="n">
        <f aca="false">$C62/4+X117</f>
        <v>136.208874239895</v>
      </c>
      <c r="Y128" s="4" t="n">
        <f aca="false">$C62/4+Y117</f>
        <v>136.208874239895</v>
      </c>
      <c r="Z128" s="4" t="n">
        <f aca="false">$C62/4+Z117</f>
        <v>136.208874239895</v>
      </c>
      <c r="AA128" s="4" t="n">
        <f aca="false">$C62/4+AA117</f>
        <v>136.208874239895</v>
      </c>
      <c r="AB128" s="4" t="n">
        <f aca="false">$C62/4+AB117</f>
        <v>136.208874239895</v>
      </c>
      <c r="AC128" s="4" t="n">
        <f aca="false">$C62/4+AC117</f>
        <v>136.208874239895</v>
      </c>
      <c r="AD128" s="4" t="n">
        <f aca="false">$C62/4+AD117</f>
        <v>136.208874239895</v>
      </c>
      <c r="AE128" s="4" t="n">
        <f aca="false">$C62/4+AE117</f>
        <v>136.208874239895</v>
      </c>
      <c r="AF128" s="4" t="n">
        <f aca="false">$C62/4+AF117</f>
        <v>136.208874239895</v>
      </c>
      <c r="AG128" s="4" t="n">
        <f aca="false">$C62/4+AG117</f>
        <v>136.208874239895</v>
      </c>
      <c r="AH128" s="4" t="n">
        <f aca="false">$C62/4+AH117</f>
        <v>136.208874239895</v>
      </c>
      <c r="AI128" s="4" t="n">
        <f aca="false">$C62/4+AI117</f>
        <v>136.208874239895</v>
      </c>
      <c r="AJ128" s="4" t="n">
        <f aca="false">$C62/4+AJ117</f>
        <v>136.208874239895</v>
      </c>
      <c r="AK128" s="4" t="n">
        <f aca="false">$C62/4+AK117</f>
        <v>136.208874239895</v>
      </c>
      <c r="AL128" s="4" t="n">
        <f aca="false">$C62/4+AL117</f>
        <v>136.208874239895</v>
      </c>
      <c r="AM128" s="4" t="n">
        <f aca="false">$C62/4+AM117</f>
        <v>136.208874239895</v>
      </c>
      <c r="AN128" s="4" t="n">
        <f aca="false">$C62/4+AN117</f>
        <v>136.208874239895</v>
      </c>
      <c r="AO128" s="4" t="n">
        <f aca="false">$C62/4+AO117</f>
        <v>136.208874239895</v>
      </c>
      <c r="AP128" s="4" t="n">
        <f aca="false">$C62/4+AP117</f>
        <v>136.208874239895</v>
      </c>
      <c r="AQ128" s="4" t="n">
        <f aca="false">$C62/4+AQ117</f>
        <v>136.208874239895</v>
      </c>
      <c r="AR128" s="4" t="n">
        <f aca="false">$C62/4+AR117</f>
        <v>125.3575</v>
      </c>
      <c r="AS128" s="4" t="n">
        <f aca="false">$C62/4+AS117</f>
        <v>125.3575</v>
      </c>
      <c r="AT128" s="4" t="n">
        <f aca="false">$C62/4+AT117</f>
        <v>125.3575</v>
      </c>
      <c r="AU128" s="4" t="n">
        <f aca="false">$C62/4+AU117</f>
        <v>125.3575</v>
      </c>
      <c r="AV128" s="4" t="n">
        <f aca="false">$C62/4+AV117</f>
        <v>125.3575</v>
      </c>
      <c r="AW128" s="4" t="n">
        <f aca="false">$C62/4+AW117</f>
        <v>125.3575</v>
      </c>
      <c r="AX128" s="4" t="n">
        <f aca="false">$C62/4+AX117</f>
        <v>125.3575</v>
      </c>
      <c r="AY128" s="4" t="n">
        <f aca="false">$C62/4+AY117</f>
        <v>125.3575</v>
      </c>
    </row>
    <row r="129" customFormat="false" ht="12.75" hidden="false" customHeight="false" outlineLevel="0" collapsed="false">
      <c r="B129" s="0" t="s">
        <v>17</v>
      </c>
      <c r="C129" s="5" t="n">
        <f aca="false">C204</f>
        <v>1978.325</v>
      </c>
      <c r="D129" s="4" t="n">
        <f aca="false">SUM(D125:D128)</f>
        <v>2153.18545537188</v>
      </c>
      <c r="E129" s="4" t="n">
        <f aca="false">SUM(E125:E128)</f>
        <v>2153.18545537188</v>
      </c>
      <c r="F129" s="4" t="n">
        <f aca="false">SUM(F125:F128)</f>
        <v>2153.18545537188</v>
      </c>
      <c r="G129" s="4" t="n">
        <f aca="false">SUM(G125:G128)</f>
        <v>2153.18545537188</v>
      </c>
      <c r="H129" s="4" t="n">
        <f aca="false">SUM(H125:H128)</f>
        <v>2153.18545537188</v>
      </c>
      <c r="I129" s="4" t="n">
        <f aca="false">SUM(I125:I128)</f>
        <v>2153.18545537188</v>
      </c>
      <c r="J129" s="4" t="n">
        <f aca="false">SUM(J125:J128)</f>
        <v>2153.18545537188</v>
      </c>
      <c r="K129" s="4" t="n">
        <f aca="false">SUM(K125:K128)</f>
        <v>2153.18545537188</v>
      </c>
      <c r="L129" s="4" t="n">
        <f aca="false">SUM(L125:L128)</f>
        <v>2153.18545537188</v>
      </c>
      <c r="M129" s="4" t="n">
        <f aca="false">SUM(M125:M128)</f>
        <v>2153.18545537188</v>
      </c>
      <c r="N129" s="4" t="n">
        <f aca="false">SUM(N125:N128)</f>
        <v>2153.18545537188</v>
      </c>
      <c r="O129" s="4" t="n">
        <f aca="false">SUM(O125:O128)</f>
        <v>2153.18545537188</v>
      </c>
      <c r="P129" s="4" t="n">
        <f aca="false">SUM(P125:P128)</f>
        <v>2153.18545537188</v>
      </c>
      <c r="Q129" s="4" t="n">
        <f aca="false">SUM(Q125:Q128)</f>
        <v>2153.18545537188</v>
      </c>
      <c r="R129" s="4" t="n">
        <f aca="false">SUM(R125:R128)</f>
        <v>2153.18545537188</v>
      </c>
      <c r="S129" s="4" t="n">
        <f aca="false">SUM(S125:S128)</f>
        <v>2153.18545537188</v>
      </c>
      <c r="T129" s="4" t="n">
        <f aca="false">SUM(T125:T128)</f>
        <v>2153.18545537188</v>
      </c>
      <c r="U129" s="4" t="n">
        <f aca="false">SUM(U125:U128)</f>
        <v>2153.18545537188</v>
      </c>
      <c r="V129" s="4" t="n">
        <f aca="false">SUM(V125:V128)</f>
        <v>2153.18545537188</v>
      </c>
      <c r="W129" s="4" t="n">
        <f aca="false">SUM(W125:W128)</f>
        <v>2153.18545537188</v>
      </c>
      <c r="X129" s="4" t="n">
        <f aca="false">SUM(X125:X128)</f>
        <v>2153.18545537188</v>
      </c>
      <c r="Y129" s="4" t="n">
        <f aca="false">SUM(Y125:Y128)</f>
        <v>2153.18545537188</v>
      </c>
      <c r="Z129" s="4" t="n">
        <f aca="false">SUM(Z125:Z128)</f>
        <v>2153.18545537188</v>
      </c>
      <c r="AA129" s="4" t="n">
        <f aca="false">SUM(AA125:AA128)</f>
        <v>2153.18545537188</v>
      </c>
      <c r="AB129" s="4" t="n">
        <f aca="false">SUM(AB125:AB128)</f>
        <v>2153.18545537188</v>
      </c>
      <c r="AC129" s="4" t="n">
        <f aca="false">SUM(AC125:AC128)</f>
        <v>2153.18545537188</v>
      </c>
      <c r="AD129" s="4" t="n">
        <f aca="false">SUM(AD125:AD128)</f>
        <v>2153.18545537188</v>
      </c>
      <c r="AE129" s="4" t="n">
        <f aca="false">SUM(AE125:AE128)</f>
        <v>2153.18545537188</v>
      </c>
      <c r="AF129" s="4" t="n">
        <f aca="false">SUM(AF125:AF128)</f>
        <v>2153.18545537188</v>
      </c>
      <c r="AG129" s="4" t="n">
        <f aca="false">SUM(AG125:AG128)</f>
        <v>2153.18545537188</v>
      </c>
      <c r="AH129" s="4" t="n">
        <f aca="false">SUM(AH125:AH128)</f>
        <v>2153.18545537188</v>
      </c>
      <c r="AI129" s="4" t="n">
        <f aca="false">SUM(AI125:AI128)</f>
        <v>2153.18545537188</v>
      </c>
      <c r="AJ129" s="4" t="n">
        <f aca="false">SUM(AJ125:AJ128)</f>
        <v>2153.18545537188</v>
      </c>
      <c r="AK129" s="4" t="n">
        <f aca="false">SUM(AK125:AK128)</f>
        <v>2153.18545537188</v>
      </c>
      <c r="AL129" s="4" t="n">
        <f aca="false">SUM(AL125:AL128)</f>
        <v>2153.18545537188</v>
      </c>
      <c r="AM129" s="4" t="n">
        <f aca="false">SUM(AM125:AM128)</f>
        <v>2153.18545537188</v>
      </c>
      <c r="AN129" s="4" t="n">
        <f aca="false">SUM(AN125:AN128)</f>
        <v>2153.18545537188</v>
      </c>
      <c r="AO129" s="4" t="n">
        <f aca="false">SUM(AO125:AO128)</f>
        <v>2153.18545537188</v>
      </c>
      <c r="AP129" s="4" t="n">
        <f aca="false">SUM(AP125:AP128)</f>
        <v>2153.18545537188</v>
      </c>
      <c r="AQ129" s="4" t="n">
        <f aca="false">SUM(AQ125:AQ128)</f>
        <v>2153.18545537188</v>
      </c>
      <c r="AR129" s="4" t="n">
        <f aca="false">SUM(AR125:AR128)</f>
        <v>1978.325</v>
      </c>
      <c r="AS129" s="4" t="n">
        <f aca="false">SUM(AS125:AS128)</f>
        <v>1978.325</v>
      </c>
      <c r="AT129" s="4" t="n">
        <f aca="false">SUM(AT125:AT128)</f>
        <v>1978.325</v>
      </c>
      <c r="AU129" s="4" t="n">
        <f aca="false">SUM(AU125:AU128)</f>
        <v>1978.325</v>
      </c>
      <c r="AV129" s="4" t="n">
        <f aca="false">SUM(AV125:AV128)</f>
        <v>1978.325</v>
      </c>
      <c r="AW129" s="4" t="n">
        <f aca="false">SUM(AW125:AW128)</f>
        <v>1978.325</v>
      </c>
      <c r="AX129" s="4" t="n">
        <f aca="false">SUM(AX125:AX128)</f>
        <v>1978.325</v>
      </c>
      <c r="AY129" s="4" t="n">
        <f aca="false">SUM(AY125:AY128)</f>
        <v>1978.325</v>
      </c>
    </row>
    <row r="130" customFormat="false" ht="12.75" hidden="false" customHeight="false" outlineLevel="0" collapsed="false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</row>
    <row r="131" customFormat="false" ht="12.75" hidden="false" customHeight="false" outlineLevel="0" collapsed="false">
      <c r="B131" s="0" t="s">
        <v>114</v>
      </c>
      <c r="C131" s="0" t="s">
        <v>115</v>
      </c>
      <c r="D131" s="4" t="s">
        <v>116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</row>
    <row r="132" customFormat="false" ht="12.75" hidden="false" customHeight="false" outlineLevel="0" collapsed="false">
      <c r="B132" s="0" t="s">
        <v>41</v>
      </c>
      <c r="C132" s="6" t="n">
        <f aca="false">C207</f>
        <v>11.6781066368651</v>
      </c>
      <c r="D132" s="22" t="n">
        <f aca="false">D125/($C40/4)*100</f>
        <v>12.3443971727401</v>
      </c>
      <c r="E132" s="22" t="n">
        <f aca="false">E125/($C40/4)*100</f>
        <v>12.3443971727401</v>
      </c>
      <c r="F132" s="22" t="n">
        <f aca="false">F125/($C40/4)*100</f>
        <v>12.3443971727401</v>
      </c>
      <c r="G132" s="22" t="n">
        <f aca="false">G125/($C40/4)*100</f>
        <v>12.3443971727401</v>
      </c>
      <c r="H132" s="22" t="n">
        <f aca="false">H125/($C40/4)*100</f>
        <v>12.3443971727401</v>
      </c>
      <c r="I132" s="22" t="n">
        <f aca="false">I125/($C40/4)*100</f>
        <v>12.3443971727401</v>
      </c>
      <c r="J132" s="22" t="n">
        <f aca="false">J125/($C40/4)*100</f>
        <v>12.3443971727401</v>
      </c>
      <c r="K132" s="22" t="n">
        <f aca="false">K125/($C40/4)*100</f>
        <v>12.3443971727401</v>
      </c>
      <c r="L132" s="22" t="n">
        <f aca="false">L125/($C40/4)*100</f>
        <v>12.3443971727401</v>
      </c>
      <c r="M132" s="22" t="n">
        <f aca="false">M125/($C40/4)*100</f>
        <v>12.3443971727401</v>
      </c>
      <c r="N132" s="22" t="n">
        <f aca="false">N125/($C40/4)*100</f>
        <v>12.3443971727401</v>
      </c>
      <c r="O132" s="22" t="n">
        <f aca="false">O125/($C40/4)*100</f>
        <v>12.3443971727401</v>
      </c>
      <c r="P132" s="22" t="n">
        <f aca="false">P125/($C40/4)*100</f>
        <v>12.3443971727401</v>
      </c>
      <c r="Q132" s="22" t="n">
        <f aca="false">Q125/($C40/4)*100</f>
        <v>12.3443971727401</v>
      </c>
      <c r="R132" s="22" t="n">
        <f aca="false">R125/($C40/4)*100</f>
        <v>12.3443971727401</v>
      </c>
      <c r="S132" s="22" t="n">
        <f aca="false">S125/($C40/4)*100</f>
        <v>12.3443971727401</v>
      </c>
      <c r="T132" s="22" t="n">
        <f aca="false">T125/($C40/4)*100</f>
        <v>12.3443971727401</v>
      </c>
      <c r="U132" s="22" t="n">
        <f aca="false">U125/($C40/4)*100</f>
        <v>12.3443971727401</v>
      </c>
      <c r="V132" s="22" t="n">
        <f aca="false">V125/($C40/4)*100</f>
        <v>12.3443971727401</v>
      </c>
      <c r="W132" s="22" t="n">
        <f aca="false">W125/($C40/4)*100</f>
        <v>12.3443971727401</v>
      </c>
      <c r="X132" s="22" t="n">
        <f aca="false">X125/($C40/4)*100</f>
        <v>12.3443971727401</v>
      </c>
      <c r="Y132" s="22" t="n">
        <f aca="false">Y125/($C40/4)*100</f>
        <v>12.3443971727401</v>
      </c>
      <c r="Z132" s="22" t="n">
        <f aca="false">Z125/($C40/4)*100</f>
        <v>12.3443971727401</v>
      </c>
      <c r="AA132" s="22" t="n">
        <f aca="false">AA125/($C40/4)*100</f>
        <v>12.3443971727401</v>
      </c>
      <c r="AB132" s="22" t="n">
        <f aca="false">AB125/($C40/4)*100</f>
        <v>12.3443971727401</v>
      </c>
      <c r="AC132" s="22" t="n">
        <f aca="false">AC125/($C40/4)*100</f>
        <v>12.3443971727401</v>
      </c>
      <c r="AD132" s="22" t="n">
        <f aca="false">AD125/($C40/4)*100</f>
        <v>12.3443971727401</v>
      </c>
      <c r="AE132" s="22" t="n">
        <f aca="false">AE125/($C40/4)*100</f>
        <v>12.3443971727401</v>
      </c>
      <c r="AF132" s="22" t="n">
        <f aca="false">AF125/($C40/4)*100</f>
        <v>12.3443971727401</v>
      </c>
      <c r="AG132" s="22" t="n">
        <f aca="false">AG125/($C40/4)*100</f>
        <v>12.3443971727401</v>
      </c>
      <c r="AH132" s="22" t="n">
        <f aca="false">AH125/($C40/4)*100</f>
        <v>12.3443971727401</v>
      </c>
      <c r="AI132" s="22" t="n">
        <f aca="false">AI125/($C40/4)*100</f>
        <v>12.3443971727401</v>
      </c>
      <c r="AJ132" s="22" t="n">
        <f aca="false">AJ125/($C40/4)*100</f>
        <v>12.3443971727401</v>
      </c>
      <c r="AK132" s="22" t="n">
        <f aca="false">AK125/($C40/4)*100</f>
        <v>12.3443971727401</v>
      </c>
      <c r="AL132" s="22" t="n">
        <f aca="false">AL125/($C40/4)*100</f>
        <v>12.3443971727401</v>
      </c>
      <c r="AM132" s="22" t="n">
        <f aca="false">AM125/($C40/4)*100</f>
        <v>12.3443971727401</v>
      </c>
      <c r="AN132" s="22" t="n">
        <f aca="false">AN125/($C40/4)*100</f>
        <v>12.3443971727401</v>
      </c>
      <c r="AO132" s="22" t="n">
        <f aca="false">AO125/($C40/4)*100</f>
        <v>12.3443971727401</v>
      </c>
      <c r="AP132" s="22" t="n">
        <f aca="false">AP125/($C40/4)*100</f>
        <v>12.3443971727401</v>
      </c>
      <c r="AQ132" s="22" t="n">
        <f aca="false">AQ125/($C40/4)*100</f>
        <v>12.3443971727401</v>
      </c>
      <c r="AR132" s="22" t="n">
        <f aca="false">AR125/($C40/4)*100</f>
        <v>11.6781066368651</v>
      </c>
      <c r="AS132" s="22" t="n">
        <f aca="false">AS125/($C40/4)*100</f>
        <v>11.6781066368651</v>
      </c>
      <c r="AT132" s="22" t="n">
        <f aca="false">AT125/($C40/4)*100</f>
        <v>11.6781066368651</v>
      </c>
      <c r="AU132" s="22" t="n">
        <f aca="false">AU125/($C40/4)*100</f>
        <v>11.6781066368651</v>
      </c>
      <c r="AV132" s="22" t="n">
        <f aca="false">AV125/($C40/4)*100</f>
        <v>11.6781066368651</v>
      </c>
      <c r="AW132" s="22" t="n">
        <f aca="false">AW125/($C40/4)*100</f>
        <v>11.6781066368651</v>
      </c>
      <c r="AX132" s="22" t="n">
        <f aca="false">AX125/($C40/4)*100</f>
        <v>11.6781066368651</v>
      </c>
      <c r="AY132" s="22" t="n">
        <f aca="false">AY125/($C40/4)*100</f>
        <v>11.6781066368651</v>
      </c>
    </row>
    <row r="133" customFormat="false" ht="12.75" hidden="false" customHeight="false" outlineLevel="0" collapsed="false">
      <c r="B133" s="0" t="s">
        <v>65</v>
      </c>
      <c r="C133" s="6" t="n">
        <f aca="false">C208</f>
        <v>10.3242621442188</v>
      </c>
      <c r="D133" s="22" t="n">
        <f aca="false">D126/($C41/4)*100</f>
        <v>11.3236979480314</v>
      </c>
      <c r="E133" s="22" t="n">
        <f aca="false">E126/($C41/4)*100</f>
        <v>11.3236979480314</v>
      </c>
      <c r="F133" s="22" t="n">
        <f aca="false">F126/($C41/4)*100</f>
        <v>11.3236979480314</v>
      </c>
      <c r="G133" s="22" t="n">
        <f aca="false">G126/($C41/4)*100</f>
        <v>11.3236979480314</v>
      </c>
      <c r="H133" s="22" t="n">
        <f aca="false">H126/($C41/4)*100</f>
        <v>11.3236979480314</v>
      </c>
      <c r="I133" s="22" t="n">
        <f aca="false">I126/($C41/4)*100</f>
        <v>11.3236979480314</v>
      </c>
      <c r="J133" s="22" t="n">
        <f aca="false">J126/($C41/4)*100</f>
        <v>11.3236979480314</v>
      </c>
      <c r="K133" s="22" t="n">
        <f aca="false">K126/($C41/4)*100</f>
        <v>11.3236979480314</v>
      </c>
      <c r="L133" s="22" t="n">
        <f aca="false">L126/($C41/4)*100</f>
        <v>11.3236979480314</v>
      </c>
      <c r="M133" s="22" t="n">
        <f aca="false">M126/($C41/4)*100</f>
        <v>11.3236979480314</v>
      </c>
      <c r="N133" s="22" t="n">
        <f aca="false">N126/($C41/4)*100</f>
        <v>11.3236979480314</v>
      </c>
      <c r="O133" s="22" t="n">
        <f aca="false">O126/($C41/4)*100</f>
        <v>11.3236979480314</v>
      </c>
      <c r="P133" s="22" t="n">
        <f aca="false">P126/($C41/4)*100</f>
        <v>11.3236979480314</v>
      </c>
      <c r="Q133" s="22" t="n">
        <f aca="false">Q126/($C41/4)*100</f>
        <v>11.3236979480314</v>
      </c>
      <c r="R133" s="22" t="n">
        <f aca="false">R126/($C41/4)*100</f>
        <v>11.3236979480314</v>
      </c>
      <c r="S133" s="22" t="n">
        <f aca="false">S126/($C41/4)*100</f>
        <v>11.3236979480314</v>
      </c>
      <c r="T133" s="22" t="n">
        <f aca="false">T126/($C41/4)*100</f>
        <v>11.3236979480314</v>
      </c>
      <c r="U133" s="22" t="n">
        <f aca="false">U126/($C41/4)*100</f>
        <v>11.3236979480314</v>
      </c>
      <c r="V133" s="22" t="n">
        <f aca="false">V126/($C41/4)*100</f>
        <v>11.3236979480314</v>
      </c>
      <c r="W133" s="22" t="n">
        <f aca="false">W126/($C41/4)*100</f>
        <v>11.3236979480314</v>
      </c>
      <c r="X133" s="22" t="n">
        <f aca="false">X126/($C41/4)*100</f>
        <v>11.3236979480314</v>
      </c>
      <c r="Y133" s="22" t="n">
        <f aca="false">Y126/($C41/4)*100</f>
        <v>11.3236979480314</v>
      </c>
      <c r="Z133" s="22" t="n">
        <f aca="false">Z126/($C41/4)*100</f>
        <v>11.3236979480314</v>
      </c>
      <c r="AA133" s="22" t="n">
        <f aca="false">AA126/($C41/4)*100</f>
        <v>11.3236979480314</v>
      </c>
      <c r="AB133" s="22" t="n">
        <f aca="false">AB126/($C41/4)*100</f>
        <v>11.3236979480314</v>
      </c>
      <c r="AC133" s="22" t="n">
        <f aca="false">AC126/($C41/4)*100</f>
        <v>11.3236979480314</v>
      </c>
      <c r="AD133" s="22" t="n">
        <f aca="false">AD126/($C41/4)*100</f>
        <v>11.3236979480314</v>
      </c>
      <c r="AE133" s="22" t="n">
        <f aca="false">AE126/($C41/4)*100</f>
        <v>11.3236979480314</v>
      </c>
      <c r="AF133" s="22" t="n">
        <f aca="false">AF126/($C41/4)*100</f>
        <v>11.3236979480314</v>
      </c>
      <c r="AG133" s="22" t="n">
        <f aca="false">AG126/($C41/4)*100</f>
        <v>11.3236979480314</v>
      </c>
      <c r="AH133" s="22" t="n">
        <f aca="false">AH126/($C41/4)*100</f>
        <v>11.3236979480314</v>
      </c>
      <c r="AI133" s="22" t="n">
        <f aca="false">AI126/($C41/4)*100</f>
        <v>11.3236979480314</v>
      </c>
      <c r="AJ133" s="22" t="n">
        <f aca="false">AJ126/($C41/4)*100</f>
        <v>11.3236979480314</v>
      </c>
      <c r="AK133" s="22" t="n">
        <f aca="false">AK126/($C41/4)*100</f>
        <v>11.3236979480314</v>
      </c>
      <c r="AL133" s="22" t="n">
        <f aca="false">AL126/($C41/4)*100</f>
        <v>11.3236979480314</v>
      </c>
      <c r="AM133" s="22" t="n">
        <f aca="false">AM126/($C41/4)*100</f>
        <v>11.3236979480314</v>
      </c>
      <c r="AN133" s="22" t="n">
        <f aca="false">AN126/($C41/4)*100</f>
        <v>11.3236979480314</v>
      </c>
      <c r="AO133" s="22" t="n">
        <f aca="false">AO126/($C41/4)*100</f>
        <v>11.3236979480314</v>
      </c>
      <c r="AP133" s="22" t="n">
        <f aca="false">AP126/($C41/4)*100</f>
        <v>11.3236979480314</v>
      </c>
      <c r="AQ133" s="22" t="n">
        <f aca="false">AQ126/($C41/4)*100</f>
        <v>11.3236979480314</v>
      </c>
      <c r="AR133" s="22" t="n">
        <f aca="false">AR126/($C41/4)*100</f>
        <v>10.3242621442188</v>
      </c>
      <c r="AS133" s="22" t="n">
        <f aca="false">AS126/($C41/4)*100</f>
        <v>10.3242621442188</v>
      </c>
      <c r="AT133" s="22" t="n">
        <f aca="false">AT126/($C41/4)*100</f>
        <v>10.3242621442188</v>
      </c>
      <c r="AU133" s="22" t="n">
        <f aca="false">AU126/($C41/4)*100</f>
        <v>10.3242621442188</v>
      </c>
      <c r="AV133" s="22" t="n">
        <f aca="false">AV126/($C41/4)*100</f>
        <v>10.3242621442188</v>
      </c>
      <c r="AW133" s="22" t="n">
        <f aca="false">AW126/($C41/4)*100</f>
        <v>10.3242621442188</v>
      </c>
      <c r="AX133" s="22" t="n">
        <f aca="false">AX126/($C41/4)*100</f>
        <v>10.3242621442188</v>
      </c>
      <c r="AY133" s="22" t="n">
        <f aca="false">AY126/($C41/4)*100</f>
        <v>10.3242621442188</v>
      </c>
    </row>
    <row r="134" customFormat="false" ht="12.75" hidden="false" customHeight="false" outlineLevel="0" collapsed="false">
      <c r="B134" s="0" t="s">
        <v>66</v>
      </c>
      <c r="C134" s="6" t="n">
        <f aca="false">C209</f>
        <v>6.16684607104413</v>
      </c>
      <c r="D134" s="22" t="n">
        <f aca="false">D127/($C42/4)*100</f>
        <v>7.16628187485674</v>
      </c>
      <c r="E134" s="22" t="n">
        <f aca="false">E127/($C42/4)*100</f>
        <v>7.16628187485674</v>
      </c>
      <c r="F134" s="22" t="n">
        <f aca="false">F127/($C42/4)*100</f>
        <v>7.16628187485674</v>
      </c>
      <c r="G134" s="22" t="n">
        <f aca="false">G127/($C42/4)*100</f>
        <v>7.16628187485674</v>
      </c>
      <c r="H134" s="22" t="n">
        <f aca="false">H127/($C42/4)*100</f>
        <v>7.16628187485674</v>
      </c>
      <c r="I134" s="22" t="n">
        <f aca="false">I127/($C42/4)*100</f>
        <v>7.16628187485674</v>
      </c>
      <c r="J134" s="22" t="n">
        <f aca="false">J127/($C42/4)*100</f>
        <v>7.16628187485674</v>
      </c>
      <c r="K134" s="22" t="n">
        <f aca="false">K127/($C42/4)*100</f>
        <v>7.16628187485674</v>
      </c>
      <c r="L134" s="22" t="n">
        <f aca="false">L127/($C42/4)*100</f>
        <v>7.16628187485674</v>
      </c>
      <c r="M134" s="22" t="n">
        <f aca="false">M127/($C42/4)*100</f>
        <v>7.16628187485674</v>
      </c>
      <c r="N134" s="22" t="n">
        <f aca="false">N127/($C42/4)*100</f>
        <v>7.16628187485674</v>
      </c>
      <c r="O134" s="22" t="n">
        <f aca="false">O127/($C42/4)*100</f>
        <v>7.16628187485674</v>
      </c>
      <c r="P134" s="22" t="n">
        <f aca="false">P127/($C42/4)*100</f>
        <v>7.16628187485674</v>
      </c>
      <c r="Q134" s="22" t="n">
        <f aca="false">Q127/($C42/4)*100</f>
        <v>7.16628187485674</v>
      </c>
      <c r="R134" s="22" t="n">
        <f aca="false">R127/($C42/4)*100</f>
        <v>7.16628187485674</v>
      </c>
      <c r="S134" s="22" t="n">
        <f aca="false">S127/($C42/4)*100</f>
        <v>7.16628187485674</v>
      </c>
      <c r="T134" s="22" t="n">
        <f aca="false">T127/($C42/4)*100</f>
        <v>7.16628187485674</v>
      </c>
      <c r="U134" s="22" t="n">
        <f aca="false">U127/($C42/4)*100</f>
        <v>7.16628187485674</v>
      </c>
      <c r="V134" s="22" t="n">
        <f aca="false">V127/($C42/4)*100</f>
        <v>7.16628187485674</v>
      </c>
      <c r="W134" s="22" t="n">
        <f aca="false">W127/($C42/4)*100</f>
        <v>7.16628187485674</v>
      </c>
      <c r="X134" s="22" t="n">
        <f aca="false">X127/($C42/4)*100</f>
        <v>7.16628187485674</v>
      </c>
      <c r="Y134" s="22" t="n">
        <f aca="false">Y127/($C42/4)*100</f>
        <v>7.16628187485674</v>
      </c>
      <c r="Z134" s="22" t="n">
        <f aca="false">Z127/($C42/4)*100</f>
        <v>7.16628187485674</v>
      </c>
      <c r="AA134" s="22" t="n">
        <f aca="false">AA127/($C42/4)*100</f>
        <v>7.16628187485674</v>
      </c>
      <c r="AB134" s="22" t="n">
        <f aca="false">AB127/($C42/4)*100</f>
        <v>7.16628187485674</v>
      </c>
      <c r="AC134" s="22" t="n">
        <f aca="false">AC127/($C42/4)*100</f>
        <v>7.16628187485674</v>
      </c>
      <c r="AD134" s="22" t="n">
        <f aca="false">AD127/($C42/4)*100</f>
        <v>7.16628187485674</v>
      </c>
      <c r="AE134" s="22" t="n">
        <f aca="false">AE127/($C42/4)*100</f>
        <v>7.16628187485674</v>
      </c>
      <c r="AF134" s="22" t="n">
        <f aca="false">AF127/($C42/4)*100</f>
        <v>7.16628187485674</v>
      </c>
      <c r="AG134" s="22" t="n">
        <f aca="false">AG127/($C42/4)*100</f>
        <v>7.16628187485674</v>
      </c>
      <c r="AH134" s="22" t="n">
        <f aca="false">AH127/($C42/4)*100</f>
        <v>7.16628187485674</v>
      </c>
      <c r="AI134" s="22" t="n">
        <f aca="false">AI127/($C42/4)*100</f>
        <v>7.16628187485674</v>
      </c>
      <c r="AJ134" s="22" t="n">
        <f aca="false">AJ127/($C42/4)*100</f>
        <v>7.16628187485674</v>
      </c>
      <c r="AK134" s="22" t="n">
        <f aca="false">AK127/($C42/4)*100</f>
        <v>7.16628187485674</v>
      </c>
      <c r="AL134" s="22" t="n">
        <f aca="false">AL127/($C42/4)*100</f>
        <v>7.16628187485674</v>
      </c>
      <c r="AM134" s="22" t="n">
        <f aca="false">AM127/($C42/4)*100</f>
        <v>7.16628187485674</v>
      </c>
      <c r="AN134" s="22" t="n">
        <f aca="false">AN127/($C42/4)*100</f>
        <v>7.16628187485674</v>
      </c>
      <c r="AO134" s="22" t="n">
        <f aca="false">AO127/($C42/4)*100</f>
        <v>7.16628187485674</v>
      </c>
      <c r="AP134" s="22" t="n">
        <f aca="false">AP127/($C42/4)*100</f>
        <v>7.16628187485674</v>
      </c>
      <c r="AQ134" s="22" t="n">
        <f aca="false">AQ127/($C42/4)*100</f>
        <v>7.16628187485674</v>
      </c>
      <c r="AR134" s="22" t="n">
        <f aca="false">AR127/($C42/4)*100</f>
        <v>6.16684607104413</v>
      </c>
      <c r="AS134" s="22" t="n">
        <f aca="false">AS127/($C42/4)*100</f>
        <v>6.16684607104413</v>
      </c>
      <c r="AT134" s="22" t="n">
        <f aca="false">AT127/($C42/4)*100</f>
        <v>6.16684607104413</v>
      </c>
      <c r="AU134" s="22" t="n">
        <f aca="false">AU127/($C42/4)*100</f>
        <v>6.16684607104413</v>
      </c>
      <c r="AV134" s="22" t="n">
        <f aca="false">AV127/($C42/4)*100</f>
        <v>6.16684607104413</v>
      </c>
      <c r="AW134" s="22" t="n">
        <f aca="false">AW127/($C42/4)*100</f>
        <v>6.16684607104413</v>
      </c>
      <c r="AX134" s="22" t="n">
        <f aca="false">AX127/($C42/4)*100</f>
        <v>6.16684607104413</v>
      </c>
      <c r="AY134" s="22" t="n">
        <f aca="false">AY127/($C42/4)*100</f>
        <v>6.16684607104413</v>
      </c>
    </row>
    <row r="135" customFormat="false" ht="12.75" hidden="false" customHeight="false" outlineLevel="0" collapsed="false">
      <c r="B135" s="0" t="s">
        <v>70</v>
      </c>
      <c r="C135" s="6" t="n">
        <f aca="false">C210</f>
        <v>11.545705733364</v>
      </c>
      <c r="D135" s="22" t="n">
        <f aca="false">D128/($C43/4)*100</f>
        <v>12.5451415371766</v>
      </c>
      <c r="E135" s="22" t="n">
        <f aca="false">E128/($C43/4)*100</f>
        <v>12.5451415371766</v>
      </c>
      <c r="F135" s="22" t="n">
        <f aca="false">F128/($C43/4)*100</f>
        <v>12.5451415371766</v>
      </c>
      <c r="G135" s="22" t="n">
        <f aca="false">G128/($C43/4)*100</f>
        <v>12.5451415371766</v>
      </c>
      <c r="H135" s="22" t="n">
        <f aca="false">H128/($C43/4)*100</f>
        <v>12.5451415371766</v>
      </c>
      <c r="I135" s="22" t="n">
        <f aca="false">I128/($C43/4)*100</f>
        <v>12.5451415371766</v>
      </c>
      <c r="J135" s="22" t="n">
        <f aca="false">J128/($C43/4)*100</f>
        <v>12.5451415371766</v>
      </c>
      <c r="K135" s="22" t="n">
        <f aca="false">K128/($C43/4)*100</f>
        <v>12.5451415371766</v>
      </c>
      <c r="L135" s="22" t="n">
        <f aca="false">L128/($C43/4)*100</f>
        <v>12.5451415371766</v>
      </c>
      <c r="M135" s="22" t="n">
        <f aca="false">M128/($C43/4)*100</f>
        <v>12.5451415371766</v>
      </c>
      <c r="N135" s="22" t="n">
        <f aca="false">N128/($C43/4)*100</f>
        <v>12.5451415371766</v>
      </c>
      <c r="O135" s="22" t="n">
        <f aca="false">O128/($C43/4)*100</f>
        <v>12.5451415371766</v>
      </c>
      <c r="P135" s="22" t="n">
        <f aca="false">P128/($C43/4)*100</f>
        <v>12.5451415371766</v>
      </c>
      <c r="Q135" s="22" t="n">
        <f aca="false">Q128/($C43/4)*100</f>
        <v>12.5451415371766</v>
      </c>
      <c r="R135" s="22" t="n">
        <f aca="false">R128/($C43/4)*100</f>
        <v>12.5451415371766</v>
      </c>
      <c r="S135" s="22" t="n">
        <f aca="false">S128/($C43/4)*100</f>
        <v>12.5451415371766</v>
      </c>
      <c r="T135" s="22" t="n">
        <f aca="false">T128/($C43/4)*100</f>
        <v>12.5451415371766</v>
      </c>
      <c r="U135" s="22" t="n">
        <f aca="false">U128/($C43/4)*100</f>
        <v>12.5451415371766</v>
      </c>
      <c r="V135" s="22" t="n">
        <f aca="false">V128/($C43/4)*100</f>
        <v>12.5451415371766</v>
      </c>
      <c r="W135" s="22" t="n">
        <f aca="false">W128/($C43/4)*100</f>
        <v>12.5451415371766</v>
      </c>
      <c r="X135" s="22" t="n">
        <f aca="false">X128/($C43/4)*100</f>
        <v>12.5451415371766</v>
      </c>
      <c r="Y135" s="22" t="n">
        <f aca="false">Y128/($C43/4)*100</f>
        <v>12.5451415371766</v>
      </c>
      <c r="Z135" s="22" t="n">
        <f aca="false">Z128/($C43/4)*100</f>
        <v>12.5451415371766</v>
      </c>
      <c r="AA135" s="22" t="n">
        <f aca="false">AA128/($C43/4)*100</f>
        <v>12.5451415371766</v>
      </c>
      <c r="AB135" s="22" t="n">
        <f aca="false">AB128/($C43/4)*100</f>
        <v>12.5451415371766</v>
      </c>
      <c r="AC135" s="22" t="n">
        <f aca="false">AC128/($C43/4)*100</f>
        <v>12.5451415371766</v>
      </c>
      <c r="AD135" s="22" t="n">
        <f aca="false">AD128/($C43/4)*100</f>
        <v>12.5451415371766</v>
      </c>
      <c r="AE135" s="22" t="n">
        <f aca="false">AE128/($C43/4)*100</f>
        <v>12.5451415371766</v>
      </c>
      <c r="AF135" s="22" t="n">
        <f aca="false">AF128/($C43/4)*100</f>
        <v>12.5451415371766</v>
      </c>
      <c r="AG135" s="22" t="n">
        <f aca="false">AG128/($C43/4)*100</f>
        <v>12.5451415371766</v>
      </c>
      <c r="AH135" s="22" t="n">
        <f aca="false">AH128/($C43/4)*100</f>
        <v>12.5451415371766</v>
      </c>
      <c r="AI135" s="22" t="n">
        <f aca="false">AI128/($C43/4)*100</f>
        <v>12.5451415371766</v>
      </c>
      <c r="AJ135" s="22" t="n">
        <f aca="false">AJ128/($C43/4)*100</f>
        <v>12.5451415371766</v>
      </c>
      <c r="AK135" s="22" t="n">
        <f aca="false">AK128/($C43/4)*100</f>
        <v>12.5451415371766</v>
      </c>
      <c r="AL135" s="22" t="n">
        <f aca="false">AL128/($C43/4)*100</f>
        <v>12.5451415371766</v>
      </c>
      <c r="AM135" s="22" t="n">
        <f aca="false">AM128/($C43/4)*100</f>
        <v>12.5451415371766</v>
      </c>
      <c r="AN135" s="22" t="n">
        <f aca="false">AN128/($C43/4)*100</f>
        <v>12.5451415371766</v>
      </c>
      <c r="AO135" s="22" t="n">
        <f aca="false">AO128/($C43/4)*100</f>
        <v>12.5451415371766</v>
      </c>
      <c r="AP135" s="22" t="n">
        <f aca="false">AP128/($C43/4)*100</f>
        <v>12.5451415371766</v>
      </c>
      <c r="AQ135" s="22" t="n">
        <f aca="false">AQ128/($C43/4)*100</f>
        <v>12.5451415371766</v>
      </c>
      <c r="AR135" s="22" t="n">
        <f aca="false">AR128/($C43/4)*100</f>
        <v>11.545705733364</v>
      </c>
      <c r="AS135" s="22" t="n">
        <f aca="false">AS128/($C43/4)*100</f>
        <v>11.545705733364</v>
      </c>
      <c r="AT135" s="22" t="n">
        <f aca="false">AT128/($C43/4)*100</f>
        <v>11.545705733364</v>
      </c>
      <c r="AU135" s="22" t="n">
        <f aca="false">AU128/($C43/4)*100</f>
        <v>11.545705733364</v>
      </c>
      <c r="AV135" s="22" t="n">
        <f aca="false">AV128/($C43/4)*100</f>
        <v>11.545705733364</v>
      </c>
      <c r="AW135" s="22" t="n">
        <f aca="false">AW128/($C43/4)*100</f>
        <v>11.545705733364</v>
      </c>
      <c r="AX135" s="22" t="n">
        <f aca="false">AX128/($C43/4)*100</f>
        <v>11.545705733364</v>
      </c>
      <c r="AY135" s="22" t="n">
        <f aca="false">AY128/($C43/4)*100</f>
        <v>11.545705733364</v>
      </c>
    </row>
    <row r="136" customFormat="false" ht="12.75" hidden="false" customHeight="false" outlineLevel="0" collapsed="false">
      <c r="B136" s="0" t="s">
        <v>17</v>
      </c>
      <c r="C136" s="6" t="n">
        <f aca="false">C211</f>
        <v>9.9877571626909</v>
      </c>
      <c r="D136" s="22" t="n">
        <f aca="false">D129/($C44/4)*100</f>
        <v>10.8705563820365</v>
      </c>
      <c r="E136" s="22" t="n">
        <f aca="false">E129/($C44/4)*100</f>
        <v>10.8705563820365</v>
      </c>
      <c r="F136" s="22" t="n">
        <f aca="false">F129/($C44/4)*100</f>
        <v>10.8705563820365</v>
      </c>
      <c r="G136" s="22" t="n">
        <f aca="false">G129/($C44/4)*100</f>
        <v>10.8705563820365</v>
      </c>
      <c r="H136" s="22" t="n">
        <f aca="false">H129/($C44/4)*100</f>
        <v>10.8705563820365</v>
      </c>
      <c r="I136" s="22" t="n">
        <f aca="false">I129/($C44/4)*100</f>
        <v>10.8705563820365</v>
      </c>
      <c r="J136" s="22" t="n">
        <f aca="false">J129/($C44/4)*100</f>
        <v>10.8705563820365</v>
      </c>
      <c r="K136" s="22" t="n">
        <f aca="false">K129/($C44/4)*100</f>
        <v>10.8705563820365</v>
      </c>
      <c r="L136" s="22" t="n">
        <f aca="false">L129/($C44/4)*100</f>
        <v>10.8705563820365</v>
      </c>
      <c r="M136" s="22" t="n">
        <f aca="false">M129/($C44/4)*100</f>
        <v>10.8705563820365</v>
      </c>
      <c r="N136" s="22" t="n">
        <f aca="false">N129/($C44/4)*100</f>
        <v>10.8705563820365</v>
      </c>
      <c r="O136" s="22" t="n">
        <f aca="false">O129/($C44/4)*100</f>
        <v>10.8705563820365</v>
      </c>
      <c r="P136" s="22" t="n">
        <f aca="false">P129/($C44/4)*100</f>
        <v>10.8705563820365</v>
      </c>
      <c r="Q136" s="22" t="n">
        <f aca="false">Q129/($C44/4)*100</f>
        <v>10.8705563820365</v>
      </c>
      <c r="R136" s="22" t="n">
        <f aca="false">R129/($C44/4)*100</f>
        <v>10.8705563820365</v>
      </c>
      <c r="S136" s="22" t="n">
        <f aca="false">S129/($C44/4)*100</f>
        <v>10.8705563820365</v>
      </c>
      <c r="T136" s="22" t="n">
        <f aca="false">T129/($C44/4)*100</f>
        <v>10.8705563820365</v>
      </c>
      <c r="U136" s="22" t="n">
        <f aca="false">U129/($C44/4)*100</f>
        <v>10.8705563820365</v>
      </c>
      <c r="V136" s="22" t="n">
        <f aca="false">V129/($C44/4)*100</f>
        <v>10.8705563820365</v>
      </c>
      <c r="W136" s="22" t="n">
        <f aca="false">W129/($C44/4)*100</f>
        <v>10.8705563820365</v>
      </c>
      <c r="X136" s="22" t="n">
        <f aca="false">X129/($C44/4)*100</f>
        <v>10.8705563820365</v>
      </c>
      <c r="Y136" s="22" t="n">
        <f aca="false">Y129/($C44/4)*100</f>
        <v>10.8705563820365</v>
      </c>
      <c r="Z136" s="22" t="n">
        <f aca="false">Z129/($C44/4)*100</f>
        <v>10.8705563820365</v>
      </c>
      <c r="AA136" s="22" t="n">
        <f aca="false">AA129/($C44/4)*100</f>
        <v>10.8705563820365</v>
      </c>
      <c r="AB136" s="22" t="n">
        <f aca="false">AB129/($C44/4)*100</f>
        <v>10.8705563820365</v>
      </c>
      <c r="AC136" s="22" t="n">
        <f aca="false">AC129/($C44/4)*100</f>
        <v>10.8705563820365</v>
      </c>
      <c r="AD136" s="22" t="n">
        <f aca="false">AD129/($C44/4)*100</f>
        <v>10.8705563820365</v>
      </c>
      <c r="AE136" s="22" t="n">
        <f aca="false">AE129/($C44/4)*100</f>
        <v>10.8705563820365</v>
      </c>
      <c r="AF136" s="22" t="n">
        <f aca="false">AF129/($C44/4)*100</f>
        <v>10.8705563820365</v>
      </c>
      <c r="AG136" s="22" t="n">
        <f aca="false">AG129/($C44/4)*100</f>
        <v>10.8705563820365</v>
      </c>
      <c r="AH136" s="22" t="n">
        <f aca="false">AH129/($C44/4)*100</f>
        <v>10.8705563820365</v>
      </c>
      <c r="AI136" s="22" t="n">
        <f aca="false">AI129/($C44/4)*100</f>
        <v>10.8705563820365</v>
      </c>
      <c r="AJ136" s="22" t="n">
        <f aca="false">AJ129/($C44/4)*100</f>
        <v>10.8705563820365</v>
      </c>
      <c r="AK136" s="22" t="n">
        <f aca="false">AK129/($C44/4)*100</f>
        <v>10.8705563820365</v>
      </c>
      <c r="AL136" s="22" t="n">
        <f aca="false">AL129/($C44/4)*100</f>
        <v>10.8705563820365</v>
      </c>
      <c r="AM136" s="22" t="n">
        <f aca="false">AM129/($C44/4)*100</f>
        <v>10.8705563820365</v>
      </c>
      <c r="AN136" s="22" t="n">
        <f aca="false">AN129/($C44/4)*100</f>
        <v>10.8705563820365</v>
      </c>
      <c r="AO136" s="22" t="n">
        <f aca="false">AO129/($C44/4)*100</f>
        <v>10.8705563820365</v>
      </c>
      <c r="AP136" s="22" t="n">
        <f aca="false">AP129/($C44/4)*100</f>
        <v>10.8705563820365</v>
      </c>
      <c r="AQ136" s="22" t="n">
        <f aca="false">AQ129/($C44/4)*100</f>
        <v>10.8705563820365</v>
      </c>
      <c r="AR136" s="22" t="n">
        <f aca="false">AR129/($C44/4)*100</f>
        <v>9.9877571626909</v>
      </c>
      <c r="AS136" s="22" t="n">
        <f aca="false">AS129/($C44/4)*100</f>
        <v>9.9877571626909</v>
      </c>
      <c r="AT136" s="22" t="n">
        <f aca="false">AT129/($C44/4)*100</f>
        <v>9.9877571626909</v>
      </c>
      <c r="AU136" s="22" t="n">
        <f aca="false">AU129/($C44/4)*100</f>
        <v>9.9877571626909</v>
      </c>
      <c r="AV136" s="22" t="n">
        <f aca="false">AV129/($C44/4)*100</f>
        <v>9.9877571626909</v>
      </c>
      <c r="AW136" s="22" t="n">
        <f aca="false">AW129/($C44/4)*100</f>
        <v>9.9877571626909</v>
      </c>
      <c r="AX136" s="22" t="n">
        <f aca="false">AX129/($C44/4)*100</f>
        <v>9.9877571626909</v>
      </c>
      <c r="AY136" s="22" t="n">
        <f aca="false">AY129/($C44/4)*100</f>
        <v>9.9877571626909</v>
      </c>
    </row>
    <row r="137" customFormat="false" ht="12.75" hidden="false" customHeight="false" outlineLevel="0" collapsed="false">
      <c r="C137" s="0" t="s">
        <v>117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</row>
    <row r="138" customFormat="false" ht="12.75" hidden="false" customHeight="false" outlineLevel="0" collapsed="false">
      <c r="D138" s="0" t="s">
        <v>118</v>
      </c>
      <c r="F138" s="0" t="s">
        <v>119</v>
      </c>
      <c r="G138" s="4"/>
    </row>
    <row r="139" customFormat="false" ht="12.75" hidden="false" customHeight="false" outlineLevel="0" collapsed="false">
      <c r="C139" s="0" t="s">
        <v>115</v>
      </c>
      <c r="D139" s="4" t="s">
        <v>116</v>
      </c>
      <c r="E139" s="14" t="s">
        <v>120</v>
      </c>
      <c r="F139" s="4" t="s">
        <v>116</v>
      </c>
      <c r="G139" s="14" t="s">
        <v>120</v>
      </c>
    </row>
    <row r="140" customFormat="false" ht="12.75" hidden="false" customHeight="false" outlineLevel="0" collapsed="false">
      <c r="B140" s="0" t="s">
        <v>41</v>
      </c>
      <c r="C140" s="9" t="n">
        <f aca="false">C132</f>
        <v>11.6781066368651</v>
      </c>
      <c r="D140" s="23" t="n">
        <f aca="false">D132</f>
        <v>12.3443971727401</v>
      </c>
      <c r="E140" s="11" t="n">
        <f aca="false">D140/C140-1</f>
        <v>0.0570546713258933</v>
      </c>
      <c r="F140" s="20" t="n">
        <v>12.3443971727401</v>
      </c>
      <c r="G140" s="11" t="n">
        <f aca="false">F140/C140-1</f>
        <v>0.057054671325893</v>
      </c>
      <c r="I140" s="0" t="s">
        <v>121</v>
      </c>
    </row>
    <row r="141" customFormat="false" ht="12.75" hidden="false" customHeight="false" outlineLevel="0" collapsed="false">
      <c r="B141" s="0" t="s">
        <v>65</v>
      </c>
      <c r="C141" s="9" t="n">
        <f aca="false">C133</f>
        <v>10.3242621442188</v>
      </c>
      <c r="D141" s="23" t="n">
        <f aca="false">D133</f>
        <v>11.3236979480314</v>
      </c>
      <c r="E141" s="11" t="n">
        <f aca="false">D141/C141-1</f>
        <v>0.0968045744917716</v>
      </c>
      <c r="F141" s="20" t="n">
        <v>11.3236979480314</v>
      </c>
      <c r="G141" s="11" t="n">
        <f aca="false">F141/C141-1</f>
        <v>0.0968045744917714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</row>
    <row r="142" customFormat="false" ht="12.75" hidden="false" customHeight="false" outlineLevel="0" collapsed="false">
      <c r="B142" s="0" t="s">
        <v>66</v>
      </c>
      <c r="C142" s="9" t="n">
        <f aca="false">C134</f>
        <v>6.16684607104413</v>
      </c>
      <c r="D142" s="23" t="n">
        <f aca="false">D134</f>
        <v>7.16628187485674</v>
      </c>
      <c r="E142" s="11" t="n">
        <f aca="false">D142/C142-1</f>
        <v>0.162065955968216</v>
      </c>
      <c r="F142" s="20" t="n">
        <v>7.16628187485673</v>
      </c>
      <c r="G142" s="11" t="n">
        <f aca="false">F142/C142-1</f>
        <v>0.162065955968215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</row>
    <row r="143" customFormat="false" ht="12.75" hidden="false" customHeight="false" outlineLevel="0" collapsed="false">
      <c r="B143" s="0" t="s">
        <v>70</v>
      </c>
      <c r="C143" s="9" t="n">
        <f aca="false">C135</f>
        <v>11.545705733364</v>
      </c>
      <c r="D143" s="23" t="n">
        <f aca="false">D135</f>
        <v>12.5451415371766</v>
      </c>
      <c r="E143" s="11" t="n">
        <f aca="false">D143/C143-1</f>
        <v>0.086563422530725</v>
      </c>
      <c r="F143" s="20" t="n">
        <v>12.5451415371766</v>
      </c>
      <c r="G143" s="11" t="n">
        <f aca="false">F143/C143-1</f>
        <v>0.0865634225307244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</row>
    <row r="144" customFormat="false" ht="12.75" hidden="false" customHeight="false" outlineLevel="0" collapsed="false">
      <c r="B144" s="0" t="s">
        <v>17</v>
      </c>
      <c r="C144" s="9" t="n">
        <f aca="false">C136</f>
        <v>9.9877571626909</v>
      </c>
      <c r="D144" s="23" t="n">
        <f aca="false">D136</f>
        <v>10.8705563820365</v>
      </c>
      <c r="E144" s="11" t="n">
        <f aca="false">D144/C144-1</f>
        <v>0.0883881340891326</v>
      </c>
      <c r="F144" s="20" t="n">
        <v>10.8705563820365</v>
      </c>
      <c r="G144" s="11" t="n">
        <f aca="false">F144/C144-1</f>
        <v>0.0883881340891324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</row>
    <row r="145" customFormat="false" ht="12.75" hidden="false" customHeight="false" outlineLevel="0" collapsed="false">
      <c r="D145" s="9"/>
      <c r="E145" s="14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</row>
    <row r="146" customFormat="false" ht="12.75" hidden="false" customHeight="false" outlineLevel="0" collapsed="false">
      <c r="B146" s="16" t="s">
        <v>122</v>
      </c>
      <c r="D146" s="9"/>
      <c r="E146" s="9"/>
      <c r="F146" s="9"/>
      <c r="G146" s="9"/>
      <c r="I146" s="9" t="s">
        <v>123</v>
      </c>
      <c r="J146" s="21" t="n">
        <v>0.25</v>
      </c>
      <c r="K146" s="9"/>
      <c r="L146" s="9" t="s">
        <v>124</v>
      </c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</row>
    <row r="147" customFormat="false" ht="12.75" hidden="false" customHeight="false" outlineLevel="0" collapsed="false">
      <c r="B147" s="16"/>
      <c r="D147" s="9"/>
      <c r="E147" s="9"/>
      <c r="F147" s="9"/>
      <c r="G147" s="9"/>
      <c r="I147" s="9"/>
      <c r="J147" s="15"/>
      <c r="K147" s="9"/>
      <c r="L147" s="9" t="s">
        <v>125</v>
      </c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</row>
    <row r="148" customFormat="false" ht="12.75" hidden="false" customHeight="false" outlineLevel="0" collapsed="false">
      <c r="B148" s="0" t="s">
        <v>126</v>
      </c>
      <c r="C148" s="23" t="n">
        <f aca="false">SUM(D148:AY148)</f>
        <v>17</v>
      </c>
      <c r="D148" s="9" t="n">
        <f aca="false">IF(D149&gt;0,1,0)</f>
        <v>1</v>
      </c>
      <c r="E148" s="9" t="n">
        <f aca="false">IF(E149&gt;0,1,0)</f>
        <v>1</v>
      </c>
      <c r="F148" s="9" t="n">
        <f aca="false">IF(F149&gt;0,1,0)</f>
        <v>1</v>
      </c>
      <c r="G148" s="9" t="n">
        <f aca="false">IF(G149&gt;0,1,0)</f>
        <v>1</v>
      </c>
      <c r="H148" s="9" t="n">
        <f aca="false">IF(H149&gt;0,1,0)</f>
        <v>1</v>
      </c>
      <c r="I148" s="9" t="n">
        <f aca="false">IF(I149&gt;0,1,0)</f>
        <v>1</v>
      </c>
      <c r="J148" s="9" t="n">
        <f aca="false">IF(J149&gt;0,1,0)</f>
        <v>1</v>
      </c>
      <c r="K148" s="9" t="n">
        <f aca="false">IF(K149&gt;0,1,0)</f>
        <v>1</v>
      </c>
      <c r="L148" s="9" t="n">
        <f aca="false">IF(L149&gt;0,1,0)</f>
        <v>1</v>
      </c>
      <c r="M148" s="9" t="n">
        <f aca="false">IF(M149&gt;0,1,0)</f>
        <v>1</v>
      </c>
      <c r="N148" s="9" t="n">
        <f aca="false">IF(N149&gt;0,1,0)</f>
        <v>1</v>
      </c>
      <c r="O148" s="9" t="n">
        <f aca="false">IF(O149&gt;0,1,0)</f>
        <v>1</v>
      </c>
      <c r="P148" s="9" t="n">
        <f aca="false">IF(P149&gt;0,1,0)</f>
        <v>1</v>
      </c>
      <c r="Q148" s="9" t="n">
        <f aca="false">IF(Q149&gt;0,1,0)</f>
        <v>1</v>
      </c>
      <c r="R148" s="9" t="n">
        <f aca="false">IF(R149&gt;0,1,0)</f>
        <v>1</v>
      </c>
      <c r="S148" s="9" t="n">
        <f aca="false">IF(S149&gt;0,1,0)</f>
        <v>1</v>
      </c>
      <c r="T148" s="9" t="n">
        <f aca="false">IF(T149&gt;0,1,0)</f>
        <v>1</v>
      </c>
      <c r="U148" s="9" t="n">
        <f aca="false">IF(U149&gt;0,1,0)</f>
        <v>0</v>
      </c>
      <c r="V148" s="9" t="n">
        <f aca="false">IF(V149&gt;0,1,0)</f>
        <v>0</v>
      </c>
      <c r="W148" s="9" t="n">
        <f aca="false">IF(W149&gt;0,1,0)</f>
        <v>0</v>
      </c>
      <c r="X148" s="9" t="n">
        <f aca="false">IF(X149&gt;0,1,0)</f>
        <v>0</v>
      </c>
      <c r="Y148" s="9" t="n">
        <f aca="false">IF(Y149&gt;0,1,0)</f>
        <v>0</v>
      </c>
      <c r="Z148" s="9" t="n">
        <f aca="false">IF(Z149&gt;0,1,0)</f>
        <v>0</v>
      </c>
      <c r="AA148" s="9" t="n">
        <f aca="false">IF(AA149&gt;0,1,0)</f>
        <v>0</v>
      </c>
      <c r="AB148" s="9" t="n">
        <f aca="false">IF(AB149&gt;0,1,0)</f>
        <v>0</v>
      </c>
      <c r="AC148" s="9" t="n">
        <f aca="false">IF(AC149&gt;0,1,0)</f>
        <v>0</v>
      </c>
      <c r="AD148" s="9" t="n">
        <f aca="false">IF(AD149&gt;0,1,0)</f>
        <v>0</v>
      </c>
      <c r="AE148" s="9" t="n">
        <f aca="false">IF(AE149&gt;0,1,0)</f>
        <v>0</v>
      </c>
      <c r="AF148" s="9" t="n">
        <f aca="false">IF(AF149&gt;0,1,0)</f>
        <v>0</v>
      </c>
      <c r="AG148" s="9" t="n">
        <f aca="false">IF(AG149&gt;0,1,0)</f>
        <v>0</v>
      </c>
      <c r="AH148" s="9" t="n">
        <f aca="false">IF(AH149&gt;0,1,0)</f>
        <v>0</v>
      </c>
      <c r="AI148" s="9" t="n">
        <f aca="false">IF(AI149&gt;0,1,0)</f>
        <v>0</v>
      </c>
      <c r="AJ148" s="9" t="n">
        <f aca="false">IF(AJ149&gt;0,1,0)</f>
        <v>0</v>
      </c>
      <c r="AK148" s="9" t="n">
        <f aca="false">IF(AK149&gt;0,1,0)</f>
        <v>0</v>
      </c>
      <c r="AL148" s="9" t="n">
        <f aca="false">IF(AL149&gt;0,1,0)</f>
        <v>0</v>
      </c>
      <c r="AM148" s="9" t="n">
        <f aca="false">IF(AM149&gt;0,1,0)</f>
        <v>0</v>
      </c>
      <c r="AN148" s="9" t="n">
        <f aca="false">IF(AN149&gt;0,1,0)</f>
        <v>0</v>
      </c>
      <c r="AO148" s="9" t="n">
        <f aca="false">IF(AO149&gt;0,1,0)</f>
        <v>0</v>
      </c>
      <c r="AP148" s="9" t="n">
        <f aca="false">IF(AP149&gt;0,1,0)</f>
        <v>0</v>
      </c>
      <c r="AQ148" s="9" t="n">
        <f aca="false">IF(AQ149&gt;0,1,0)</f>
        <v>0</v>
      </c>
      <c r="AR148" s="9" t="n">
        <f aca="false">IF(AR149&gt;0,1,0)</f>
        <v>0</v>
      </c>
      <c r="AS148" s="9" t="n">
        <f aca="false">IF(AS149&gt;0,1,0)</f>
        <v>0</v>
      </c>
      <c r="AT148" s="9" t="n">
        <f aca="false">IF(AT149&gt;0,1,0)</f>
        <v>0</v>
      </c>
      <c r="AU148" s="9" t="n">
        <f aca="false">IF(AU149&gt;0,1,0)</f>
        <v>0</v>
      </c>
      <c r="AV148" s="9" t="n">
        <f aca="false">IF(AV149&gt;0,1,0)</f>
        <v>0</v>
      </c>
      <c r="AW148" s="9" t="n">
        <f aca="false">IF(AW149&gt;0,1,0)</f>
        <v>0</v>
      </c>
      <c r="AX148" s="9" t="n">
        <f aca="false">IF(AX149&gt;0,1,0)</f>
        <v>0</v>
      </c>
      <c r="AY148" s="9" t="n">
        <f aca="false">IF(AY149&gt;0,1,0)</f>
        <v>0</v>
      </c>
    </row>
    <row r="149" customFormat="false" ht="12.75" hidden="false" customHeight="false" outlineLevel="0" collapsed="false">
      <c r="B149" s="0" t="s">
        <v>91</v>
      </c>
      <c r="D149" s="15" t="n">
        <f aca="false">E84</f>
        <v>0.025</v>
      </c>
      <c r="E149" s="15" t="n">
        <f aca="false">IF(D162&lt;=$C$18,MIN($E$86,D149+$E$84),0)</f>
        <v>0.05</v>
      </c>
      <c r="F149" s="15" t="n">
        <f aca="false">IF(E162&lt;=$C$18,MIN($E$86,E149+$E$84),0)</f>
        <v>0.075</v>
      </c>
      <c r="G149" s="15" t="n">
        <f aca="false">IF(F162&lt;=$C$18,MIN($E$86,F149+$E$84),0)</f>
        <v>0.1</v>
      </c>
      <c r="H149" s="15" t="n">
        <f aca="false">IF(G162&lt;=$C$18,MIN($E$86,G149+$E$84),0)</f>
        <v>0.125</v>
      </c>
      <c r="I149" s="15" t="n">
        <f aca="false">IF(H162&lt;=$C$18,MIN($E$86,H149+$E$84),0)</f>
        <v>0.15</v>
      </c>
      <c r="J149" s="15" t="n">
        <f aca="false">IF(I162&lt;=$C$18,MIN($E$86,I149+$E$84),0)</f>
        <v>0.175</v>
      </c>
      <c r="K149" s="15" t="n">
        <f aca="false">IF(J162&lt;=$C$18,MIN($E$86,J149+$E$84),0)</f>
        <v>0.2</v>
      </c>
      <c r="L149" s="15" t="n">
        <f aca="false">IF(K162&lt;=$C$18,MIN($E$86,K149+$E$84),0)</f>
        <v>0.225</v>
      </c>
      <c r="M149" s="15" t="n">
        <f aca="false">IF(L162&lt;=$C$18,MIN($E$86,L149+$E$84),0)</f>
        <v>0.25</v>
      </c>
      <c r="N149" s="15" t="n">
        <f aca="false">IF(M162&lt;=$C$18,MIN($E$86,M149+$E$84),0)</f>
        <v>0.25</v>
      </c>
      <c r="O149" s="15" t="n">
        <f aca="false">IF(N162&lt;=$C$18,MIN($E$86,N149+$E$84),0)</f>
        <v>0.25</v>
      </c>
      <c r="P149" s="15" t="n">
        <f aca="false">IF(O162&lt;=$C$18,MIN($E$86,O149+$E$84),0)</f>
        <v>0.25</v>
      </c>
      <c r="Q149" s="15" t="n">
        <f aca="false">IF(P162&lt;=$C$18,MIN($E$86,P149+$E$84),0)</f>
        <v>0.25</v>
      </c>
      <c r="R149" s="15" t="n">
        <f aca="false">IF(Q162&lt;=$C$18,MIN($E$86,Q149+$E$84),0)</f>
        <v>0.25</v>
      </c>
      <c r="S149" s="15" t="n">
        <f aca="false">IF(R162&lt;=$C$18,MIN($E$86,R149+$E$84),0)</f>
        <v>0.25</v>
      </c>
      <c r="T149" s="15" t="n">
        <f aca="false">IF(S162&lt;=$C$18,MIN($E$86,S149+$E$84),0)</f>
        <v>0.25</v>
      </c>
      <c r="U149" s="15" t="n">
        <f aca="false">IF(T162&lt;=$C$18,MIN($E$86,T149+$E$84),0)</f>
        <v>0</v>
      </c>
      <c r="V149" s="15" t="n">
        <f aca="false">IF(U162&lt;=$C$18,MIN($E$86,U149+$E$84),0)</f>
        <v>0</v>
      </c>
      <c r="W149" s="15" t="n">
        <f aca="false">IF(V162&lt;=$C$18,MIN($E$86,V149+$E$84),0)</f>
        <v>0</v>
      </c>
      <c r="X149" s="15" t="n">
        <f aca="false">IF(W162&lt;=$C$18,MIN($E$86,W149+$E$84),0)</f>
        <v>0</v>
      </c>
      <c r="Y149" s="15" t="n">
        <f aca="false">IF(X162&lt;=$C$18,MIN($E$86,X149+$E$84),0)</f>
        <v>0</v>
      </c>
      <c r="Z149" s="15" t="n">
        <f aca="false">IF(Y162&lt;=$C$18,MIN($E$86,Y149+$E$84),0)</f>
        <v>0</v>
      </c>
      <c r="AA149" s="15" t="n">
        <f aca="false">IF(Z162&lt;=$C$18,MIN($E$86,Z149+$E$84),0)</f>
        <v>0</v>
      </c>
      <c r="AB149" s="15" t="n">
        <f aca="false">IF(AA162&lt;=$C$18,MIN($E$86,AA149+$E$84),0)</f>
        <v>0</v>
      </c>
      <c r="AC149" s="15" t="n">
        <f aca="false">IF(AB162&lt;=$C$18,MIN($E$86,AB149+$E$84),0)</f>
        <v>0</v>
      </c>
      <c r="AD149" s="15" t="n">
        <f aca="false">IF(AC162&lt;=$C$18,MIN($E$86,AC149+$E$84),0)</f>
        <v>0</v>
      </c>
      <c r="AE149" s="15" t="n">
        <f aca="false">IF(AD162&lt;=$C$18,MIN($E$86,AD149+$E$84),0)</f>
        <v>0</v>
      </c>
      <c r="AF149" s="15" t="n">
        <f aca="false">IF(AE162&lt;=$C$18,MIN($E$86,AE149+$E$84),0)</f>
        <v>0</v>
      </c>
      <c r="AG149" s="15" t="n">
        <f aca="false">IF(AF162&lt;=$C$18,MIN($E$86,AF149+$E$84),0)</f>
        <v>0</v>
      </c>
      <c r="AH149" s="15" t="n">
        <f aca="false">IF(AG162&lt;=$C$18,MIN($E$86,AG149+$E$84),0)</f>
        <v>0</v>
      </c>
      <c r="AI149" s="15" t="n">
        <f aca="false">IF(AH162&lt;=$C$18,MIN($E$86,AH149+$E$84),0)</f>
        <v>0</v>
      </c>
      <c r="AJ149" s="15" t="n">
        <f aca="false">IF(AI162&lt;=$C$18,MIN($E$86,AI149+$E$84),0)</f>
        <v>0</v>
      </c>
      <c r="AK149" s="15" t="n">
        <f aca="false">IF(AJ162&lt;=$C$18,MIN($E$86,AJ149+$E$84),0)</f>
        <v>0</v>
      </c>
      <c r="AL149" s="15" t="n">
        <f aca="false">IF(AK162&lt;=$C$18,MIN($E$86,AK149+$E$84),0)</f>
        <v>0</v>
      </c>
      <c r="AM149" s="15" t="n">
        <f aca="false">IF(AL162&lt;=$C$18,MIN($E$86,AL149+$E$84),0)</f>
        <v>0</v>
      </c>
      <c r="AN149" s="15" t="n">
        <f aca="false">IF(AM162&lt;=$C$18,MIN($E$86,AM149+$E$84),0)</f>
        <v>0</v>
      </c>
      <c r="AO149" s="15" t="n">
        <f aca="false">IF(AN162&lt;=$C$18,MIN($E$86,AN149+$E$84),0)</f>
        <v>0</v>
      </c>
      <c r="AP149" s="15" t="n">
        <f aca="false">IF(AO162&lt;=$C$18,MIN($E$86,AO149+$E$84),0)</f>
        <v>0</v>
      </c>
      <c r="AQ149" s="15" t="n">
        <f aca="false">IF(AP162&lt;=$C$18,MIN($E$86,AP149+$E$84),0)</f>
        <v>0</v>
      </c>
      <c r="AR149" s="15" t="n">
        <f aca="false">IF(AQ162&lt;=$C$18,MIN($E$86,AQ149+$E$84),0)</f>
        <v>0</v>
      </c>
      <c r="AS149" s="15" t="n">
        <f aca="false">IF(AR162&lt;=$C$18,MIN($E$86,AR149+$E$84),0)</f>
        <v>0</v>
      </c>
      <c r="AT149" s="15" t="n">
        <f aca="false">IF(AS162&lt;=$C$18,MIN($E$86,AS149+$E$84),0)</f>
        <v>0</v>
      </c>
      <c r="AU149" s="15" t="n">
        <f aca="false">IF(AT162&lt;=$C$18,MIN($E$86,AT149+$E$84),0)</f>
        <v>0</v>
      </c>
      <c r="AV149" s="15" t="n">
        <f aca="false">IF(AU162&lt;=$C$18,MIN($E$86,AU149+$E$84),0)</f>
        <v>0</v>
      </c>
      <c r="AW149" s="15" t="n">
        <f aca="false">IF(AV162&lt;=$C$18,MIN($E$86,AV149+$E$84),0)</f>
        <v>0</v>
      </c>
      <c r="AX149" s="15" t="n">
        <f aca="false">IF(AW162&lt;=$C$18,MIN($E$86,AW149+$E$84),0)</f>
        <v>0</v>
      </c>
      <c r="AY149" s="15" t="n">
        <f aca="false">IF(AX162&lt;=$C$18,MIN($E$86,AX149+$E$84),0)</f>
        <v>0</v>
      </c>
    </row>
    <row r="150" customFormat="false" ht="12.75" hidden="false" customHeight="false" outlineLevel="0" collapsed="false">
      <c r="B150" s="0" t="s">
        <v>90</v>
      </c>
      <c r="D150" s="6" t="n">
        <f aca="false">D159*1000000*100/(($C$44-$C$40*$E$83)*1000000/4)</f>
        <v>0.282683816700087</v>
      </c>
      <c r="E150" s="6" t="n">
        <f aca="false">E159*1000000*100/(($C$44-$C$40*$E$83)*1000000/4)</f>
        <v>0.565367633400174</v>
      </c>
      <c r="F150" s="6" t="n">
        <f aca="false">F159*1000000*100/(($C$44-$C$40*$E$83)*1000000/4)</f>
        <v>0.848051450100261</v>
      </c>
      <c r="G150" s="6" t="n">
        <f aca="false">G159*1000000*100/(($C$44-$C$40*$E$83)*1000000/4)</f>
        <v>1.13073526680035</v>
      </c>
      <c r="H150" s="6" t="n">
        <f aca="false">H159*1000000*100/(($C$44-$C$40*$E$83)*1000000/4)</f>
        <v>1.41341908350044</v>
      </c>
      <c r="I150" s="6" t="n">
        <f aca="false">I159*1000000*100/(($C$44-$C$40*$E$83)*1000000/4)</f>
        <v>1.69610290020052</v>
      </c>
      <c r="J150" s="6" t="n">
        <f aca="false">J159*1000000*100/(($C$44-$C$40*$E$83)*1000000/4)</f>
        <v>1.97878671690061</v>
      </c>
      <c r="K150" s="6" t="n">
        <f aca="false">K159*1000000*100/(($C$44-$C$40*$E$83)*1000000/4)</f>
        <v>2.2614705336007</v>
      </c>
      <c r="L150" s="6" t="n">
        <f aca="false">L159*1000000*100/(($C$44-$C$40*$E$83)*1000000/4)</f>
        <v>2.54415435030078</v>
      </c>
      <c r="M150" s="6" t="n">
        <f aca="false">M159*1000000*100/(($C$44-$C$40*$E$83)*1000000/4)</f>
        <v>2.82683816700087</v>
      </c>
      <c r="N150" s="6" t="n">
        <f aca="false">N159*1000000*100/(($C$44-$C$40*$E$83)*1000000/4)</f>
        <v>2.82683816700087</v>
      </c>
      <c r="O150" s="6" t="n">
        <f aca="false">O159*1000000*100/(($C$44-$C$40*$E$83)*1000000/4)</f>
        <v>2.82683816700087</v>
      </c>
      <c r="P150" s="6" t="n">
        <f aca="false">P159*1000000*100/(($C$44-$C$40*$E$83)*1000000/4)</f>
        <v>2.82683816700087</v>
      </c>
      <c r="Q150" s="6" t="n">
        <f aca="false">Q159*1000000*100/(($C$44-$C$40*$E$83)*1000000/4)</f>
        <v>2.82683816700087</v>
      </c>
      <c r="R150" s="6" t="n">
        <f aca="false">R159*1000000*100/(($C$44-$C$40*$E$83)*1000000/4)</f>
        <v>2.82683816700087</v>
      </c>
      <c r="S150" s="6" t="n">
        <f aca="false">S159*1000000*100/(($C$44-$C$40*$E$83)*1000000/4)</f>
        <v>2.82683816700087</v>
      </c>
      <c r="T150" s="6" t="n">
        <f aca="false">T159*1000000*100/(($C$44-$C$40*$E$83)*1000000/4)</f>
        <v>2.82683816700087</v>
      </c>
      <c r="U150" s="6" t="n">
        <f aca="false">U159*1000000*100/(($C$44-$C$40*$E$83)*1000000/4)</f>
        <v>0</v>
      </c>
      <c r="V150" s="6" t="n">
        <f aca="false">V159*1000000*100/(($C$44-$C$40*$E$83)*1000000/4)</f>
        <v>0</v>
      </c>
      <c r="W150" s="6" t="n">
        <f aca="false">W159*1000000*100/(($C$44-$C$40*$E$83)*1000000/4)</f>
        <v>0</v>
      </c>
      <c r="X150" s="6" t="n">
        <f aca="false">X159*1000000*100/(($C$44-$C$40*$E$83)*1000000/4)</f>
        <v>0</v>
      </c>
      <c r="Y150" s="6" t="n">
        <f aca="false">Y159*1000000*100/(($C$44-$C$40*$E$83)*1000000/4)</f>
        <v>0</v>
      </c>
      <c r="Z150" s="6" t="n">
        <f aca="false">Z159*1000000*100/(($C$44-$C$40*$E$83)*1000000/4)</f>
        <v>0</v>
      </c>
      <c r="AA150" s="6" t="n">
        <f aca="false">AA159*1000000*100/(($C$44-$C$40*$E$83)*1000000/4)</f>
        <v>0</v>
      </c>
      <c r="AB150" s="6" t="n">
        <f aca="false">AB159*1000000*100/(($C$44-$C$40*$E$83)*1000000/4)</f>
        <v>0</v>
      </c>
      <c r="AC150" s="6" t="n">
        <f aca="false">AC159*1000000*100/(($C$44-$C$40*$E$83)*1000000/4)</f>
        <v>0</v>
      </c>
      <c r="AD150" s="6" t="n">
        <f aca="false">AD159*1000000*100/(($C$44-$C$40*$E$83)*1000000/4)</f>
        <v>0</v>
      </c>
      <c r="AE150" s="6" t="n">
        <f aca="false">AE159*1000000*100/(($C$44-$C$40*$E$83)*1000000/4)</f>
        <v>0</v>
      </c>
      <c r="AF150" s="6" t="n">
        <f aca="false">AF159*1000000*100/(($C$44-$C$40*$E$83)*1000000/4)</f>
        <v>0</v>
      </c>
      <c r="AG150" s="6" t="n">
        <f aca="false">AG159*1000000*100/(($C$44-$C$40*$E$83)*1000000/4)</f>
        <v>0</v>
      </c>
      <c r="AH150" s="6" t="n">
        <f aca="false">AH159*1000000*100/(($C$44-$C$40*$E$83)*1000000/4)</f>
        <v>0</v>
      </c>
      <c r="AI150" s="6" t="n">
        <f aca="false">AI159*1000000*100/(($C$44-$C$40*$E$83)*1000000/4)</f>
        <v>0</v>
      </c>
      <c r="AJ150" s="6" t="n">
        <f aca="false">AJ159*1000000*100/(($C$44-$C$40*$E$83)*1000000/4)</f>
        <v>0</v>
      </c>
      <c r="AK150" s="6" t="n">
        <f aca="false">AK159*1000000*100/(($C$44-$C$40*$E$83)*1000000/4)</f>
        <v>0</v>
      </c>
      <c r="AL150" s="6" t="n">
        <f aca="false">AL159*1000000*100/(($C$44-$C$40*$E$83)*1000000/4)</f>
        <v>0</v>
      </c>
      <c r="AM150" s="6" t="n">
        <f aca="false">AM159*1000000*100/(($C$44-$C$40*$E$83)*1000000/4)</f>
        <v>0</v>
      </c>
      <c r="AN150" s="6" t="n">
        <f aca="false">AN159*1000000*100/(($C$44-$C$40*$E$83)*1000000/4)</f>
        <v>0</v>
      </c>
      <c r="AO150" s="6" t="n">
        <f aca="false">AO159*1000000*100/(($C$44-$C$40*$E$83)*1000000/4)</f>
        <v>0</v>
      </c>
      <c r="AP150" s="6" t="n">
        <f aca="false">AP159*1000000*100/(($C$44-$C$40*$E$83)*1000000/4)</f>
        <v>0</v>
      </c>
      <c r="AQ150" s="6" t="n">
        <f aca="false">AQ159*1000000*100/(($C$44-$C$40*$E$83)*1000000/4)</f>
        <v>0</v>
      </c>
      <c r="AR150" s="6" t="n">
        <f aca="false">AR159*1000000*100/(($C$44-$C$40*$E$83)*1000000/4)</f>
        <v>0</v>
      </c>
      <c r="AS150" s="6" t="n">
        <f aca="false">AS159*1000000*100/(($C$44-$C$40*$E$83)*1000000/4)</f>
        <v>0</v>
      </c>
      <c r="AT150" s="6" t="n">
        <f aca="false">AT159*1000000*100/(($C$44-$C$40*$E$83)*1000000/4)</f>
        <v>0</v>
      </c>
      <c r="AU150" s="6" t="n">
        <f aca="false">AU159*1000000*100/(($C$44-$C$40*$E$83)*1000000/4)</f>
        <v>0</v>
      </c>
      <c r="AV150" s="6" t="n">
        <f aca="false">AV159*1000000*100/(($C$44-$C$40*$E$83)*1000000/4)</f>
        <v>0</v>
      </c>
      <c r="AW150" s="6" t="n">
        <f aca="false">AW159*1000000*100/(($C$44-$C$40*$E$83)*1000000/4)</f>
        <v>0</v>
      </c>
      <c r="AX150" s="6" t="n">
        <f aca="false">AX159*1000000*100/(($C$44-$C$40*$E$83)*1000000/4)</f>
        <v>0</v>
      </c>
      <c r="AY150" s="6" t="n">
        <f aca="false">AY159*1000000*100/(($C$44-$C$40*$E$83)*1000000/4)</f>
        <v>0</v>
      </c>
    </row>
    <row r="151" customFormat="false" ht="12.75" hidden="false" customHeight="false" outlineLevel="0" collapsed="false">
      <c r="B151" s="0" t="s">
        <v>89</v>
      </c>
      <c r="D151" s="11" t="n">
        <f aca="false">(D170-($E$83*$C$59)/4)/((($C$63-$E$83*$C$59)/4))-1</f>
        <v>0.0289503773320763</v>
      </c>
      <c r="E151" s="11" t="n">
        <f aca="false">(E170-($E$83*$C$59)/4)/((($C$63-$E$83*$C$59)/4))-1</f>
        <v>0.0579007546641521</v>
      </c>
      <c r="F151" s="11" t="n">
        <f aca="false">(F170-($E$83*$C$59)/4)/((($C$63-$E$83*$C$59)/4))-1</f>
        <v>0.086851131996228</v>
      </c>
      <c r="G151" s="11" t="n">
        <f aca="false">(G170-($E$83*$C$59)/4)/((($C$63-$E$83*$C$59)/4))-1</f>
        <v>0.115801509328304</v>
      </c>
      <c r="H151" s="11" t="n">
        <f aca="false">(H170-($E$83*$C$59)/4)/((($C$63-$E$83*$C$59)/4))-1</f>
        <v>0.144751886660381</v>
      </c>
      <c r="I151" s="11" t="n">
        <f aca="false">(I170-($E$83*$C$59)/4)/((($C$63-$E$83*$C$59)/4))-1</f>
        <v>0.173702263992457</v>
      </c>
      <c r="J151" s="11" t="n">
        <f aca="false">(J170-($E$83*$C$59)/4)/((($C$63-$E$83*$C$59)/4))-1</f>
        <v>0.202652641324533</v>
      </c>
      <c r="K151" s="11" t="n">
        <f aca="false">(K170-($E$83*$C$59)/4)/((($C$63-$E$83*$C$59)/4))-1</f>
        <v>0.231603018656609</v>
      </c>
      <c r="L151" s="11" t="n">
        <f aca="false">(L170-($E$83*$C$59)/4)/((($C$63-$E$83*$C$59)/4))-1</f>
        <v>0.260553395988685</v>
      </c>
      <c r="M151" s="11" t="n">
        <f aca="false">(M170-($E$83*$C$59)/4)/((($C$63-$E$83*$C$59)/4))-1</f>
        <v>0.289503773320761</v>
      </c>
      <c r="N151" s="11" t="n">
        <f aca="false">(N170-($E$83*$C$59)/4)/((($C$63-$E$83*$C$59)/4))-1</f>
        <v>0.289503773320761</v>
      </c>
      <c r="O151" s="11" t="n">
        <f aca="false">(O170-($E$83*$C$59)/4)/((($C$63-$E$83*$C$59)/4))-1</f>
        <v>0.289503773320761</v>
      </c>
      <c r="P151" s="11" t="n">
        <f aca="false">(P170-($E$83*$C$59)/4)/((($C$63-$E$83*$C$59)/4))-1</f>
        <v>0.289503773320761</v>
      </c>
      <c r="Q151" s="11" t="n">
        <f aca="false">(Q170-($E$83*$C$59)/4)/((($C$63-$E$83*$C$59)/4))-1</f>
        <v>0.289503773320761</v>
      </c>
      <c r="R151" s="11" t="n">
        <f aca="false">(R170-($E$83*$C$59)/4)/((($C$63-$E$83*$C$59)/4))-1</f>
        <v>0.289503773320761</v>
      </c>
      <c r="S151" s="11" t="n">
        <f aca="false">(S170-($E$83*$C$59)/4)/((($C$63-$E$83*$C$59)/4))-1</f>
        <v>0.289503773320761</v>
      </c>
      <c r="T151" s="11" t="n">
        <f aca="false">(T170-($E$83*$C$59)/4)/((($C$63-$E$83*$C$59)/4))-1</f>
        <v>0.289503773320761</v>
      </c>
      <c r="U151" s="11" t="n">
        <f aca="false">(U170-($E$83*$C$59)/4)/((($C$63-$E$83*$C$59)/4))-1</f>
        <v>0</v>
      </c>
      <c r="V151" s="11" t="n">
        <f aca="false">(V170-($E$83*$C$59)/4)/((($C$63-$E$83*$C$59)/4))-1</f>
        <v>0</v>
      </c>
      <c r="W151" s="11" t="n">
        <f aca="false">(W170-($E$83*$C$59)/4)/((($C$63-$E$83*$C$59)/4))-1</f>
        <v>0</v>
      </c>
      <c r="X151" s="11" t="n">
        <f aca="false">(X170-($E$83*$C$59)/4)/((($C$63-$E$83*$C$59)/4))-1</f>
        <v>0</v>
      </c>
      <c r="Y151" s="11" t="n">
        <f aca="false">(Y170-($E$83*$C$59)/4)/((($C$63-$E$83*$C$59)/4))-1</f>
        <v>0</v>
      </c>
      <c r="Z151" s="11" t="n">
        <f aca="false">(Z170-($E$83*$C$59)/4)/((($C$63-$E$83*$C$59)/4))-1</f>
        <v>0</v>
      </c>
      <c r="AA151" s="11" t="n">
        <f aca="false">(AA170-($E$83*$C$59)/4)/((($C$63-$E$83*$C$59)/4))-1</f>
        <v>0</v>
      </c>
      <c r="AB151" s="11" t="n">
        <f aca="false">(AB170-($E$83*$C$59)/4)/((($C$63-$E$83*$C$59)/4))-1</f>
        <v>0</v>
      </c>
      <c r="AC151" s="11" t="n">
        <f aca="false">(AC170-($E$83*$C$59)/4)/((($C$63-$E$83*$C$59)/4))-1</f>
        <v>0</v>
      </c>
      <c r="AD151" s="11" t="n">
        <f aca="false">(AD170-($E$83*$C$59)/4)/((($C$63-$E$83*$C$59)/4))-1</f>
        <v>0</v>
      </c>
      <c r="AE151" s="11" t="n">
        <f aca="false">(AE170-($E$83*$C$59)/4)/((($C$63-$E$83*$C$59)/4))-1</f>
        <v>0</v>
      </c>
      <c r="AF151" s="11" t="n">
        <f aca="false">(AF170-($E$83*$C$59)/4)/((($C$63-$E$83*$C$59)/4))-1</f>
        <v>0</v>
      </c>
      <c r="AG151" s="11" t="n">
        <f aca="false">(AG170-($E$83*$C$59)/4)/((($C$63-$E$83*$C$59)/4))-1</f>
        <v>0</v>
      </c>
      <c r="AH151" s="11" t="n">
        <f aca="false">(AH170-($E$83*$C$59)/4)/((($C$63-$E$83*$C$59)/4))-1</f>
        <v>0</v>
      </c>
      <c r="AI151" s="11" t="n">
        <f aca="false">(AI170-($E$83*$C$59)/4)/((($C$63-$E$83*$C$59)/4))-1</f>
        <v>0</v>
      </c>
      <c r="AJ151" s="11" t="n">
        <f aca="false">(AJ170-($E$83*$C$59)/4)/((($C$63-$E$83*$C$59)/4))-1</f>
        <v>0</v>
      </c>
      <c r="AK151" s="11" t="n">
        <f aca="false">(AK170-($E$83*$C$59)/4)/((($C$63-$E$83*$C$59)/4))-1</f>
        <v>0</v>
      </c>
      <c r="AL151" s="11" t="n">
        <f aca="false">(AL170-($E$83*$C$59)/4)/((($C$63-$E$83*$C$59)/4))-1</f>
        <v>0</v>
      </c>
      <c r="AM151" s="11" t="n">
        <f aca="false">(AM170-($E$83*$C$59)/4)/((($C$63-$E$83*$C$59)/4))-1</f>
        <v>0</v>
      </c>
      <c r="AN151" s="11" t="n">
        <f aca="false">(AN170-($E$83*$C$59)/4)/((($C$63-$E$83*$C$59)/4))-1</f>
        <v>0</v>
      </c>
      <c r="AO151" s="11" t="n">
        <f aca="false">(AO170-($E$83*$C$59)/4)/((($C$63-$E$83*$C$59)/4))-1</f>
        <v>0</v>
      </c>
      <c r="AP151" s="11" t="n">
        <f aca="false">(AP170-($E$83*$C$59)/4)/((($C$63-$E$83*$C$59)/4))-1</f>
        <v>0</v>
      </c>
      <c r="AQ151" s="11" t="n">
        <f aca="false">(AQ170-($E$83*$C$59)/4)/((($C$63-$E$83*$C$59)/4))-1</f>
        <v>0</v>
      </c>
      <c r="AR151" s="11" t="n">
        <f aca="false">(AR170-($E$83*$C$59)/4)/((($C$63-$E$83*$C$59)/4))-1</f>
        <v>0</v>
      </c>
      <c r="AS151" s="11" t="n">
        <f aca="false">(AS170-($E$83*$C$59)/4)/((($C$63-$E$83*$C$59)/4))-1</f>
        <v>0</v>
      </c>
      <c r="AT151" s="11" t="n">
        <f aca="false">(AT170-($E$83*$C$59)/4)/((($C$63-$E$83*$C$59)/4))-1</f>
        <v>0</v>
      </c>
      <c r="AU151" s="11" t="n">
        <f aca="false">(AU170-($E$83*$C$59)/4)/((($C$63-$E$83*$C$59)/4))-1</f>
        <v>0</v>
      </c>
      <c r="AV151" s="11" t="n">
        <f aca="false">(AV170-($E$83*$C$59)/4)/((($C$63-$E$83*$C$59)/4))-1</f>
        <v>0</v>
      </c>
      <c r="AW151" s="11" t="n">
        <f aca="false">(AW170-($E$83*$C$59)/4)/((($C$63-$E$83*$C$59)/4))-1</f>
        <v>0</v>
      </c>
      <c r="AX151" s="11" t="n">
        <f aca="false">(AX170-($E$83*$C$59)/4)/((($C$63-$E$83*$C$59)/4))-1</f>
        <v>0</v>
      </c>
      <c r="AY151" s="11" t="n">
        <f aca="false">(AY170-($E$83*$C$59)/4)/((($C$63-$E$83*$C$59)/4))-1</f>
        <v>0</v>
      </c>
    </row>
    <row r="152" customFormat="false" ht="12.75" hidden="false" customHeight="false" outlineLevel="0" collapsed="false">
      <c r="B152" s="0" t="s">
        <v>92</v>
      </c>
      <c r="D152" s="4" t="n">
        <f aca="false">D159</f>
        <v>49.458125</v>
      </c>
      <c r="E152" s="4" t="n">
        <f aca="false">E159</f>
        <v>98.91625</v>
      </c>
      <c r="F152" s="4" t="n">
        <f aca="false">F159</f>
        <v>148.374375</v>
      </c>
      <c r="G152" s="4" t="n">
        <f aca="false">G159</f>
        <v>197.8325</v>
      </c>
      <c r="H152" s="4" t="n">
        <f aca="false">H159</f>
        <v>247.290625</v>
      </c>
      <c r="I152" s="4" t="n">
        <f aca="false">I159</f>
        <v>296.74875</v>
      </c>
      <c r="J152" s="4" t="n">
        <f aca="false">J159</f>
        <v>346.206875</v>
      </c>
      <c r="K152" s="4" t="n">
        <f aca="false">K159</f>
        <v>395.665</v>
      </c>
      <c r="L152" s="4" t="n">
        <f aca="false">L159</f>
        <v>445.123125</v>
      </c>
      <c r="M152" s="4" t="n">
        <f aca="false">M159</f>
        <v>494.58125</v>
      </c>
      <c r="N152" s="4" t="n">
        <f aca="false">N159</f>
        <v>494.58125</v>
      </c>
      <c r="O152" s="4" t="n">
        <f aca="false">O159</f>
        <v>494.58125</v>
      </c>
      <c r="P152" s="4" t="n">
        <f aca="false">P159</f>
        <v>494.58125</v>
      </c>
      <c r="Q152" s="4" t="n">
        <f aca="false">Q159</f>
        <v>494.58125</v>
      </c>
      <c r="R152" s="4" t="n">
        <f aca="false">R159</f>
        <v>494.58125</v>
      </c>
      <c r="S152" s="4" t="n">
        <f aca="false">S159</f>
        <v>494.58125</v>
      </c>
      <c r="T152" s="4" t="n">
        <f aca="false">T159</f>
        <v>494.58125</v>
      </c>
      <c r="U152" s="4" t="n">
        <f aca="false">U159</f>
        <v>0</v>
      </c>
      <c r="V152" s="4" t="n">
        <f aca="false">V159</f>
        <v>0</v>
      </c>
      <c r="W152" s="4" t="n">
        <f aca="false">W159</f>
        <v>0</v>
      </c>
      <c r="X152" s="4" t="n">
        <f aca="false">X159</f>
        <v>0</v>
      </c>
      <c r="Y152" s="4" t="n">
        <f aca="false">Y159</f>
        <v>0</v>
      </c>
      <c r="Z152" s="4" t="n">
        <f aca="false">Z159</f>
        <v>0</v>
      </c>
      <c r="AA152" s="4" t="n">
        <f aca="false">AA159</f>
        <v>0</v>
      </c>
      <c r="AB152" s="4" t="n">
        <f aca="false">AB159</f>
        <v>0</v>
      </c>
      <c r="AC152" s="4" t="n">
        <f aca="false">AC159</f>
        <v>0</v>
      </c>
      <c r="AD152" s="4" t="n">
        <f aca="false">AD159</f>
        <v>0</v>
      </c>
      <c r="AE152" s="4" t="n">
        <f aca="false">AE159</f>
        <v>0</v>
      </c>
      <c r="AF152" s="4" t="n">
        <f aca="false">AF159</f>
        <v>0</v>
      </c>
      <c r="AG152" s="4" t="n">
        <f aca="false">AG159</f>
        <v>0</v>
      </c>
      <c r="AH152" s="4" t="n">
        <f aca="false">AH159</f>
        <v>0</v>
      </c>
      <c r="AI152" s="4" t="n">
        <f aca="false">AI159</f>
        <v>0</v>
      </c>
      <c r="AJ152" s="4" t="n">
        <f aca="false">AJ159</f>
        <v>0</v>
      </c>
      <c r="AK152" s="4" t="n">
        <f aca="false">AK159</f>
        <v>0</v>
      </c>
      <c r="AL152" s="4" t="n">
        <f aca="false">AL159</f>
        <v>0</v>
      </c>
      <c r="AM152" s="4" t="n">
        <f aca="false">AM159</f>
        <v>0</v>
      </c>
      <c r="AN152" s="4" t="n">
        <f aca="false">AN159</f>
        <v>0</v>
      </c>
      <c r="AO152" s="4" t="n">
        <f aca="false">AO159</f>
        <v>0</v>
      </c>
      <c r="AP152" s="4" t="n">
        <f aca="false">AP159</f>
        <v>0</v>
      </c>
      <c r="AQ152" s="4" t="n">
        <f aca="false">AQ159</f>
        <v>0</v>
      </c>
      <c r="AR152" s="4" t="n">
        <f aca="false">AR159</f>
        <v>0</v>
      </c>
      <c r="AS152" s="4" t="n">
        <f aca="false">AS159</f>
        <v>0</v>
      </c>
      <c r="AT152" s="4" t="n">
        <f aca="false">AT159</f>
        <v>0</v>
      </c>
      <c r="AU152" s="4" t="n">
        <f aca="false">AU159</f>
        <v>0</v>
      </c>
      <c r="AV152" s="4" t="n">
        <f aca="false">AV159</f>
        <v>0</v>
      </c>
      <c r="AW152" s="4" t="n">
        <f aca="false">AW159</f>
        <v>0</v>
      </c>
      <c r="AX152" s="4" t="n">
        <f aca="false">AX159</f>
        <v>0</v>
      </c>
      <c r="AY152" s="4" t="n">
        <f aca="false">AY159</f>
        <v>0</v>
      </c>
    </row>
    <row r="153" customFormat="false" ht="12.75" hidden="false" customHeight="false" outlineLevel="0" collapsed="false"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</row>
    <row r="154" customFormat="false" ht="12.75" hidden="false" customHeight="false" outlineLevel="0" collapsed="false">
      <c r="B154" s="0" t="s">
        <v>110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</row>
    <row r="155" customFormat="false" ht="12.75" hidden="false" customHeight="false" outlineLevel="0" collapsed="false">
      <c r="B155" s="0" t="s">
        <v>41</v>
      </c>
      <c r="C155" s="0" t="n">
        <v>0</v>
      </c>
      <c r="D155" s="4" t="n">
        <f aca="false">D$159*($F107/$F$111)</f>
        <v>13.0689439857395</v>
      </c>
      <c r="E155" s="4" t="n">
        <f aca="false">E$159*($F107/$F$111)</f>
        <v>26.1378879714791</v>
      </c>
      <c r="F155" s="4" t="n">
        <f aca="false">F$159*($F107/$F$111)</f>
        <v>39.2068319572186</v>
      </c>
      <c r="G155" s="4" t="n">
        <f aca="false">G$159*($F107/$F$111)</f>
        <v>52.2757759429581</v>
      </c>
      <c r="H155" s="4" t="n">
        <f aca="false">H$159*($F107/$F$111)</f>
        <v>65.3447199286976</v>
      </c>
      <c r="I155" s="4" t="n">
        <f aca="false">I$159*($F107/$F$111)</f>
        <v>78.4136639144372</v>
      </c>
      <c r="J155" s="4" t="n">
        <f aca="false">J$159*($F107/$F$111)</f>
        <v>91.4826079001767</v>
      </c>
      <c r="K155" s="4" t="n">
        <f aca="false">K$159*($F107/$F$111)</f>
        <v>104.551551885916</v>
      </c>
      <c r="L155" s="4" t="n">
        <f aca="false">L$159*($F107/$F$111)</f>
        <v>117.620495871656</v>
      </c>
      <c r="M155" s="4" t="n">
        <f aca="false">M$159*($F107/$F$111)</f>
        <v>130.689439857395</v>
      </c>
      <c r="N155" s="4" t="n">
        <f aca="false">N$159*($F107/$F$111)</f>
        <v>130.689439857395</v>
      </c>
      <c r="O155" s="4" t="n">
        <f aca="false">O$159*($F107/$F$111)</f>
        <v>130.689439857395</v>
      </c>
      <c r="P155" s="4" t="n">
        <f aca="false">P$159*($F107/$F$111)</f>
        <v>130.689439857395</v>
      </c>
      <c r="Q155" s="4" t="n">
        <f aca="false">Q$159*($F107/$F$111)</f>
        <v>130.689439857395</v>
      </c>
      <c r="R155" s="4" t="n">
        <f aca="false">R$159*($F107/$F$111)</f>
        <v>130.689439857395</v>
      </c>
      <c r="S155" s="4" t="n">
        <f aca="false">S$159*($F107/$F$111)</f>
        <v>130.689439857395</v>
      </c>
      <c r="T155" s="4" t="n">
        <f aca="false">T$159*($F107/$F$111)</f>
        <v>130.689439857395</v>
      </c>
      <c r="U155" s="4" t="n">
        <f aca="false">U$159*($F107/$F$111)</f>
        <v>0</v>
      </c>
      <c r="V155" s="4" t="n">
        <f aca="false">V$159*($F107/$F$111)</f>
        <v>0</v>
      </c>
      <c r="W155" s="4" t="n">
        <f aca="false">W$159*($F107/$F$111)</f>
        <v>0</v>
      </c>
      <c r="X155" s="4" t="n">
        <f aca="false">X$159*($F107/$F$111)</f>
        <v>0</v>
      </c>
      <c r="Y155" s="4" t="n">
        <f aca="false">Y$159*($F107/$F$111)</f>
        <v>0</v>
      </c>
      <c r="Z155" s="4" t="n">
        <f aca="false">Z$159*($F107/$F$111)</f>
        <v>0</v>
      </c>
      <c r="AA155" s="4" t="n">
        <f aca="false">AA$159*($F107/$F$111)</f>
        <v>0</v>
      </c>
      <c r="AB155" s="4" t="n">
        <f aca="false">AB$159*($F107/$F$111)</f>
        <v>0</v>
      </c>
      <c r="AC155" s="4" t="n">
        <f aca="false">AC$159*($F107/$F$111)</f>
        <v>0</v>
      </c>
      <c r="AD155" s="4" t="n">
        <f aca="false">AD$159*($F107/$F$111)</f>
        <v>0</v>
      </c>
      <c r="AE155" s="4" t="n">
        <f aca="false">AE$159*($F107/$F$111)</f>
        <v>0</v>
      </c>
      <c r="AF155" s="4" t="n">
        <f aca="false">AF$159*($F107/$F$111)</f>
        <v>0</v>
      </c>
      <c r="AG155" s="4" t="n">
        <f aca="false">AG$159*($F107/$F$111)</f>
        <v>0</v>
      </c>
      <c r="AH155" s="4" t="n">
        <f aca="false">AH$159*($F107/$F$111)</f>
        <v>0</v>
      </c>
      <c r="AI155" s="4" t="n">
        <f aca="false">AI$159*($F107/$F$111)</f>
        <v>0</v>
      </c>
      <c r="AJ155" s="4" t="n">
        <f aca="false">AJ$159*($F107/$F$111)</f>
        <v>0</v>
      </c>
      <c r="AK155" s="4" t="n">
        <f aca="false">AK$159*($F107/$F$111)</f>
        <v>0</v>
      </c>
      <c r="AL155" s="4" t="n">
        <f aca="false">AL$159*($F107/$F$111)</f>
        <v>0</v>
      </c>
      <c r="AM155" s="4" t="n">
        <f aca="false">AM$159*($F107/$F$111)</f>
        <v>0</v>
      </c>
      <c r="AN155" s="4" t="n">
        <f aca="false">AN$159*($F107/$F$111)</f>
        <v>0</v>
      </c>
      <c r="AO155" s="4" t="n">
        <f aca="false">AO$159*($F107/$F$111)</f>
        <v>0</v>
      </c>
      <c r="AP155" s="4" t="n">
        <f aca="false">AP$159*($F107/$F$111)</f>
        <v>0</v>
      </c>
      <c r="AQ155" s="4" t="n">
        <f aca="false">AQ$159*($F107/$F$111)</f>
        <v>0</v>
      </c>
      <c r="AR155" s="4" t="n">
        <f aca="false">AR$159*($F107/$F$111)</f>
        <v>0</v>
      </c>
      <c r="AS155" s="4" t="n">
        <f aca="false">AS$159*($F107/$F$111)</f>
        <v>0</v>
      </c>
      <c r="AT155" s="4" t="n">
        <f aca="false">AT$159*($F107/$F$111)</f>
        <v>0</v>
      </c>
      <c r="AU155" s="4" t="n">
        <f aca="false">AU$159*($F107/$F$111)</f>
        <v>0</v>
      </c>
      <c r="AV155" s="4" t="n">
        <f aca="false">AV$159*($F107/$F$111)</f>
        <v>0</v>
      </c>
      <c r="AW155" s="4" t="n">
        <f aca="false">AW$159*($F107/$F$111)</f>
        <v>0</v>
      </c>
      <c r="AX155" s="4" t="n">
        <f aca="false">AX$159*($F107/$F$111)</f>
        <v>0</v>
      </c>
      <c r="AY155" s="4" t="n">
        <f aca="false">AY$159*($F107/$F$111)</f>
        <v>0</v>
      </c>
    </row>
    <row r="156" customFormat="false" ht="12.75" hidden="false" customHeight="false" outlineLevel="0" collapsed="false">
      <c r="B156" s="0" t="s">
        <v>65</v>
      </c>
      <c r="C156" s="0" t="n">
        <v>0</v>
      </c>
      <c r="D156" s="4" t="n">
        <f aca="false">D$159*($F108/$F$111)</f>
        <v>21.5023445172921</v>
      </c>
      <c r="E156" s="4" t="n">
        <f aca="false">E$159*($F108/$F$111)</f>
        <v>43.0046890345843</v>
      </c>
      <c r="F156" s="4" t="n">
        <f aca="false">F$159*($F108/$F$111)</f>
        <v>64.5070335518764</v>
      </c>
      <c r="G156" s="4" t="n">
        <f aca="false">G$159*($F108/$F$111)</f>
        <v>86.0093780691685</v>
      </c>
      <c r="H156" s="4" t="n">
        <f aca="false">H$159*($F108/$F$111)</f>
        <v>107.511722586461</v>
      </c>
      <c r="I156" s="4" t="n">
        <f aca="false">I$159*($F108/$F$111)</f>
        <v>129.014067103753</v>
      </c>
      <c r="J156" s="4" t="n">
        <f aca="false">J$159*($F108/$F$111)</f>
        <v>150.516411621045</v>
      </c>
      <c r="K156" s="4" t="n">
        <f aca="false">K$159*($F108/$F$111)</f>
        <v>172.018756138337</v>
      </c>
      <c r="L156" s="4" t="n">
        <f aca="false">L$159*($F108/$F$111)</f>
        <v>193.521100655629</v>
      </c>
      <c r="M156" s="4" t="n">
        <f aca="false">M$159*($F108/$F$111)</f>
        <v>215.023445172921</v>
      </c>
      <c r="N156" s="4" t="n">
        <f aca="false">N$159*($F108/$F$111)</f>
        <v>215.023445172921</v>
      </c>
      <c r="O156" s="4" t="n">
        <f aca="false">O$159*($F108/$F$111)</f>
        <v>215.023445172921</v>
      </c>
      <c r="P156" s="4" t="n">
        <f aca="false">P$159*($F108/$F$111)</f>
        <v>215.023445172921</v>
      </c>
      <c r="Q156" s="4" t="n">
        <f aca="false">Q$159*($F108/$F$111)</f>
        <v>215.023445172921</v>
      </c>
      <c r="R156" s="4" t="n">
        <f aca="false">R$159*($F108/$F$111)</f>
        <v>215.023445172921</v>
      </c>
      <c r="S156" s="4" t="n">
        <f aca="false">S$159*($F108/$F$111)</f>
        <v>215.023445172921</v>
      </c>
      <c r="T156" s="4" t="n">
        <f aca="false">T$159*($F108/$F$111)</f>
        <v>215.023445172921</v>
      </c>
      <c r="U156" s="4" t="n">
        <f aca="false">U$159*($F108/$F$111)</f>
        <v>0</v>
      </c>
      <c r="V156" s="4" t="n">
        <f aca="false">V$159*($F108/$F$111)</f>
        <v>0</v>
      </c>
      <c r="W156" s="4" t="n">
        <f aca="false">W$159*($F108/$F$111)</f>
        <v>0</v>
      </c>
      <c r="X156" s="4" t="n">
        <f aca="false">X$159*($F108/$F$111)</f>
        <v>0</v>
      </c>
      <c r="Y156" s="4" t="n">
        <f aca="false">Y$159*($F108/$F$111)</f>
        <v>0</v>
      </c>
      <c r="Z156" s="4" t="n">
        <f aca="false">Z$159*($F108/$F$111)</f>
        <v>0</v>
      </c>
      <c r="AA156" s="4" t="n">
        <f aca="false">AA$159*($F108/$F$111)</f>
        <v>0</v>
      </c>
      <c r="AB156" s="4" t="n">
        <f aca="false">AB$159*($F108/$F$111)</f>
        <v>0</v>
      </c>
      <c r="AC156" s="4" t="n">
        <f aca="false">AC$159*($F108/$F$111)</f>
        <v>0</v>
      </c>
      <c r="AD156" s="4" t="n">
        <f aca="false">AD$159*($F108/$F$111)</f>
        <v>0</v>
      </c>
      <c r="AE156" s="4" t="n">
        <f aca="false">AE$159*($F108/$F$111)</f>
        <v>0</v>
      </c>
      <c r="AF156" s="4" t="n">
        <f aca="false">AF$159*($F108/$F$111)</f>
        <v>0</v>
      </c>
      <c r="AG156" s="4" t="n">
        <f aca="false">AG$159*($F108/$F$111)</f>
        <v>0</v>
      </c>
      <c r="AH156" s="4" t="n">
        <f aca="false">AH$159*($F108/$F$111)</f>
        <v>0</v>
      </c>
      <c r="AI156" s="4" t="n">
        <f aca="false">AI$159*($F108/$F$111)</f>
        <v>0</v>
      </c>
      <c r="AJ156" s="4" t="n">
        <f aca="false">AJ$159*($F108/$F$111)</f>
        <v>0</v>
      </c>
      <c r="AK156" s="4" t="n">
        <f aca="false">AK$159*($F108/$F$111)</f>
        <v>0</v>
      </c>
      <c r="AL156" s="4" t="n">
        <f aca="false">AL$159*($F108/$F$111)</f>
        <v>0</v>
      </c>
      <c r="AM156" s="4" t="n">
        <f aca="false">AM$159*($F108/$F$111)</f>
        <v>0</v>
      </c>
      <c r="AN156" s="4" t="n">
        <f aca="false">AN$159*($F108/$F$111)</f>
        <v>0</v>
      </c>
      <c r="AO156" s="4" t="n">
        <f aca="false">AO$159*($F108/$F$111)</f>
        <v>0</v>
      </c>
      <c r="AP156" s="4" t="n">
        <f aca="false">AP$159*($F108/$F$111)</f>
        <v>0</v>
      </c>
      <c r="AQ156" s="4" t="n">
        <f aca="false">AQ$159*($F108/$F$111)</f>
        <v>0</v>
      </c>
      <c r="AR156" s="4" t="n">
        <f aca="false">AR$159*($F108/$F$111)</f>
        <v>0</v>
      </c>
      <c r="AS156" s="4" t="n">
        <f aca="false">AS$159*($F108/$F$111)</f>
        <v>0</v>
      </c>
      <c r="AT156" s="4" t="n">
        <f aca="false">AT$159*($F108/$F$111)</f>
        <v>0</v>
      </c>
      <c r="AU156" s="4" t="n">
        <f aca="false">AU$159*($F108/$F$111)</f>
        <v>0</v>
      </c>
      <c r="AV156" s="4" t="n">
        <f aca="false">AV$159*($F108/$F$111)</f>
        <v>0</v>
      </c>
      <c r="AW156" s="4" t="n">
        <f aca="false">AW$159*($F108/$F$111)</f>
        <v>0</v>
      </c>
      <c r="AX156" s="4" t="n">
        <f aca="false">AX$159*($F108/$F$111)</f>
        <v>0</v>
      </c>
      <c r="AY156" s="4" t="n">
        <f aca="false">AY$159*($F108/$F$111)</f>
        <v>0</v>
      </c>
    </row>
    <row r="157" customFormat="false" ht="12.75" hidden="false" customHeight="false" outlineLevel="0" collapsed="false">
      <c r="B157" s="0" t="s">
        <v>66</v>
      </c>
      <c r="C157" s="0" t="n">
        <v>0</v>
      </c>
      <c r="D157" s="4" t="n">
        <f aca="false">D$159*($F109/$F$111)</f>
        <v>11.8175969571471</v>
      </c>
      <c r="E157" s="4" t="n">
        <f aca="false">E$159*($F109/$F$111)</f>
        <v>23.6351939142943</v>
      </c>
      <c r="F157" s="4" t="n">
        <f aca="false">F$159*($F109/$F$111)</f>
        <v>35.4527908714414</v>
      </c>
      <c r="G157" s="4" t="n">
        <f aca="false">G$159*($F109/$F$111)</f>
        <v>47.2703878285886</v>
      </c>
      <c r="H157" s="4" t="n">
        <f aca="false">H$159*($F109/$F$111)</f>
        <v>59.0879847857357</v>
      </c>
      <c r="I157" s="4" t="n">
        <f aca="false">I$159*($F109/$F$111)</f>
        <v>70.9055817428829</v>
      </c>
      <c r="J157" s="4" t="n">
        <f aca="false">J$159*($F109/$F$111)</f>
        <v>82.72317870003</v>
      </c>
      <c r="K157" s="4" t="n">
        <f aca="false">K$159*($F109/$F$111)</f>
        <v>94.5407756571771</v>
      </c>
      <c r="L157" s="4" t="n">
        <f aca="false">L$159*($F109/$F$111)</f>
        <v>106.358372614324</v>
      </c>
      <c r="M157" s="4" t="n">
        <f aca="false">M$159*($F109/$F$111)</f>
        <v>118.175969571471</v>
      </c>
      <c r="N157" s="4" t="n">
        <f aca="false">N$159*($F109/$F$111)</f>
        <v>118.175969571471</v>
      </c>
      <c r="O157" s="4" t="n">
        <f aca="false">O$159*($F109/$F$111)</f>
        <v>118.175969571471</v>
      </c>
      <c r="P157" s="4" t="n">
        <f aca="false">P$159*($F109/$F$111)</f>
        <v>118.175969571471</v>
      </c>
      <c r="Q157" s="4" t="n">
        <f aca="false">Q$159*($F109/$F$111)</f>
        <v>118.175969571471</v>
      </c>
      <c r="R157" s="4" t="n">
        <f aca="false">R$159*($F109/$F$111)</f>
        <v>118.175969571471</v>
      </c>
      <c r="S157" s="4" t="n">
        <f aca="false">S$159*($F109/$F$111)</f>
        <v>118.175969571471</v>
      </c>
      <c r="T157" s="4" t="n">
        <f aca="false">T$159*($F109/$F$111)</f>
        <v>118.175969571471</v>
      </c>
      <c r="U157" s="4" t="n">
        <f aca="false">U$159*($F109/$F$111)</f>
        <v>0</v>
      </c>
      <c r="V157" s="4" t="n">
        <f aca="false">V$159*($F109/$F$111)</f>
        <v>0</v>
      </c>
      <c r="W157" s="4" t="n">
        <f aca="false">W$159*($F109/$F$111)</f>
        <v>0</v>
      </c>
      <c r="X157" s="4" t="n">
        <f aca="false">X$159*($F109/$F$111)</f>
        <v>0</v>
      </c>
      <c r="Y157" s="4" t="n">
        <f aca="false">Y$159*($F109/$F$111)</f>
        <v>0</v>
      </c>
      <c r="Z157" s="4" t="n">
        <f aca="false">Z$159*($F109/$F$111)</f>
        <v>0</v>
      </c>
      <c r="AA157" s="4" t="n">
        <f aca="false">AA$159*($F109/$F$111)</f>
        <v>0</v>
      </c>
      <c r="AB157" s="4" t="n">
        <f aca="false">AB$159*($F109/$F$111)</f>
        <v>0</v>
      </c>
      <c r="AC157" s="4" t="n">
        <f aca="false">AC$159*($F109/$F$111)</f>
        <v>0</v>
      </c>
      <c r="AD157" s="4" t="n">
        <f aca="false">AD$159*($F109/$F$111)</f>
        <v>0</v>
      </c>
      <c r="AE157" s="4" t="n">
        <f aca="false">AE$159*($F109/$F$111)</f>
        <v>0</v>
      </c>
      <c r="AF157" s="4" t="n">
        <f aca="false">AF$159*($F109/$F$111)</f>
        <v>0</v>
      </c>
      <c r="AG157" s="4" t="n">
        <f aca="false">AG$159*($F109/$F$111)</f>
        <v>0</v>
      </c>
      <c r="AH157" s="4" t="n">
        <f aca="false">AH$159*($F109/$F$111)</f>
        <v>0</v>
      </c>
      <c r="AI157" s="4" t="n">
        <f aca="false">AI$159*($F109/$F$111)</f>
        <v>0</v>
      </c>
      <c r="AJ157" s="4" t="n">
        <f aca="false">AJ$159*($F109/$F$111)</f>
        <v>0</v>
      </c>
      <c r="AK157" s="4" t="n">
        <f aca="false">AK$159*($F109/$F$111)</f>
        <v>0</v>
      </c>
      <c r="AL157" s="4" t="n">
        <f aca="false">AL$159*($F109/$F$111)</f>
        <v>0</v>
      </c>
      <c r="AM157" s="4" t="n">
        <f aca="false">AM$159*($F109/$F$111)</f>
        <v>0</v>
      </c>
      <c r="AN157" s="4" t="n">
        <f aca="false">AN$159*($F109/$F$111)</f>
        <v>0</v>
      </c>
      <c r="AO157" s="4" t="n">
        <f aca="false">AO$159*($F109/$F$111)</f>
        <v>0</v>
      </c>
      <c r="AP157" s="4" t="n">
        <f aca="false">AP$159*($F109/$F$111)</f>
        <v>0</v>
      </c>
      <c r="AQ157" s="4" t="n">
        <f aca="false">AQ$159*($F109/$F$111)</f>
        <v>0</v>
      </c>
      <c r="AR157" s="4" t="n">
        <f aca="false">AR$159*($F109/$F$111)</f>
        <v>0</v>
      </c>
      <c r="AS157" s="4" t="n">
        <f aca="false">AS$159*($F109/$F$111)</f>
        <v>0</v>
      </c>
      <c r="AT157" s="4" t="n">
        <f aca="false">AT$159*($F109/$F$111)</f>
        <v>0</v>
      </c>
      <c r="AU157" s="4" t="n">
        <f aca="false">AU$159*($F109/$F$111)</f>
        <v>0</v>
      </c>
      <c r="AV157" s="4" t="n">
        <f aca="false">AV$159*($F109/$F$111)</f>
        <v>0</v>
      </c>
      <c r="AW157" s="4" t="n">
        <f aca="false">AW$159*($F109/$F$111)</f>
        <v>0</v>
      </c>
      <c r="AX157" s="4" t="n">
        <f aca="false">AX$159*($F109/$F$111)</f>
        <v>0</v>
      </c>
      <c r="AY157" s="4" t="n">
        <f aca="false">AY$159*($F109/$F$111)</f>
        <v>0</v>
      </c>
    </row>
    <row r="158" customFormat="false" ht="12.75" hidden="false" customHeight="false" outlineLevel="0" collapsed="false">
      <c r="B158" s="0" t="s">
        <v>70</v>
      </c>
      <c r="C158" s="0" t="n">
        <v>0</v>
      </c>
      <c r="D158" s="4" t="n">
        <f aca="false">D$159*($F110/$F$111)</f>
        <v>3.0692395398212</v>
      </c>
      <c r="E158" s="4" t="n">
        <f aca="false">E$159*($F110/$F$111)</f>
        <v>6.13847907964239</v>
      </c>
      <c r="F158" s="4" t="n">
        <f aca="false">F$159*($F110/$F$111)</f>
        <v>9.20771861946359</v>
      </c>
      <c r="G158" s="4" t="n">
        <f aca="false">G$159*($F110/$F$111)</f>
        <v>12.2769581592848</v>
      </c>
      <c r="H158" s="4" t="n">
        <f aca="false">H$159*($F110/$F$111)</f>
        <v>15.346197699106</v>
      </c>
      <c r="I158" s="4" t="n">
        <f aca="false">I$159*($F110/$F$111)</f>
        <v>18.4154372389272</v>
      </c>
      <c r="J158" s="4" t="n">
        <f aca="false">J$159*($F110/$F$111)</f>
        <v>21.4846767787484</v>
      </c>
      <c r="K158" s="4" t="n">
        <f aca="false">K$159*($F110/$F$111)</f>
        <v>24.5539163185696</v>
      </c>
      <c r="L158" s="4" t="n">
        <f aca="false">L$159*($F110/$F$111)</f>
        <v>27.6231558583908</v>
      </c>
      <c r="M158" s="4" t="n">
        <f aca="false">M$159*($F110/$F$111)</f>
        <v>30.692395398212</v>
      </c>
      <c r="N158" s="4" t="n">
        <f aca="false">N$159*($F110/$F$111)</f>
        <v>30.692395398212</v>
      </c>
      <c r="O158" s="4" t="n">
        <f aca="false">O$159*($F110/$F$111)</f>
        <v>30.692395398212</v>
      </c>
      <c r="P158" s="4" t="n">
        <f aca="false">P$159*($F110/$F$111)</f>
        <v>30.692395398212</v>
      </c>
      <c r="Q158" s="4" t="n">
        <f aca="false">Q$159*($F110/$F$111)</f>
        <v>30.692395398212</v>
      </c>
      <c r="R158" s="4" t="n">
        <f aca="false">R$159*($F110/$F$111)</f>
        <v>30.692395398212</v>
      </c>
      <c r="S158" s="4" t="n">
        <f aca="false">S$159*($F110/$F$111)</f>
        <v>30.692395398212</v>
      </c>
      <c r="T158" s="4" t="n">
        <f aca="false">T$159*($F110/$F$111)</f>
        <v>30.692395398212</v>
      </c>
      <c r="U158" s="4" t="n">
        <f aca="false">U$159*($F110/$F$111)</f>
        <v>0</v>
      </c>
      <c r="V158" s="4" t="n">
        <f aca="false">V$159*($F110/$F$111)</f>
        <v>0</v>
      </c>
      <c r="W158" s="4" t="n">
        <f aca="false">W$159*($F110/$F$111)</f>
        <v>0</v>
      </c>
      <c r="X158" s="4" t="n">
        <f aca="false">X$159*($F110/$F$111)</f>
        <v>0</v>
      </c>
      <c r="Y158" s="4" t="n">
        <f aca="false">Y$159*($F110/$F$111)</f>
        <v>0</v>
      </c>
      <c r="Z158" s="4" t="n">
        <f aca="false">Z$159*($F110/$F$111)</f>
        <v>0</v>
      </c>
      <c r="AA158" s="4" t="n">
        <f aca="false">AA$159*($F110/$F$111)</f>
        <v>0</v>
      </c>
      <c r="AB158" s="4" t="n">
        <f aca="false">AB$159*($F110/$F$111)</f>
        <v>0</v>
      </c>
      <c r="AC158" s="4" t="n">
        <f aca="false">AC$159*($F110/$F$111)</f>
        <v>0</v>
      </c>
      <c r="AD158" s="4" t="n">
        <f aca="false">AD$159*($F110/$F$111)</f>
        <v>0</v>
      </c>
      <c r="AE158" s="4" t="n">
        <f aca="false">AE$159*($F110/$F$111)</f>
        <v>0</v>
      </c>
      <c r="AF158" s="4" t="n">
        <f aca="false">AF$159*($F110/$F$111)</f>
        <v>0</v>
      </c>
      <c r="AG158" s="4" t="n">
        <f aca="false">AG$159*($F110/$F$111)</f>
        <v>0</v>
      </c>
      <c r="AH158" s="4" t="n">
        <f aca="false">AH$159*($F110/$F$111)</f>
        <v>0</v>
      </c>
      <c r="AI158" s="4" t="n">
        <f aca="false">AI$159*($F110/$F$111)</f>
        <v>0</v>
      </c>
      <c r="AJ158" s="4" t="n">
        <f aca="false">AJ$159*($F110/$F$111)</f>
        <v>0</v>
      </c>
      <c r="AK158" s="4" t="n">
        <f aca="false">AK$159*($F110/$F$111)</f>
        <v>0</v>
      </c>
      <c r="AL158" s="4" t="n">
        <f aca="false">AL$159*($F110/$F$111)</f>
        <v>0</v>
      </c>
      <c r="AM158" s="4" t="n">
        <f aca="false">AM$159*($F110/$F$111)</f>
        <v>0</v>
      </c>
      <c r="AN158" s="4" t="n">
        <f aca="false">AN$159*($F110/$F$111)</f>
        <v>0</v>
      </c>
      <c r="AO158" s="4" t="n">
        <f aca="false">AO$159*($F110/$F$111)</f>
        <v>0</v>
      </c>
      <c r="AP158" s="4" t="n">
        <f aca="false">AP$159*($F110/$F$111)</f>
        <v>0</v>
      </c>
      <c r="AQ158" s="4" t="n">
        <f aca="false">AQ$159*($F110/$F$111)</f>
        <v>0</v>
      </c>
      <c r="AR158" s="4" t="n">
        <f aca="false">AR$159*($F110/$F$111)</f>
        <v>0</v>
      </c>
      <c r="AS158" s="4" t="n">
        <f aca="false">AS$159*($F110/$F$111)</f>
        <v>0</v>
      </c>
      <c r="AT158" s="4" t="n">
        <f aca="false">AT$159*($F110/$F$111)</f>
        <v>0</v>
      </c>
      <c r="AU158" s="4" t="n">
        <f aca="false">AU$159*($F110/$F$111)</f>
        <v>0</v>
      </c>
      <c r="AV158" s="4" t="n">
        <f aca="false">AV$159*($F110/$F$111)</f>
        <v>0</v>
      </c>
      <c r="AW158" s="4" t="n">
        <f aca="false">AW$159*($F110/$F$111)</f>
        <v>0</v>
      </c>
      <c r="AX158" s="4" t="n">
        <f aca="false">AX$159*($F110/$F$111)</f>
        <v>0</v>
      </c>
      <c r="AY158" s="4" t="n">
        <f aca="false">AY$159*($F110/$F$111)</f>
        <v>0</v>
      </c>
    </row>
    <row r="159" customFormat="false" ht="12.75" hidden="false" customHeight="false" outlineLevel="0" collapsed="false">
      <c r="B159" s="0" t="s">
        <v>17</v>
      </c>
      <c r="C159" s="0" t="n">
        <v>0</v>
      </c>
      <c r="D159" s="5" t="n">
        <f aca="false">D149*$C$63/4</f>
        <v>49.458125</v>
      </c>
      <c r="E159" s="5" t="n">
        <f aca="false">E149*$C$63/4</f>
        <v>98.91625</v>
      </c>
      <c r="F159" s="5" t="n">
        <f aca="false">F149*$C$63/4</f>
        <v>148.374375</v>
      </c>
      <c r="G159" s="5" t="n">
        <f aca="false">G149*$C$63/4</f>
        <v>197.8325</v>
      </c>
      <c r="H159" s="5" t="n">
        <f aca="false">H149*$C$63/4</f>
        <v>247.290625</v>
      </c>
      <c r="I159" s="5" t="n">
        <f aca="false">I149*$C$63/4</f>
        <v>296.74875</v>
      </c>
      <c r="J159" s="5" t="n">
        <f aca="false">J149*$C$63/4</f>
        <v>346.206875</v>
      </c>
      <c r="K159" s="5" t="n">
        <f aca="false">K149*$C$63/4</f>
        <v>395.665</v>
      </c>
      <c r="L159" s="5" t="n">
        <f aca="false">L149*$C$63/4</f>
        <v>445.123125</v>
      </c>
      <c r="M159" s="5" t="n">
        <f aca="false">M149*$C$63/4</f>
        <v>494.58125</v>
      </c>
      <c r="N159" s="5" t="n">
        <f aca="false">N149*$C$63/4</f>
        <v>494.58125</v>
      </c>
      <c r="O159" s="5" t="n">
        <f aca="false">O149*$C$63/4</f>
        <v>494.58125</v>
      </c>
      <c r="P159" s="5" t="n">
        <f aca="false">P149*$C$63/4</f>
        <v>494.58125</v>
      </c>
      <c r="Q159" s="5" t="n">
        <f aca="false">Q149*$C$63/4</f>
        <v>494.58125</v>
      </c>
      <c r="R159" s="5" t="n">
        <f aca="false">R149*$C$63/4</f>
        <v>494.58125</v>
      </c>
      <c r="S159" s="5" t="n">
        <f aca="false">S149*$C$63/4</f>
        <v>494.58125</v>
      </c>
      <c r="T159" s="5" t="n">
        <f aca="false">T149*$C$63/4</f>
        <v>494.58125</v>
      </c>
      <c r="U159" s="5" t="n">
        <f aca="false">U149*$C$63/4</f>
        <v>0</v>
      </c>
      <c r="V159" s="5" t="n">
        <f aca="false">V149*$C$63/4</f>
        <v>0</v>
      </c>
      <c r="W159" s="5" t="n">
        <f aca="false">W149*$C$63/4</f>
        <v>0</v>
      </c>
      <c r="X159" s="5" t="n">
        <f aca="false">X149*$C$63/4</f>
        <v>0</v>
      </c>
      <c r="Y159" s="5" t="n">
        <f aca="false">Y149*$C$63/4</f>
        <v>0</v>
      </c>
      <c r="Z159" s="5" t="n">
        <f aca="false">Z149*$C$63/4</f>
        <v>0</v>
      </c>
      <c r="AA159" s="5" t="n">
        <f aca="false">AA149*$C$63/4</f>
        <v>0</v>
      </c>
      <c r="AB159" s="5" t="n">
        <f aca="false">AB149*$C$63/4</f>
        <v>0</v>
      </c>
      <c r="AC159" s="5" t="n">
        <f aca="false">AC149*$C$63/4</f>
        <v>0</v>
      </c>
      <c r="AD159" s="5" t="n">
        <f aca="false">AD149*$C$63/4</f>
        <v>0</v>
      </c>
      <c r="AE159" s="5" t="n">
        <f aca="false">AE149*$C$63/4</f>
        <v>0</v>
      </c>
      <c r="AF159" s="5" t="n">
        <f aca="false">AF149*$C$63/4</f>
        <v>0</v>
      </c>
      <c r="AG159" s="5" t="n">
        <f aca="false">AG149*$C$63/4</f>
        <v>0</v>
      </c>
      <c r="AH159" s="5" t="n">
        <f aca="false">AH149*$C$63/4</f>
        <v>0</v>
      </c>
      <c r="AI159" s="5" t="n">
        <f aca="false">AI149*$C$63/4</f>
        <v>0</v>
      </c>
      <c r="AJ159" s="5" t="n">
        <f aca="false">AJ149*$C$63/4</f>
        <v>0</v>
      </c>
      <c r="AK159" s="5" t="n">
        <f aca="false">AK149*$C$63/4</f>
        <v>0</v>
      </c>
      <c r="AL159" s="5" t="n">
        <f aca="false">AL149*$C$63/4</f>
        <v>0</v>
      </c>
      <c r="AM159" s="5" t="n">
        <f aca="false">AM149*$C$63/4</f>
        <v>0</v>
      </c>
      <c r="AN159" s="5" t="n">
        <f aca="false">AN149*$C$63/4</f>
        <v>0</v>
      </c>
      <c r="AO159" s="5" t="n">
        <f aca="false">AO149*$C$63/4</f>
        <v>0</v>
      </c>
      <c r="AP159" s="5" t="n">
        <f aca="false">AP149*$C$63/4</f>
        <v>0</v>
      </c>
      <c r="AQ159" s="5" t="n">
        <f aca="false">AQ149*$C$63/4</f>
        <v>0</v>
      </c>
      <c r="AR159" s="5" t="n">
        <f aca="false">AR149*$C$63/4</f>
        <v>0</v>
      </c>
      <c r="AS159" s="5" t="n">
        <f aca="false">AS149*$C$63/4</f>
        <v>0</v>
      </c>
      <c r="AT159" s="5" t="n">
        <f aca="false">AT149*$C$63/4</f>
        <v>0</v>
      </c>
      <c r="AU159" s="5" t="n">
        <f aca="false">AU149*$C$63/4</f>
        <v>0</v>
      </c>
      <c r="AV159" s="5" t="n">
        <f aca="false">AV149*$C$63/4</f>
        <v>0</v>
      </c>
      <c r="AW159" s="5" t="n">
        <f aca="false">AW149*$C$63/4</f>
        <v>0</v>
      </c>
      <c r="AX159" s="5" t="n">
        <f aca="false">AX149*$C$63/4</f>
        <v>0</v>
      </c>
      <c r="AY159" s="5" t="n">
        <f aca="false">AY149*$C$63/4</f>
        <v>0</v>
      </c>
    </row>
    <row r="160" customFormat="false" ht="12.75" hidden="false" customHeight="false" outlineLevel="0" collapsed="false">
      <c r="D160" s="5"/>
      <c r="E160" s="5"/>
      <c r="F160" s="5"/>
      <c r="G160" s="5"/>
      <c r="H160" s="5"/>
      <c r="I160" s="5"/>
      <c r="J160" s="5"/>
      <c r="K160" s="5"/>
      <c r="L160" s="5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</row>
    <row r="161" customFormat="false" ht="12.75" hidden="false" customHeight="false" outlineLevel="0" collapsed="false">
      <c r="B161" s="0" t="s">
        <v>111</v>
      </c>
      <c r="C161" s="0" t="n">
        <v>0</v>
      </c>
      <c r="D161" s="5" t="n">
        <f aca="false">D159</f>
        <v>49.458125</v>
      </c>
      <c r="E161" s="5" t="n">
        <f aca="false">D161+E159</f>
        <v>148.374375</v>
      </c>
      <c r="F161" s="5" t="n">
        <f aca="false">E161+F159</f>
        <v>296.74875</v>
      </c>
      <c r="G161" s="5" t="n">
        <f aca="false">F161+G159</f>
        <v>494.58125</v>
      </c>
      <c r="H161" s="5" t="n">
        <f aca="false">G161+H159</f>
        <v>741.871875</v>
      </c>
      <c r="I161" s="5" t="n">
        <f aca="false">H161+I159</f>
        <v>1038.620625</v>
      </c>
      <c r="J161" s="5" t="n">
        <f aca="false">I161+J159</f>
        <v>1384.8275</v>
      </c>
      <c r="K161" s="5" t="n">
        <f aca="false">J161+K159</f>
        <v>1780.4925</v>
      </c>
      <c r="L161" s="5" t="n">
        <f aca="false">K161+L159</f>
        <v>2225.615625</v>
      </c>
      <c r="M161" s="5" t="n">
        <f aca="false">L161+M159</f>
        <v>2720.196875</v>
      </c>
      <c r="N161" s="5" t="n">
        <f aca="false">M161+N159</f>
        <v>3214.778125</v>
      </c>
      <c r="O161" s="5" t="n">
        <f aca="false">N161+O159</f>
        <v>3709.359375</v>
      </c>
      <c r="P161" s="5" t="n">
        <f aca="false">O161+P159</f>
        <v>4203.940625</v>
      </c>
      <c r="Q161" s="5" t="n">
        <f aca="false">P161+Q159</f>
        <v>4698.521875</v>
      </c>
      <c r="R161" s="5" t="n">
        <f aca="false">Q161+R159</f>
        <v>5193.103125</v>
      </c>
      <c r="S161" s="5" t="n">
        <f aca="false">R161+S159</f>
        <v>5687.684375</v>
      </c>
      <c r="T161" s="5" t="n">
        <f aca="false">S161+T159</f>
        <v>6182.265625</v>
      </c>
      <c r="U161" s="5" t="n">
        <f aca="false">T161+U159</f>
        <v>6182.265625</v>
      </c>
      <c r="V161" s="5" t="n">
        <f aca="false">U161+V159</f>
        <v>6182.265625</v>
      </c>
      <c r="W161" s="5" t="n">
        <f aca="false">V161+W159</f>
        <v>6182.265625</v>
      </c>
      <c r="X161" s="5" t="n">
        <f aca="false">W161+X159</f>
        <v>6182.265625</v>
      </c>
      <c r="Y161" s="5" t="n">
        <f aca="false">X161+Y159</f>
        <v>6182.265625</v>
      </c>
      <c r="Z161" s="5" t="n">
        <f aca="false">Y161+Z159</f>
        <v>6182.265625</v>
      </c>
      <c r="AA161" s="5" t="n">
        <f aca="false">Z161+AA159</f>
        <v>6182.265625</v>
      </c>
      <c r="AB161" s="5" t="n">
        <f aca="false">AA161+AB159</f>
        <v>6182.265625</v>
      </c>
      <c r="AC161" s="5" t="n">
        <f aca="false">AB161+AC159</f>
        <v>6182.265625</v>
      </c>
      <c r="AD161" s="5" t="n">
        <f aca="false">AC161+AD159</f>
        <v>6182.265625</v>
      </c>
      <c r="AE161" s="5" t="n">
        <f aca="false">AD161+AE159</f>
        <v>6182.265625</v>
      </c>
      <c r="AF161" s="5" t="n">
        <f aca="false">AE161+AF159</f>
        <v>6182.265625</v>
      </c>
      <c r="AG161" s="5" t="n">
        <f aca="false">AF161+AG159</f>
        <v>6182.265625</v>
      </c>
      <c r="AH161" s="5" t="n">
        <f aca="false">AG161+AH159</f>
        <v>6182.265625</v>
      </c>
      <c r="AI161" s="5" t="n">
        <f aca="false">AH161+AI159</f>
        <v>6182.265625</v>
      </c>
      <c r="AJ161" s="5" t="n">
        <f aca="false">AI161+AJ159</f>
        <v>6182.265625</v>
      </c>
      <c r="AK161" s="5" t="n">
        <f aca="false">AJ161+AK159</f>
        <v>6182.265625</v>
      </c>
      <c r="AL161" s="5" t="n">
        <f aca="false">AK161+AL159</f>
        <v>6182.265625</v>
      </c>
      <c r="AM161" s="5" t="n">
        <f aca="false">AL161+AM159</f>
        <v>6182.265625</v>
      </c>
      <c r="AN161" s="5" t="n">
        <f aca="false">AM161+AN159</f>
        <v>6182.265625</v>
      </c>
      <c r="AO161" s="5" t="n">
        <f aca="false">AN161+AO159</f>
        <v>6182.265625</v>
      </c>
      <c r="AP161" s="5" t="n">
        <f aca="false">AO161+AP159</f>
        <v>6182.265625</v>
      </c>
      <c r="AQ161" s="5" t="n">
        <f aca="false">AP161+AQ159</f>
        <v>6182.265625</v>
      </c>
      <c r="AR161" s="5" t="n">
        <f aca="false">AQ161+AR159</f>
        <v>6182.265625</v>
      </c>
      <c r="AS161" s="5" t="n">
        <f aca="false">AR161+AS159</f>
        <v>6182.265625</v>
      </c>
      <c r="AT161" s="5" t="n">
        <f aca="false">AS161+AT159</f>
        <v>6182.265625</v>
      </c>
      <c r="AU161" s="5" t="n">
        <f aca="false">AT161+AU159</f>
        <v>6182.265625</v>
      </c>
      <c r="AV161" s="5" t="n">
        <f aca="false">AU161+AV159</f>
        <v>6182.265625</v>
      </c>
      <c r="AW161" s="5" t="n">
        <f aca="false">AV161+AW159</f>
        <v>6182.265625</v>
      </c>
      <c r="AX161" s="5" t="n">
        <f aca="false">AW161+AX159</f>
        <v>6182.265625</v>
      </c>
      <c r="AY161" s="5" t="n">
        <f aca="false">AX161+AY159</f>
        <v>6182.265625</v>
      </c>
    </row>
    <row r="162" customFormat="false" ht="12.75" hidden="false" customHeight="false" outlineLevel="0" collapsed="false">
      <c r="B162" s="0" t="s">
        <v>112</v>
      </c>
      <c r="C162" s="0" t="n">
        <v>0</v>
      </c>
      <c r="D162" s="4" t="n">
        <f aca="false">D161*D$96</f>
        <v>49.458125</v>
      </c>
      <c r="E162" s="4" t="n">
        <f aca="false">D162+E159*E$96</f>
        <v>146.673112714988</v>
      </c>
      <c r="F162" s="4" t="n">
        <f aca="false">E162+F159*F$96</f>
        <v>289.987590918901</v>
      </c>
      <c r="G162" s="4" t="n">
        <f aca="false">F162+G159*G$96</f>
        <v>477.787070956789</v>
      </c>
      <c r="H162" s="4" t="n">
        <f aca="false">G162+H159*H$96</f>
        <v>708.498962895226</v>
      </c>
      <c r="I162" s="4" t="n">
        <f aca="false">H162+I159*I$96</f>
        <v>980.59161186439</v>
      </c>
      <c r="J162" s="4" t="n">
        <f aca="false">I162+J159*J$96</f>
        <v>1292.57335515418</v>
      </c>
      <c r="K162" s="4" t="n">
        <f aca="false">J162+K159*K$96</f>
        <v>1642.99159963551</v>
      </c>
      <c r="L162" s="4" t="n">
        <f aca="false">K162+L159*L$96</f>
        <v>2030.43191908661</v>
      </c>
      <c r="M162" s="4" t="n">
        <f aca="false">L162+M159*M$96</f>
        <v>2453.51717101247</v>
      </c>
      <c r="N162" s="4" t="n">
        <f aca="false">M162+N159*N$96</f>
        <v>2869.32577241381</v>
      </c>
      <c r="O162" s="4" t="n">
        <f aca="false">N162+O159*O$96</f>
        <v>3277.98287452814</v>
      </c>
      <c r="P162" s="4" t="n">
        <f aca="false">O162+P159*P$96</f>
        <v>3679.61147611471</v>
      </c>
      <c r="Q162" s="4" t="n">
        <f aca="false">P162+Q159*Q$96</f>
        <v>4074.33246047498</v>
      </c>
      <c r="R162" s="4" t="n">
        <f aca="false">Q162+R159*R$96</f>
        <v>4462.26463183642</v>
      </c>
      <c r="S162" s="4" t="n">
        <f aca="false">R162+S159*S$96</f>
        <v>4843.52475111056</v>
      </c>
      <c r="T162" s="4" t="n">
        <f aca="false">S162+T159*T$96</f>
        <v>5218.227571036</v>
      </c>
      <c r="U162" s="4" t="n">
        <f aca="false">T162+U159*U$96</f>
        <v>5218.227571036</v>
      </c>
      <c r="V162" s="4" t="n">
        <f aca="false">U162+V159*V$96</f>
        <v>5218.227571036</v>
      </c>
      <c r="W162" s="4" t="n">
        <f aca="false">V162+W159*W$96</f>
        <v>5218.227571036</v>
      </c>
      <c r="X162" s="4" t="n">
        <f aca="false">W162+X159*X$96</f>
        <v>5218.227571036</v>
      </c>
      <c r="Y162" s="4" t="n">
        <f aca="false">X162+Y159*Y$96</f>
        <v>5218.227571036</v>
      </c>
      <c r="Z162" s="4" t="n">
        <f aca="false">Y162+Z159*Z$96</f>
        <v>5218.227571036</v>
      </c>
      <c r="AA162" s="4" t="n">
        <f aca="false">Z162+AA159*AA$96</f>
        <v>5218.227571036</v>
      </c>
      <c r="AB162" s="4" t="n">
        <f aca="false">AA162+AB159*AB$96</f>
        <v>5218.227571036</v>
      </c>
      <c r="AC162" s="4" t="n">
        <f aca="false">AB162+AC159*AC$96</f>
        <v>5218.227571036</v>
      </c>
      <c r="AD162" s="4" t="n">
        <f aca="false">AC162+AD159*AD$96</f>
        <v>5218.227571036</v>
      </c>
      <c r="AE162" s="4" t="n">
        <f aca="false">AD162+AE159*AE$96</f>
        <v>5218.227571036</v>
      </c>
      <c r="AF162" s="4" t="n">
        <f aca="false">AE162+AF159*AF$96</f>
        <v>5218.227571036</v>
      </c>
      <c r="AG162" s="4" t="n">
        <f aca="false">AF162+AG159*AG$96</f>
        <v>5218.227571036</v>
      </c>
      <c r="AH162" s="4" t="n">
        <f aca="false">AG162+AH159*AH$96</f>
        <v>5218.227571036</v>
      </c>
      <c r="AI162" s="4" t="n">
        <f aca="false">AH162+AI159*AI$96</f>
        <v>5218.227571036</v>
      </c>
      <c r="AJ162" s="4" t="n">
        <f aca="false">AI162+AJ159*AJ$96</f>
        <v>5218.227571036</v>
      </c>
      <c r="AK162" s="4" t="n">
        <f aca="false">AJ162+AK159*AK$96</f>
        <v>5218.227571036</v>
      </c>
      <c r="AL162" s="4" t="n">
        <f aca="false">AK162+AL159*AL$96</f>
        <v>5218.227571036</v>
      </c>
      <c r="AM162" s="4" t="n">
        <f aca="false">AL162+AM159*AM$96</f>
        <v>5218.227571036</v>
      </c>
      <c r="AN162" s="4" t="n">
        <f aca="false">AM162+AN159*AN$96</f>
        <v>5218.227571036</v>
      </c>
      <c r="AO162" s="4" t="n">
        <f aca="false">AN162+AO159*AO$96</f>
        <v>5218.227571036</v>
      </c>
      <c r="AP162" s="4" t="n">
        <f aca="false">AO162+AP159*AP$96</f>
        <v>5218.227571036</v>
      </c>
      <c r="AQ162" s="4" t="n">
        <f aca="false">AP162+AQ159*AQ$96</f>
        <v>5218.227571036</v>
      </c>
      <c r="AR162" s="4" t="n">
        <f aca="false">AQ162+AR159*AR$96</f>
        <v>5218.227571036</v>
      </c>
      <c r="AS162" s="4" t="n">
        <f aca="false">AR162+AS159*AS$96</f>
        <v>5218.227571036</v>
      </c>
      <c r="AT162" s="4" t="n">
        <f aca="false">AS162+AT159*AT$96</f>
        <v>5218.227571036</v>
      </c>
      <c r="AU162" s="4" t="n">
        <f aca="false">AT162+AU159*AU$96</f>
        <v>5218.227571036</v>
      </c>
      <c r="AV162" s="4" t="n">
        <f aca="false">AU162+AV159*AV$96</f>
        <v>5218.227571036</v>
      </c>
      <c r="AW162" s="4" t="n">
        <f aca="false">AV162+AW159*AW$96</f>
        <v>5218.227571036</v>
      </c>
      <c r="AX162" s="4" t="n">
        <f aca="false">AW162+AX159*AX$96</f>
        <v>5218.227571036</v>
      </c>
      <c r="AY162" s="4" t="n">
        <f aca="false">AX162+AY159*AY$96</f>
        <v>5218.227571036</v>
      </c>
    </row>
    <row r="163" customFormat="false" ht="12.75" hidden="false" customHeight="false" outlineLevel="0" collapsed="false"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</row>
    <row r="164" customFormat="false" ht="12.75" hidden="false" customHeight="false" outlineLevel="0" collapsed="false"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</row>
    <row r="165" customFormat="false" ht="12.75" hidden="false" customHeight="false" outlineLevel="0" collapsed="false">
      <c r="B165" s="0" t="s">
        <v>113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</row>
    <row r="166" customFormat="false" ht="12.75" hidden="false" customHeight="false" outlineLevel="0" collapsed="false">
      <c r="B166" s="0" t="s">
        <v>41</v>
      </c>
      <c r="C166" s="5" t="n">
        <f aca="false">C125</f>
        <v>809.8475</v>
      </c>
      <c r="D166" s="4" t="n">
        <f aca="false">$C59/4+D155</f>
        <v>822.91644398574</v>
      </c>
      <c r="E166" s="4" t="n">
        <f aca="false">$C59/4+E155</f>
        <v>835.985387971479</v>
      </c>
      <c r="F166" s="4" t="n">
        <f aca="false">$C59/4+F155</f>
        <v>849.054331957219</v>
      </c>
      <c r="G166" s="4" t="n">
        <f aca="false">$C59/4+G155</f>
        <v>862.123275942958</v>
      </c>
      <c r="H166" s="4" t="n">
        <f aca="false">$C59/4+H155</f>
        <v>875.192219928698</v>
      </c>
      <c r="I166" s="4" t="n">
        <f aca="false">$C59/4+I155</f>
        <v>888.261163914437</v>
      </c>
      <c r="J166" s="4" t="n">
        <f aca="false">$C59/4+J155</f>
        <v>901.330107900177</v>
      </c>
      <c r="K166" s="4" t="n">
        <f aca="false">$C59/4+K155</f>
        <v>914.399051885916</v>
      </c>
      <c r="L166" s="4" t="n">
        <f aca="false">$C59/4+L155</f>
        <v>927.467995871656</v>
      </c>
      <c r="M166" s="4" t="n">
        <f aca="false">$C59/4+M155</f>
        <v>940.536939857395</v>
      </c>
      <c r="N166" s="4" t="n">
        <f aca="false">$C59/4+N155</f>
        <v>940.536939857395</v>
      </c>
      <c r="O166" s="4" t="n">
        <f aca="false">$C59/4+O155</f>
        <v>940.536939857395</v>
      </c>
      <c r="P166" s="4" t="n">
        <f aca="false">$C59/4+P155</f>
        <v>940.536939857395</v>
      </c>
      <c r="Q166" s="4" t="n">
        <f aca="false">$C59/4+Q155</f>
        <v>940.536939857395</v>
      </c>
      <c r="R166" s="4" t="n">
        <f aca="false">$C59/4+R155</f>
        <v>940.536939857395</v>
      </c>
      <c r="S166" s="4" t="n">
        <f aca="false">$C59/4+S155</f>
        <v>940.536939857395</v>
      </c>
      <c r="T166" s="4" t="n">
        <f aca="false">$C59/4+T155</f>
        <v>940.536939857395</v>
      </c>
      <c r="U166" s="4" t="n">
        <f aca="false">$C59/4+U155</f>
        <v>809.8475</v>
      </c>
      <c r="V166" s="4" t="n">
        <f aca="false">$C59/4+V155</f>
        <v>809.8475</v>
      </c>
      <c r="W166" s="4" t="n">
        <f aca="false">$C59/4+W155</f>
        <v>809.8475</v>
      </c>
      <c r="X166" s="4" t="n">
        <f aca="false">$C59/4+X155</f>
        <v>809.8475</v>
      </c>
      <c r="Y166" s="4" t="n">
        <f aca="false">$C59/4+Y155</f>
        <v>809.8475</v>
      </c>
      <c r="Z166" s="4" t="n">
        <f aca="false">$C59/4+Z155</f>
        <v>809.8475</v>
      </c>
      <c r="AA166" s="4" t="n">
        <f aca="false">$C59/4+AA155</f>
        <v>809.8475</v>
      </c>
      <c r="AB166" s="4" t="n">
        <f aca="false">$C59/4+AB155</f>
        <v>809.8475</v>
      </c>
      <c r="AC166" s="4" t="n">
        <f aca="false">$C59/4+AC155</f>
        <v>809.8475</v>
      </c>
      <c r="AD166" s="4" t="n">
        <f aca="false">$C59/4+AD155</f>
        <v>809.8475</v>
      </c>
      <c r="AE166" s="4" t="n">
        <f aca="false">$C59/4+AE155</f>
        <v>809.8475</v>
      </c>
      <c r="AF166" s="4" t="n">
        <f aca="false">$C59/4+AF155</f>
        <v>809.8475</v>
      </c>
      <c r="AG166" s="4" t="n">
        <f aca="false">$C59/4+AG155</f>
        <v>809.8475</v>
      </c>
      <c r="AH166" s="4" t="n">
        <f aca="false">$C59/4+AH155</f>
        <v>809.8475</v>
      </c>
      <c r="AI166" s="4" t="n">
        <f aca="false">$C59/4+AI155</f>
        <v>809.8475</v>
      </c>
      <c r="AJ166" s="4" t="n">
        <f aca="false">$C59/4+AJ155</f>
        <v>809.8475</v>
      </c>
      <c r="AK166" s="4" t="n">
        <f aca="false">$C59/4+AK155</f>
        <v>809.8475</v>
      </c>
      <c r="AL166" s="4" t="n">
        <f aca="false">$C59/4+AL155</f>
        <v>809.8475</v>
      </c>
      <c r="AM166" s="4" t="n">
        <f aca="false">$C59/4+AM155</f>
        <v>809.8475</v>
      </c>
      <c r="AN166" s="4" t="n">
        <f aca="false">$C59/4+AN155</f>
        <v>809.8475</v>
      </c>
      <c r="AO166" s="4" t="n">
        <f aca="false">$C59/4+AO155</f>
        <v>809.8475</v>
      </c>
      <c r="AP166" s="4" t="n">
        <f aca="false">$C59/4+AP155</f>
        <v>809.8475</v>
      </c>
      <c r="AQ166" s="4" t="n">
        <f aca="false">$C59/4+AQ155</f>
        <v>809.8475</v>
      </c>
      <c r="AR166" s="4" t="n">
        <f aca="false">$C59/4+AR155</f>
        <v>809.8475</v>
      </c>
      <c r="AS166" s="4" t="n">
        <f aca="false">$C59/4+AS155</f>
        <v>809.8475</v>
      </c>
      <c r="AT166" s="4" t="n">
        <f aca="false">$C59/4+AT155</f>
        <v>809.8475</v>
      </c>
      <c r="AU166" s="4" t="n">
        <f aca="false">$C59/4+AU155</f>
        <v>809.8475</v>
      </c>
      <c r="AV166" s="4" t="n">
        <f aca="false">$C59/4+AV155</f>
        <v>809.8475</v>
      </c>
      <c r="AW166" s="4" t="n">
        <f aca="false">$C59/4+AW155</f>
        <v>809.8475</v>
      </c>
      <c r="AX166" s="4" t="n">
        <f aca="false">$C59/4+AX155</f>
        <v>809.8475</v>
      </c>
      <c r="AY166" s="4" t="n">
        <f aca="false">$C59/4+AY155</f>
        <v>809.8475</v>
      </c>
    </row>
    <row r="167" customFormat="false" ht="12.75" hidden="false" customHeight="false" outlineLevel="0" collapsed="false">
      <c r="B167" s="0" t="s">
        <v>65</v>
      </c>
      <c r="C167" s="5" t="n">
        <f aca="false">C126</f>
        <v>785.315</v>
      </c>
      <c r="D167" s="4" t="n">
        <f aca="false">$C60/4+D156</f>
        <v>806.817344517292</v>
      </c>
      <c r="E167" s="4" t="n">
        <f aca="false">$C60/4+E156</f>
        <v>828.319689034584</v>
      </c>
      <c r="F167" s="4" t="n">
        <f aca="false">$C60/4+F156</f>
        <v>849.822033551876</v>
      </c>
      <c r="G167" s="4" t="n">
        <f aca="false">$C60/4+G156</f>
        <v>871.324378069169</v>
      </c>
      <c r="H167" s="4" t="n">
        <f aca="false">$C60/4+H156</f>
        <v>892.826722586461</v>
      </c>
      <c r="I167" s="4" t="n">
        <f aca="false">$C60/4+I156</f>
        <v>914.329067103753</v>
      </c>
      <c r="J167" s="4" t="n">
        <f aca="false">$C60/4+J156</f>
        <v>935.831411621045</v>
      </c>
      <c r="K167" s="4" t="n">
        <f aca="false">$C60/4+K156</f>
        <v>957.333756138337</v>
      </c>
      <c r="L167" s="4" t="n">
        <f aca="false">$C60/4+L156</f>
        <v>978.836100655629</v>
      </c>
      <c r="M167" s="4" t="n">
        <f aca="false">$C60/4+M156</f>
        <v>1000.33844517292</v>
      </c>
      <c r="N167" s="4" t="n">
        <f aca="false">$C60/4+N156</f>
        <v>1000.33844517292</v>
      </c>
      <c r="O167" s="4" t="n">
        <f aca="false">$C60/4+O156</f>
        <v>1000.33844517292</v>
      </c>
      <c r="P167" s="4" t="n">
        <f aca="false">$C60/4+P156</f>
        <v>1000.33844517292</v>
      </c>
      <c r="Q167" s="4" t="n">
        <f aca="false">$C60/4+Q156</f>
        <v>1000.33844517292</v>
      </c>
      <c r="R167" s="4" t="n">
        <f aca="false">$C60/4+R156</f>
        <v>1000.33844517292</v>
      </c>
      <c r="S167" s="4" t="n">
        <f aca="false">$C60/4+S156</f>
        <v>1000.33844517292</v>
      </c>
      <c r="T167" s="4" t="n">
        <f aca="false">$C60/4+T156</f>
        <v>1000.33844517292</v>
      </c>
      <c r="U167" s="4" t="n">
        <f aca="false">$C60/4+U156</f>
        <v>785.315</v>
      </c>
      <c r="V167" s="4" t="n">
        <f aca="false">$C60/4+V156</f>
        <v>785.315</v>
      </c>
      <c r="W167" s="4" t="n">
        <f aca="false">$C60/4+W156</f>
        <v>785.315</v>
      </c>
      <c r="X167" s="4" t="n">
        <f aca="false">$C60/4+X156</f>
        <v>785.315</v>
      </c>
      <c r="Y167" s="4" t="n">
        <f aca="false">$C60/4+Y156</f>
        <v>785.315</v>
      </c>
      <c r="Z167" s="4" t="n">
        <f aca="false">$C60/4+Z156</f>
        <v>785.315</v>
      </c>
      <c r="AA167" s="4" t="n">
        <f aca="false">$C60/4+AA156</f>
        <v>785.315</v>
      </c>
      <c r="AB167" s="4" t="n">
        <f aca="false">$C60/4+AB156</f>
        <v>785.315</v>
      </c>
      <c r="AC167" s="4" t="n">
        <f aca="false">$C60/4+AC156</f>
        <v>785.315</v>
      </c>
      <c r="AD167" s="4" t="n">
        <f aca="false">$C60/4+AD156</f>
        <v>785.315</v>
      </c>
      <c r="AE167" s="4" t="n">
        <f aca="false">$C60/4+AE156</f>
        <v>785.315</v>
      </c>
      <c r="AF167" s="4" t="n">
        <f aca="false">$C60/4+AF156</f>
        <v>785.315</v>
      </c>
      <c r="AG167" s="4" t="n">
        <f aca="false">$C60/4+AG156</f>
        <v>785.315</v>
      </c>
      <c r="AH167" s="4" t="n">
        <f aca="false">$C60/4+AH156</f>
        <v>785.315</v>
      </c>
      <c r="AI167" s="4" t="n">
        <f aca="false">$C60/4+AI156</f>
        <v>785.315</v>
      </c>
      <c r="AJ167" s="4" t="n">
        <f aca="false">$C60/4+AJ156</f>
        <v>785.315</v>
      </c>
      <c r="AK167" s="4" t="n">
        <f aca="false">$C60/4+AK156</f>
        <v>785.315</v>
      </c>
      <c r="AL167" s="4" t="n">
        <f aca="false">$C60/4+AL156</f>
        <v>785.315</v>
      </c>
      <c r="AM167" s="4" t="n">
        <f aca="false">$C60/4+AM156</f>
        <v>785.315</v>
      </c>
      <c r="AN167" s="4" t="n">
        <f aca="false">$C60/4+AN156</f>
        <v>785.315</v>
      </c>
      <c r="AO167" s="4" t="n">
        <f aca="false">$C60/4+AO156</f>
        <v>785.315</v>
      </c>
      <c r="AP167" s="4" t="n">
        <f aca="false">$C60/4+AP156</f>
        <v>785.315</v>
      </c>
      <c r="AQ167" s="4" t="n">
        <f aca="false">$C60/4+AQ156</f>
        <v>785.315</v>
      </c>
      <c r="AR167" s="4" t="n">
        <f aca="false">$C60/4+AR156</f>
        <v>785.315</v>
      </c>
      <c r="AS167" s="4" t="n">
        <f aca="false">$C60/4+AS156</f>
        <v>785.315</v>
      </c>
      <c r="AT167" s="4" t="n">
        <f aca="false">$C60/4+AT156</f>
        <v>785.315</v>
      </c>
      <c r="AU167" s="4" t="n">
        <f aca="false">$C60/4+AU156</f>
        <v>785.315</v>
      </c>
      <c r="AV167" s="4" t="n">
        <f aca="false">$C60/4+AV156</f>
        <v>785.315</v>
      </c>
      <c r="AW167" s="4" t="n">
        <f aca="false">$C60/4+AW156</f>
        <v>785.315</v>
      </c>
      <c r="AX167" s="4" t="n">
        <f aca="false">$C60/4+AX156</f>
        <v>785.315</v>
      </c>
      <c r="AY167" s="4" t="n">
        <f aca="false">$C60/4+AY156</f>
        <v>785.315</v>
      </c>
    </row>
    <row r="168" customFormat="false" ht="12.75" hidden="false" customHeight="false" outlineLevel="0" collapsed="false">
      <c r="B168" s="0" t="s">
        <v>66</v>
      </c>
      <c r="C168" s="5" t="n">
        <f aca="false">C127</f>
        <v>257.805</v>
      </c>
      <c r="D168" s="4" t="n">
        <f aca="false">$C61/4+D157</f>
        <v>269.622596957147</v>
      </c>
      <c r="E168" s="4" t="n">
        <f aca="false">$C61/4+E157</f>
        <v>281.440193914294</v>
      </c>
      <c r="F168" s="4" t="n">
        <f aca="false">$C61/4+F157</f>
        <v>293.257790871441</v>
      </c>
      <c r="G168" s="4" t="n">
        <f aca="false">$C61/4+G157</f>
        <v>305.075387828589</v>
      </c>
      <c r="H168" s="4" t="n">
        <f aca="false">$C61/4+H157</f>
        <v>316.892984785736</v>
      </c>
      <c r="I168" s="4" t="n">
        <f aca="false">$C61/4+I157</f>
        <v>328.710581742883</v>
      </c>
      <c r="J168" s="4" t="n">
        <f aca="false">$C61/4+J157</f>
        <v>340.52817870003</v>
      </c>
      <c r="K168" s="4" t="n">
        <f aca="false">$C61/4+K157</f>
        <v>352.345775657177</v>
      </c>
      <c r="L168" s="4" t="n">
        <f aca="false">$C61/4+L157</f>
        <v>364.163372614324</v>
      </c>
      <c r="M168" s="4" t="n">
        <f aca="false">$C61/4+M157</f>
        <v>375.980969571471</v>
      </c>
      <c r="N168" s="4" t="n">
        <f aca="false">$C61/4+N157</f>
        <v>375.980969571471</v>
      </c>
      <c r="O168" s="4" t="n">
        <f aca="false">$C61/4+O157</f>
        <v>375.980969571471</v>
      </c>
      <c r="P168" s="4" t="n">
        <f aca="false">$C61/4+P157</f>
        <v>375.980969571471</v>
      </c>
      <c r="Q168" s="4" t="n">
        <f aca="false">$C61/4+Q157</f>
        <v>375.980969571471</v>
      </c>
      <c r="R168" s="4" t="n">
        <f aca="false">$C61/4+R157</f>
        <v>375.980969571471</v>
      </c>
      <c r="S168" s="4" t="n">
        <f aca="false">$C61/4+S157</f>
        <v>375.980969571471</v>
      </c>
      <c r="T168" s="4" t="n">
        <f aca="false">$C61/4+T157</f>
        <v>375.980969571471</v>
      </c>
      <c r="U168" s="4" t="n">
        <f aca="false">$C61/4+U157</f>
        <v>257.805</v>
      </c>
      <c r="V168" s="4" t="n">
        <f aca="false">$C61/4+V157</f>
        <v>257.805</v>
      </c>
      <c r="W168" s="4" t="n">
        <f aca="false">$C61/4+W157</f>
        <v>257.805</v>
      </c>
      <c r="X168" s="4" t="n">
        <f aca="false">$C61/4+X157</f>
        <v>257.805</v>
      </c>
      <c r="Y168" s="4" t="n">
        <f aca="false">$C61/4+Y157</f>
        <v>257.805</v>
      </c>
      <c r="Z168" s="4" t="n">
        <f aca="false">$C61/4+Z157</f>
        <v>257.805</v>
      </c>
      <c r="AA168" s="4" t="n">
        <f aca="false">$C61/4+AA157</f>
        <v>257.805</v>
      </c>
      <c r="AB168" s="4" t="n">
        <f aca="false">$C61/4+AB157</f>
        <v>257.805</v>
      </c>
      <c r="AC168" s="4" t="n">
        <f aca="false">$C61/4+AC157</f>
        <v>257.805</v>
      </c>
      <c r="AD168" s="4" t="n">
        <f aca="false">$C61/4+AD157</f>
        <v>257.805</v>
      </c>
      <c r="AE168" s="4" t="n">
        <f aca="false">$C61/4+AE157</f>
        <v>257.805</v>
      </c>
      <c r="AF168" s="4" t="n">
        <f aca="false">$C61/4+AF157</f>
        <v>257.805</v>
      </c>
      <c r="AG168" s="4" t="n">
        <f aca="false">$C61/4+AG157</f>
        <v>257.805</v>
      </c>
      <c r="AH168" s="4" t="n">
        <f aca="false">$C61/4+AH157</f>
        <v>257.805</v>
      </c>
      <c r="AI168" s="4" t="n">
        <f aca="false">$C61/4+AI157</f>
        <v>257.805</v>
      </c>
      <c r="AJ168" s="4" t="n">
        <f aca="false">$C61/4+AJ157</f>
        <v>257.805</v>
      </c>
      <c r="AK168" s="4" t="n">
        <f aca="false">$C61/4+AK157</f>
        <v>257.805</v>
      </c>
      <c r="AL168" s="4" t="n">
        <f aca="false">$C61/4+AL157</f>
        <v>257.805</v>
      </c>
      <c r="AM168" s="4" t="n">
        <f aca="false">$C61/4+AM157</f>
        <v>257.805</v>
      </c>
      <c r="AN168" s="4" t="n">
        <f aca="false">$C61/4+AN157</f>
        <v>257.805</v>
      </c>
      <c r="AO168" s="4" t="n">
        <f aca="false">$C61/4+AO157</f>
        <v>257.805</v>
      </c>
      <c r="AP168" s="4" t="n">
        <f aca="false">$C61/4+AP157</f>
        <v>257.805</v>
      </c>
      <c r="AQ168" s="4" t="n">
        <f aca="false">$C61/4+AQ157</f>
        <v>257.805</v>
      </c>
      <c r="AR168" s="4" t="n">
        <f aca="false">$C61/4+AR157</f>
        <v>257.805</v>
      </c>
      <c r="AS168" s="4" t="n">
        <f aca="false">$C61/4+AS157</f>
        <v>257.805</v>
      </c>
      <c r="AT168" s="4" t="n">
        <f aca="false">$C61/4+AT157</f>
        <v>257.805</v>
      </c>
      <c r="AU168" s="4" t="n">
        <f aca="false">$C61/4+AU157</f>
        <v>257.805</v>
      </c>
      <c r="AV168" s="4" t="n">
        <f aca="false">$C61/4+AV157</f>
        <v>257.805</v>
      </c>
      <c r="AW168" s="4" t="n">
        <f aca="false">$C61/4+AW157</f>
        <v>257.805</v>
      </c>
      <c r="AX168" s="4" t="n">
        <f aca="false">$C61/4+AX157</f>
        <v>257.805</v>
      </c>
      <c r="AY168" s="4" t="n">
        <f aca="false">$C61/4+AY157</f>
        <v>257.805</v>
      </c>
    </row>
    <row r="169" customFormat="false" ht="12.75" hidden="false" customHeight="false" outlineLevel="0" collapsed="false">
      <c r="B169" s="0" t="s">
        <v>70</v>
      </c>
      <c r="C169" s="5" t="n">
        <f aca="false">C128</f>
        <v>125.3575</v>
      </c>
      <c r="D169" s="4" t="n">
        <f aca="false">$C62/4+D158</f>
        <v>128.426739539821</v>
      </c>
      <c r="E169" s="4" t="n">
        <f aca="false">$C62/4+E158</f>
        <v>131.495979079642</v>
      </c>
      <c r="F169" s="4" t="n">
        <f aca="false">$C62/4+F158</f>
        <v>134.565218619464</v>
      </c>
      <c r="G169" s="4" t="n">
        <f aca="false">$C62/4+G158</f>
        <v>137.634458159285</v>
      </c>
      <c r="H169" s="4" t="n">
        <f aca="false">$C62/4+H158</f>
        <v>140.703697699106</v>
      </c>
      <c r="I169" s="4" t="n">
        <f aca="false">$C62/4+I158</f>
        <v>143.772937238927</v>
      </c>
      <c r="J169" s="4" t="n">
        <f aca="false">$C62/4+J158</f>
        <v>146.842176778748</v>
      </c>
      <c r="K169" s="4" t="n">
        <f aca="false">$C62/4+K158</f>
        <v>149.91141631857</v>
      </c>
      <c r="L169" s="4" t="n">
        <f aca="false">$C62/4+L158</f>
        <v>152.980655858391</v>
      </c>
      <c r="M169" s="4" t="n">
        <f aca="false">$C62/4+M158</f>
        <v>156.049895398212</v>
      </c>
      <c r="N169" s="4" t="n">
        <f aca="false">$C62/4+N158</f>
        <v>156.049895398212</v>
      </c>
      <c r="O169" s="4" t="n">
        <f aca="false">$C62/4+O158</f>
        <v>156.049895398212</v>
      </c>
      <c r="P169" s="4" t="n">
        <f aca="false">$C62/4+P158</f>
        <v>156.049895398212</v>
      </c>
      <c r="Q169" s="4" t="n">
        <f aca="false">$C62/4+Q158</f>
        <v>156.049895398212</v>
      </c>
      <c r="R169" s="4" t="n">
        <f aca="false">$C62/4+R158</f>
        <v>156.049895398212</v>
      </c>
      <c r="S169" s="4" t="n">
        <f aca="false">$C62/4+S158</f>
        <v>156.049895398212</v>
      </c>
      <c r="T169" s="4" t="n">
        <f aca="false">$C62/4+T158</f>
        <v>156.049895398212</v>
      </c>
      <c r="U169" s="4" t="n">
        <f aca="false">$C62/4+U158</f>
        <v>125.3575</v>
      </c>
      <c r="V169" s="4" t="n">
        <f aca="false">$C62/4+V158</f>
        <v>125.3575</v>
      </c>
      <c r="W169" s="4" t="n">
        <f aca="false">$C62/4+W158</f>
        <v>125.3575</v>
      </c>
      <c r="X169" s="4" t="n">
        <f aca="false">$C62/4+X158</f>
        <v>125.3575</v>
      </c>
      <c r="Y169" s="4" t="n">
        <f aca="false">$C62/4+Y158</f>
        <v>125.3575</v>
      </c>
      <c r="Z169" s="4" t="n">
        <f aca="false">$C62/4+Z158</f>
        <v>125.3575</v>
      </c>
      <c r="AA169" s="4" t="n">
        <f aca="false">$C62/4+AA158</f>
        <v>125.3575</v>
      </c>
      <c r="AB169" s="4" t="n">
        <f aca="false">$C62/4+AB158</f>
        <v>125.3575</v>
      </c>
      <c r="AC169" s="4" t="n">
        <f aca="false">$C62/4+AC158</f>
        <v>125.3575</v>
      </c>
      <c r="AD169" s="4" t="n">
        <f aca="false">$C62/4+AD158</f>
        <v>125.3575</v>
      </c>
      <c r="AE169" s="4" t="n">
        <f aca="false">$C62/4+AE158</f>
        <v>125.3575</v>
      </c>
      <c r="AF169" s="4" t="n">
        <f aca="false">$C62/4+AF158</f>
        <v>125.3575</v>
      </c>
      <c r="AG169" s="4" t="n">
        <f aca="false">$C62/4+AG158</f>
        <v>125.3575</v>
      </c>
      <c r="AH169" s="4" t="n">
        <f aca="false">$C62/4+AH158</f>
        <v>125.3575</v>
      </c>
      <c r="AI169" s="4" t="n">
        <f aca="false">$C62/4+AI158</f>
        <v>125.3575</v>
      </c>
      <c r="AJ169" s="4" t="n">
        <f aca="false">$C62/4+AJ158</f>
        <v>125.3575</v>
      </c>
      <c r="AK169" s="4" t="n">
        <f aca="false">$C62/4+AK158</f>
        <v>125.3575</v>
      </c>
      <c r="AL169" s="4" t="n">
        <f aca="false">$C62/4+AL158</f>
        <v>125.3575</v>
      </c>
      <c r="AM169" s="4" t="n">
        <f aca="false">$C62/4+AM158</f>
        <v>125.3575</v>
      </c>
      <c r="AN169" s="4" t="n">
        <f aca="false">$C62/4+AN158</f>
        <v>125.3575</v>
      </c>
      <c r="AO169" s="4" t="n">
        <f aca="false">$C62/4+AO158</f>
        <v>125.3575</v>
      </c>
      <c r="AP169" s="4" t="n">
        <f aca="false">$C62/4+AP158</f>
        <v>125.3575</v>
      </c>
      <c r="AQ169" s="4" t="n">
        <f aca="false">$C62/4+AQ158</f>
        <v>125.3575</v>
      </c>
      <c r="AR169" s="4" t="n">
        <f aca="false">$C62/4+AR158</f>
        <v>125.3575</v>
      </c>
      <c r="AS169" s="4" t="n">
        <f aca="false">$C62/4+AS158</f>
        <v>125.3575</v>
      </c>
      <c r="AT169" s="4" t="n">
        <f aca="false">$C62/4+AT158</f>
        <v>125.3575</v>
      </c>
      <c r="AU169" s="4" t="n">
        <f aca="false">$C62/4+AU158</f>
        <v>125.3575</v>
      </c>
      <c r="AV169" s="4" t="n">
        <f aca="false">$C62/4+AV158</f>
        <v>125.3575</v>
      </c>
      <c r="AW169" s="4" t="n">
        <f aca="false">$C62/4+AW158</f>
        <v>125.3575</v>
      </c>
      <c r="AX169" s="4" t="n">
        <f aca="false">$C62/4+AX158</f>
        <v>125.3575</v>
      </c>
      <c r="AY169" s="4" t="n">
        <f aca="false">$C62/4+AY158</f>
        <v>125.3575</v>
      </c>
    </row>
    <row r="170" customFormat="false" ht="12.75" hidden="false" customHeight="false" outlineLevel="0" collapsed="false">
      <c r="B170" s="0" t="s">
        <v>17</v>
      </c>
      <c r="C170" s="5" t="n">
        <f aca="false">C129</f>
        <v>1978.325</v>
      </c>
      <c r="D170" s="4" t="n">
        <f aca="false">SUM(D166:D169)</f>
        <v>2027.783125</v>
      </c>
      <c r="E170" s="4" t="n">
        <f aca="false">SUM(E166:E169)</f>
        <v>2077.24125</v>
      </c>
      <c r="F170" s="4" t="n">
        <f aca="false">SUM(F166:F169)</f>
        <v>2126.699375</v>
      </c>
      <c r="G170" s="4" t="n">
        <f aca="false">SUM(G166:G169)</f>
        <v>2176.1575</v>
      </c>
      <c r="H170" s="4" t="n">
        <f aca="false">SUM(H166:H169)</f>
        <v>2225.615625</v>
      </c>
      <c r="I170" s="4" t="n">
        <f aca="false">SUM(I166:I169)</f>
        <v>2275.07375</v>
      </c>
      <c r="J170" s="4" t="n">
        <f aca="false">SUM(J166:J169)</f>
        <v>2324.531875</v>
      </c>
      <c r="K170" s="4" t="n">
        <f aca="false">SUM(K166:K169)</f>
        <v>2373.99</v>
      </c>
      <c r="L170" s="4" t="n">
        <f aca="false">SUM(L166:L169)</f>
        <v>2423.448125</v>
      </c>
      <c r="M170" s="4" t="n">
        <f aca="false">SUM(M166:M169)</f>
        <v>2472.90625</v>
      </c>
      <c r="N170" s="4" t="n">
        <f aca="false">SUM(N166:N169)</f>
        <v>2472.90625</v>
      </c>
      <c r="O170" s="4" t="n">
        <f aca="false">SUM(O166:O169)</f>
        <v>2472.90625</v>
      </c>
      <c r="P170" s="4" t="n">
        <f aca="false">SUM(P166:P169)</f>
        <v>2472.90625</v>
      </c>
      <c r="Q170" s="4" t="n">
        <f aca="false">SUM(Q166:Q169)</f>
        <v>2472.90625</v>
      </c>
      <c r="R170" s="4" t="n">
        <f aca="false">SUM(R166:R169)</f>
        <v>2472.90625</v>
      </c>
      <c r="S170" s="4" t="n">
        <f aca="false">SUM(S166:S169)</f>
        <v>2472.90625</v>
      </c>
      <c r="T170" s="4" t="n">
        <f aca="false">SUM(T166:T169)</f>
        <v>2472.90625</v>
      </c>
      <c r="U170" s="4" t="n">
        <f aca="false">SUM(U166:U169)</f>
        <v>1978.325</v>
      </c>
      <c r="V170" s="4" t="n">
        <f aca="false">SUM(V166:V169)</f>
        <v>1978.325</v>
      </c>
      <c r="W170" s="4" t="n">
        <f aca="false">SUM(W166:W169)</f>
        <v>1978.325</v>
      </c>
      <c r="X170" s="4" t="n">
        <f aca="false">SUM(X166:X169)</f>
        <v>1978.325</v>
      </c>
      <c r="Y170" s="4" t="n">
        <f aca="false">SUM(Y166:Y169)</f>
        <v>1978.325</v>
      </c>
      <c r="Z170" s="4" t="n">
        <f aca="false">SUM(Z166:Z169)</f>
        <v>1978.325</v>
      </c>
      <c r="AA170" s="4" t="n">
        <f aca="false">SUM(AA166:AA169)</f>
        <v>1978.325</v>
      </c>
      <c r="AB170" s="4" t="n">
        <f aca="false">SUM(AB166:AB169)</f>
        <v>1978.325</v>
      </c>
      <c r="AC170" s="4" t="n">
        <f aca="false">SUM(AC166:AC169)</f>
        <v>1978.325</v>
      </c>
      <c r="AD170" s="4" t="n">
        <f aca="false">SUM(AD166:AD169)</f>
        <v>1978.325</v>
      </c>
      <c r="AE170" s="4" t="n">
        <f aca="false">SUM(AE166:AE169)</f>
        <v>1978.325</v>
      </c>
      <c r="AF170" s="4" t="n">
        <f aca="false">SUM(AF166:AF169)</f>
        <v>1978.325</v>
      </c>
      <c r="AG170" s="4" t="n">
        <f aca="false">SUM(AG166:AG169)</f>
        <v>1978.325</v>
      </c>
      <c r="AH170" s="4" t="n">
        <f aca="false">SUM(AH166:AH169)</f>
        <v>1978.325</v>
      </c>
      <c r="AI170" s="4" t="n">
        <f aca="false">SUM(AI166:AI169)</f>
        <v>1978.325</v>
      </c>
      <c r="AJ170" s="4" t="n">
        <f aca="false">SUM(AJ166:AJ169)</f>
        <v>1978.325</v>
      </c>
      <c r="AK170" s="4" t="n">
        <f aca="false">SUM(AK166:AK169)</f>
        <v>1978.325</v>
      </c>
      <c r="AL170" s="4" t="n">
        <f aca="false">SUM(AL166:AL169)</f>
        <v>1978.325</v>
      </c>
      <c r="AM170" s="4" t="n">
        <f aca="false">SUM(AM166:AM169)</f>
        <v>1978.325</v>
      </c>
      <c r="AN170" s="4" t="n">
        <f aca="false">SUM(AN166:AN169)</f>
        <v>1978.325</v>
      </c>
      <c r="AO170" s="4" t="n">
        <f aca="false">SUM(AO166:AO169)</f>
        <v>1978.325</v>
      </c>
      <c r="AP170" s="4" t="n">
        <f aca="false">SUM(AP166:AP169)</f>
        <v>1978.325</v>
      </c>
      <c r="AQ170" s="4" t="n">
        <f aca="false">SUM(AQ166:AQ169)</f>
        <v>1978.325</v>
      </c>
      <c r="AR170" s="4" t="n">
        <f aca="false">SUM(AR166:AR169)</f>
        <v>1978.325</v>
      </c>
      <c r="AS170" s="4" t="n">
        <f aca="false">SUM(AS166:AS169)</f>
        <v>1978.325</v>
      </c>
      <c r="AT170" s="4" t="n">
        <f aca="false">SUM(AT166:AT169)</f>
        <v>1978.325</v>
      </c>
      <c r="AU170" s="4" t="n">
        <f aca="false">SUM(AU166:AU169)</f>
        <v>1978.325</v>
      </c>
      <c r="AV170" s="4" t="n">
        <f aca="false">SUM(AV166:AV169)</f>
        <v>1978.325</v>
      </c>
      <c r="AW170" s="4" t="n">
        <f aca="false">SUM(AW166:AW169)</f>
        <v>1978.325</v>
      </c>
      <c r="AX170" s="4" t="n">
        <f aca="false">SUM(AX166:AX169)</f>
        <v>1978.325</v>
      </c>
      <c r="AY170" s="4" t="n">
        <f aca="false">SUM(AY166:AY169)</f>
        <v>1978.325</v>
      </c>
    </row>
    <row r="171" customFormat="false" ht="12.75" hidden="false" customHeight="false" outlineLevel="0" collapsed="false"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</row>
    <row r="172" customFormat="false" ht="12.75" hidden="false" customHeight="false" outlineLevel="0" collapsed="false">
      <c r="B172" s="0" t="s">
        <v>114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</row>
    <row r="173" customFormat="false" ht="12.75" hidden="false" customHeight="false" outlineLevel="0" collapsed="false">
      <c r="B173" s="0" t="s">
        <v>41</v>
      </c>
      <c r="C173" s="9" t="n">
        <f aca="false">C132</f>
        <v>11.6781066368651</v>
      </c>
      <c r="D173" s="22" t="n">
        <f aca="false">D166/($C40/4)*100</f>
        <v>11.8665625146651</v>
      </c>
      <c r="E173" s="22" t="n">
        <f aca="false">E166/($C40/4)*100</f>
        <v>12.0550183924652</v>
      </c>
      <c r="F173" s="22" t="n">
        <f aca="false">F166/($C40/4)*100</f>
        <v>12.2434742702652</v>
      </c>
      <c r="G173" s="22" t="n">
        <f aca="false">G166/($C40/4)*100</f>
        <v>12.4319301480653</v>
      </c>
      <c r="H173" s="22" t="n">
        <f aca="false">H166/($C40/4)*100</f>
        <v>12.6203860258654</v>
      </c>
      <c r="I173" s="22" t="n">
        <f aca="false">I166/($C40/4)*100</f>
        <v>12.8088419036654</v>
      </c>
      <c r="J173" s="22" t="n">
        <f aca="false">J166/($C40/4)*100</f>
        <v>12.9972977814655</v>
      </c>
      <c r="K173" s="22" t="n">
        <f aca="false">K166/($C40/4)*100</f>
        <v>13.1857536592655</v>
      </c>
      <c r="L173" s="22" t="n">
        <f aca="false">L166/($C40/4)*100</f>
        <v>13.3742095370656</v>
      </c>
      <c r="M173" s="22" t="n">
        <f aca="false">M166/($C40/4)*100</f>
        <v>13.5626654148656</v>
      </c>
      <c r="N173" s="22" t="n">
        <f aca="false">N166/($C40/4)*100</f>
        <v>13.5626654148656</v>
      </c>
      <c r="O173" s="22" t="n">
        <f aca="false">O166/($C40/4)*100</f>
        <v>13.5626654148656</v>
      </c>
      <c r="P173" s="22" t="n">
        <f aca="false">P166/($C40/4)*100</f>
        <v>13.5626654148656</v>
      </c>
      <c r="Q173" s="22" t="n">
        <f aca="false">Q166/($C40/4)*100</f>
        <v>13.5626654148656</v>
      </c>
      <c r="R173" s="22" t="n">
        <f aca="false">R166/($C40/4)*100</f>
        <v>13.5626654148656</v>
      </c>
      <c r="S173" s="22" t="n">
        <f aca="false">S166/($C40/4)*100</f>
        <v>13.5626654148656</v>
      </c>
      <c r="T173" s="22" t="n">
        <f aca="false">T166/($C40/4)*100</f>
        <v>13.5626654148656</v>
      </c>
      <c r="U173" s="22" t="n">
        <f aca="false">U166/($C40/4)*100</f>
        <v>11.6781066368651</v>
      </c>
      <c r="V173" s="22" t="n">
        <f aca="false">V166/($C40/4)*100</f>
        <v>11.6781066368651</v>
      </c>
      <c r="W173" s="22" t="n">
        <f aca="false">W166/($C40/4)*100</f>
        <v>11.6781066368651</v>
      </c>
      <c r="X173" s="22" t="n">
        <f aca="false">X166/($C40/4)*100</f>
        <v>11.6781066368651</v>
      </c>
      <c r="Y173" s="22" t="n">
        <f aca="false">Y166/($C40/4)*100</f>
        <v>11.6781066368651</v>
      </c>
      <c r="Z173" s="22" t="n">
        <f aca="false">Z166/($C40/4)*100</f>
        <v>11.6781066368651</v>
      </c>
      <c r="AA173" s="22" t="n">
        <f aca="false">AA166/($C40/4)*100</f>
        <v>11.6781066368651</v>
      </c>
      <c r="AB173" s="22" t="n">
        <f aca="false">AB166/($C40/4)*100</f>
        <v>11.6781066368651</v>
      </c>
      <c r="AC173" s="22" t="n">
        <f aca="false">AC166/($C40/4)*100</f>
        <v>11.6781066368651</v>
      </c>
      <c r="AD173" s="22" t="n">
        <f aca="false">AD166/($C40/4)*100</f>
        <v>11.6781066368651</v>
      </c>
      <c r="AE173" s="22" t="n">
        <f aca="false">AE166/($C40/4)*100</f>
        <v>11.6781066368651</v>
      </c>
      <c r="AF173" s="22" t="n">
        <f aca="false">AF166/($C40/4)*100</f>
        <v>11.6781066368651</v>
      </c>
      <c r="AG173" s="22" t="n">
        <f aca="false">AG166/($C40/4)*100</f>
        <v>11.6781066368651</v>
      </c>
      <c r="AH173" s="22" t="n">
        <f aca="false">AH166/($C40/4)*100</f>
        <v>11.6781066368651</v>
      </c>
      <c r="AI173" s="22" t="n">
        <f aca="false">AI166/($C40/4)*100</f>
        <v>11.6781066368651</v>
      </c>
      <c r="AJ173" s="22" t="n">
        <f aca="false">AJ166/($C40/4)*100</f>
        <v>11.6781066368651</v>
      </c>
      <c r="AK173" s="22" t="n">
        <f aca="false">AK166/($C40/4)*100</f>
        <v>11.6781066368651</v>
      </c>
      <c r="AL173" s="22" t="n">
        <f aca="false">AL166/($C40/4)*100</f>
        <v>11.6781066368651</v>
      </c>
      <c r="AM173" s="22" t="n">
        <f aca="false">AM166/($C40/4)*100</f>
        <v>11.6781066368651</v>
      </c>
      <c r="AN173" s="22" t="n">
        <f aca="false">AN166/($C40/4)*100</f>
        <v>11.6781066368651</v>
      </c>
      <c r="AO173" s="22" t="n">
        <f aca="false">AO166/($C40/4)*100</f>
        <v>11.6781066368651</v>
      </c>
      <c r="AP173" s="22" t="n">
        <f aca="false">AP166/($C40/4)*100</f>
        <v>11.6781066368651</v>
      </c>
      <c r="AQ173" s="22" t="n">
        <f aca="false">AQ166/($C40/4)*100</f>
        <v>11.6781066368651</v>
      </c>
      <c r="AR173" s="22" t="n">
        <f aca="false">AR166/($C40/4)*100</f>
        <v>11.6781066368651</v>
      </c>
      <c r="AS173" s="22" t="n">
        <f aca="false">AS166/($C40/4)*100</f>
        <v>11.6781066368651</v>
      </c>
      <c r="AT173" s="22" t="n">
        <f aca="false">AT166/($C40/4)*100</f>
        <v>11.6781066368651</v>
      </c>
      <c r="AU173" s="22" t="n">
        <f aca="false">AU166/($C40/4)*100</f>
        <v>11.6781066368651</v>
      </c>
      <c r="AV173" s="22" t="n">
        <f aca="false">AV166/($C40/4)*100</f>
        <v>11.6781066368651</v>
      </c>
      <c r="AW173" s="22" t="n">
        <f aca="false">AW166/($C40/4)*100</f>
        <v>11.6781066368651</v>
      </c>
      <c r="AX173" s="22" t="n">
        <f aca="false">AX166/($C40/4)*100</f>
        <v>11.6781066368651</v>
      </c>
      <c r="AY173" s="22" t="n">
        <f aca="false">AY166/($C40/4)*100</f>
        <v>11.6781066368651</v>
      </c>
    </row>
    <row r="174" customFormat="false" ht="12.75" hidden="false" customHeight="false" outlineLevel="0" collapsed="false">
      <c r="B174" s="0" t="s">
        <v>65</v>
      </c>
      <c r="C174" s="9" t="n">
        <f aca="false">C133</f>
        <v>10.3242621442188</v>
      </c>
      <c r="D174" s="22" t="n">
        <f aca="false">D167/($C41/4)*100</f>
        <v>10.6069459609188</v>
      </c>
      <c r="E174" s="22" t="n">
        <f aca="false">E167/($C41/4)*100</f>
        <v>10.8896297776189</v>
      </c>
      <c r="F174" s="22" t="n">
        <f aca="false">F167/($C41/4)*100</f>
        <v>11.172313594319</v>
      </c>
      <c r="G174" s="22" t="n">
        <f aca="false">G167/($C41/4)*100</f>
        <v>11.4549974110191</v>
      </c>
      <c r="H174" s="22" t="n">
        <f aca="false">H167/($C41/4)*100</f>
        <v>11.7376812277192</v>
      </c>
      <c r="I174" s="22" t="n">
        <f aca="false">I167/($C41/4)*100</f>
        <v>12.0203650444193</v>
      </c>
      <c r="J174" s="22" t="n">
        <f aca="false">J167/($C41/4)*100</f>
        <v>12.3030488611194</v>
      </c>
      <c r="K174" s="22" t="n">
        <f aca="false">K167/($C41/4)*100</f>
        <v>12.5857326778195</v>
      </c>
      <c r="L174" s="22" t="n">
        <f aca="false">L167/($C41/4)*100</f>
        <v>12.8684164945195</v>
      </c>
      <c r="M174" s="22" t="n">
        <f aca="false">M167/($C41/4)*100</f>
        <v>13.1511003112196</v>
      </c>
      <c r="N174" s="22" t="n">
        <f aca="false">N167/($C41/4)*100</f>
        <v>13.1511003112196</v>
      </c>
      <c r="O174" s="22" t="n">
        <f aca="false">O167/($C41/4)*100</f>
        <v>13.1511003112196</v>
      </c>
      <c r="P174" s="22" t="n">
        <f aca="false">P167/($C41/4)*100</f>
        <v>13.1511003112196</v>
      </c>
      <c r="Q174" s="22" t="n">
        <f aca="false">Q167/($C41/4)*100</f>
        <v>13.1511003112196</v>
      </c>
      <c r="R174" s="22" t="n">
        <f aca="false">R167/($C41/4)*100</f>
        <v>13.1511003112196</v>
      </c>
      <c r="S174" s="22" t="n">
        <f aca="false">S167/($C41/4)*100</f>
        <v>13.1511003112196</v>
      </c>
      <c r="T174" s="22" t="n">
        <f aca="false">T167/($C41/4)*100</f>
        <v>13.1511003112196</v>
      </c>
      <c r="U174" s="22" t="n">
        <f aca="false">U167/($C41/4)*100</f>
        <v>10.3242621442188</v>
      </c>
      <c r="V174" s="22" t="n">
        <f aca="false">V167/($C41/4)*100</f>
        <v>10.3242621442188</v>
      </c>
      <c r="W174" s="22" t="n">
        <f aca="false">W167/($C41/4)*100</f>
        <v>10.3242621442188</v>
      </c>
      <c r="X174" s="22" t="n">
        <f aca="false">X167/($C41/4)*100</f>
        <v>10.3242621442188</v>
      </c>
      <c r="Y174" s="22" t="n">
        <f aca="false">Y167/($C41/4)*100</f>
        <v>10.3242621442188</v>
      </c>
      <c r="Z174" s="22" t="n">
        <f aca="false">Z167/($C41/4)*100</f>
        <v>10.3242621442188</v>
      </c>
      <c r="AA174" s="22" t="n">
        <f aca="false">AA167/($C41/4)*100</f>
        <v>10.3242621442188</v>
      </c>
      <c r="AB174" s="22" t="n">
        <f aca="false">AB167/($C41/4)*100</f>
        <v>10.3242621442188</v>
      </c>
      <c r="AC174" s="22" t="n">
        <f aca="false">AC167/($C41/4)*100</f>
        <v>10.3242621442188</v>
      </c>
      <c r="AD174" s="22" t="n">
        <f aca="false">AD167/($C41/4)*100</f>
        <v>10.3242621442188</v>
      </c>
      <c r="AE174" s="22" t="n">
        <f aca="false">AE167/($C41/4)*100</f>
        <v>10.3242621442188</v>
      </c>
      <c r="AF174" s="22" t="n">
        <f aca="false">AF167/($C41/4)*100</f>
        <v>10.3242621442188</v>
      </c>
      <c r="AG174" s="22" t="n">
        <f aca="false">AG167/($C41/4)*100</f>
        <v>10.3242621442188</v>
      </c>
      <c r="AH174" s="22" t="n">
        <f aca="false">AH167/($C41/4)*100</f>
        <v>10.3242621442188</v>
      </c>
      <c r="AI174" s="22" t="n">
        <f aca="false">AI167/($C41/4)*100</f>
        <v>10.3242621442188</v>
      </c>
      <c r="AJ174" s="22" t="n">
        <f aca="false">AJ167/($C41/4)*100</f>
        <v>10.3242621442188</v>
      </c>
      <c r="AK174" s="22" t="n">
        <f aca="false">AK167/($C41/4)*100</f>
        <v>10.3242621442188</v>
      </c>
      <c r="AL174" s="22" t="n">
        <f aca="false">AL167/($C41/4)*100</f>
        <v>10.3242621442188</v>
      </c>
      <c r="AM174" s="22" t="n">
        <f aca="false">AM167/($C41/4)*100</f>
        <v>10.3242621442188</v>
      </c>
      <c r="AN174" s="22" t="n">
        <f aca="false">AN167/($C41/4)*100</f>
        <v>10.3242621442188</v>
      </c>
      <c r="AO174" s="22" t="n">
        <f aca="false">AO167/($C41/4)*100</f>
        <v>10.3242621442188</v>
      </c>
      <c r="AP174" s="22" t="n">
        <f aca="false">AP167/($C41/4)*100</f>
        <v>10.3242621442188</v>
      </c>
      <c r="AQ174" s="22" t="n">
        <f aca="false">AQ167/($C41/4)*100</f>
        <v>10.3242621442188</v>
      </c>
      <c r="AR174" s="22" t="n">
        <f aca="false">AR167/($C41/4)*100</f>
        <v>10.3242621442188</v>
      </c>
      <c r="AS174" s="22" t="n">
        <f aca="false">AS167/($C41/4)*100</f>
        <v>10.3242621442188</v>
      </c>
      <c r="AT174" s="22" t="n">
        <f aca="false">AT167/($C41/4)*100</f>
        <v>10.3242621442188</v>
      </c>
      <c r="AU174" s="22" t="n">
        <f aca="false">AU167/($C41/4)*100</f>
        <v>10.3242621442188</v>
      </c>
      <c r="AV174" s="22" t="n">
        <f aca="false">AV167/($C41/4)*100</f>
        <v>10.3242621442188</v>
      </c>
      <c r="AW174" s="22" t="n">
        <f aca="false">AW167/($C41/4)*100</f>
        <v>10.3242621442188</v>
      </c>
      <c r="AX174" s="22" t="n">
        <f aca="false">AX167/($C41/4)*100</f>
        <v>10.3242621442188</v>
      </c>
      <c r="AY174" s="22" t="n">
        <f aca="false">AY167/($C41/4)*100</f>
        <v>10.3242621442188</v>
      </c>
    </row>
    <row r="175" customFormat="false" ht="12.75" hidden="false" customHeight="false" outlineLevel="0" collapsed="false">
      <c r="B175" s="0" t="s">
        <v>66</v>
      </c>
      <c r="C175" s="9" t="n">
        <f aca="false">C134</f>
        <v>6.16684607104413</v>
      </c>
      <c r="D175" s="22" t="n">
        <f aca="false">D168/($C42/4)*100</f>
        <v>6.44952988774422</v>
      </c>
      <c r="E175" s="22" t="n">
        <f aca="false">E168/($C42/4)*100</f>
        <v>6.73221370444431</v>
      </c>
      <c r="F175" s="22" t="n">
        <f aca="false">F168/($C42/4)*100</f>
        <v>7.0148975211444</v>
      </c>
      <c r="G175" s="22" t="n">
        <f aca="false">G168/($C42/4)*100</f>
        <v>7.29758133784448</v>
      </c>
      <c r="H175" s="22" t="n">
        <f aca="false">H168/($C42/4)*100</f>
        <v>7.58026515454457</v>
      </c>
      <c r="I175" s="22" t="n">
        <f aca="false">I168/($C42/4)*100</f>
        <v>7.86294897124466</v>
      </c>
      <c r="J175" s="22" t="n">
        <f aca="false">J168/($C42/4)*100</f>
        <v>8.14563278794474</v>
      </c>
      <c r="K175" s="22" t="n">
        <f aca="false">K168/($C42/4)*100</f>
        <v>8.42831660464483</v>
      </c>
      <c r="L175" s="22" t="n">
        <f aca="false">L168/($C42/4)*100</f>
        <v>8.71100042134492</v>
      </c>
      <c r="M175" s="22" t="n">
        <f aca="false">M168/($C42/4)*100</f>
        <v>8.993684238045</v>
      </c>
      <c r="N175" s="22" t="n">
        <f aca="false">N168/($C42/4)*100</f>
        <v>8.99368423804501</v>
      </c>
      <c r="O175" s="22" t="n">
        <f aca="false">O168/($C42/4)*100</f>
        <v>8.99368423804501</v>
      </c>
      <c r="P175" s="22" t="n">
        <f aca="false">P168/($C42/4)*100</f>
        <v>8.99368423804501</v>
      </c>
      <c r="Q175" s="22" t="n">
        <f aca="false">Q168/($C42/4)*100</f>
        <v>8.99368423804501</v>
      </c>
      <c r="R175" s="22" t="n">
        <f aca="false">R168/($C42/4)*100</f>
        <v>8.99368423804501</v>
      </c>
      <c r="S175" s="22" t="n">
        <f aca="false">S168/($C42/4)*100</f>
        <v>8.99368423804501</v>
      </c>
      <c r="T175" s="22" t="n">
        <f aca="false">T168/($C42/4)*100</f>
        <v>8.99368423804501</v>
      </c>
      <c r="U175" s="22" t="n">
        <f aca="false">U168/($C42/4)*100</f>
        <v>6.16684607104413</v>
      </c>
      <c r="V175" s="22" t="n">
        <f aca="false">V168/($C42/4)*100</f>
        <v>6.16684607104413</v>
      </c>
      <c r="W175" s="22" t="n">
        <f aca="false">W168/($C42/4)*100</f>
        <v>6.16684607104413</v>
      </c>
      <c r="X175" s="22" t="n">
        <f aca="false">X168/($C42/4)*100</f>
        <v>6.16684607104413</v>
      </c>
      <c r="Y175" s="22" t="n">
        <f aca="false">Y168/($C42/4)*100</f>
        <v>6.16684607104413</v>
      </c>
      <c r="Z175" s="22" t="n">
        <f aca="false">Z168/($C42/4)*100</f>
        <v>6.16684607104413</v>
      </c>
      <c r="AA175" s="22" t="n">
        <f aca="false">AA168/($C42/4)*100</f>
        <v>6.16684607104413</v>
      </c>
      <c r="AB175" s="22" t="n">
        <f aca="false">AB168/($C42/4)*100</f>
        <v>6.16684607104413</v>
      </c>
      <c r="AC175" s="22" t="n">
        <f aca="false">AC168/($C42/4)*100</f>
        <v>6.16684607104413</v>
      </c>
      <c r="AD175" s="22" t="n">
        <f aca="false">AD168/($C42/4)*100</f>
        <v>6.16684607104413</v>
      </c>
      <c r="AE175" s="22" t="n">
        <f aca="false">AE168/($C42/4)*100</f>
        <v>6.16684607104413</v>
      </c>
      <c r="AF175" s="22" t="n">
        <f aca="false">AF168/($C42/4)*100</f>
        <v>6.16684607104413</v>
      </c>
      <c r="AG175" s="22" t="n">
        <f aca="false">AG168/($C42/4)*100</f>
        <v>6.16684607104413</v>
      </c>
      <c r="AH175" s="22" t="n">
        <f aca="false">AH168/($C42/4)*100</f>
        <v>6.16684607104413</v>
      </c>
      <c r="AI175" s="22" t="n">
        <f aca="false">AI168/($C42/4)*100</f>
        <v>6.16684607104413</v>
      </c>
      <c r="AJ175" s="22" t="n">
        <f aca="false">AJ168/($C42/4)*100</f>
        <v>6.16684607104413</v>
      </c>
      <c r="AK175" s="22" t="n">
        <f aca="false">AK168/($C42/4)*100</f>
        <v>6.16684607104413</v>
      </c>
      <c r="AL175" s="22" t="n">
        <f aca="false">AL168/($C42/4)*100</f>
        <v>6.16684607104413</v>
      </c>
      <c r="AM175" s="22" t="n">
        <f aca="false">AM168/($C42/4)*100</f>
        <v>6.16684607104413</v>
      </c>
      <c r="AN175" s="22" t="n">
        <f aca="false">AN168/($C42/4)*100</f>
        <v>6.16684607104413</v>
      </c>
      <c r="AO175" s="22" t="n">
        <f aca="false">AO168/($C42/4)*100</f>
        <v>6.16684607104413</v>
      </c>
      <c r="AP175" s="22" t="n">
        <f aca="false">AP168/($C42/4)*100</f>
        <v>6.16684607104413</v>
      </c>
      <c r="AQ175" s="22" t="n">
        <f aca="false">AQ168/($C42/4)*100</f>
        <v>6.16684607104413</v>
      </c>
      <c r="AR175" s="22" t="n">
        <f aca="false">AR168/($C42/4)*100</f>
        <v>6.16684607104413</v>
      </c>
      <c r="AS175" s="22" t="n">
        <f aca="false">AS168/($C42/4)*100</f>
        <v>6.16684607104413</v>
      </c>
      <c r="AT175" s="22" t="n">
        <f aca="false">AT168/($C42/4)*100</f>
        <v>6.16684607104413</v>
      </c>
      <c r="AU175" s="22" t="n">
        <f aca="false">AU168/($C42/4)*100</f>
        <v>6.16684607104413</v>
      </c>
      <c r="AV175" s="22" t="n">
        <f aca="false">AV168/($C42/4)*100</f>
        <v>6.16684607104413</v>
      </c>
      <c r="AW175" s="22" t="n">
        <f aca="false">AW168/($C42/4)*100</f>
        <v>6.16684607104413</v>
      </c>
      <c r="AX175" s="22" t="n">
        <f aca="false">AX168/($C42/4)*100</f>
        <v>6.16684607104413</v>
      </c>
      <c r="AY175" s="22" t="n">
        <f aca="false">AY168/($C42/4)*100</f>
        <v>6.16684607104413</v>
      </c>
    </row>
    <row r="176" customFormat="false" ht="12.75" hidden="false" customHeight="false" outlineLevel="0" collapsed="false">
      <c r="B176" s="0" t="s">
        <v>70</v>
      </c>
      <c r="C176" s="9" t="n">
        <f aca="false">C135</f>
        <v>11.545705733364</v>
      </c>
      <c r="D176" s="22" t="n">
        <f aca="false">D169/($C43/4)*100</f>
        <v>11.8283895500641</v>
      </c>
      <c r="E176" s="22" t="n">
        <f aca="false">E169/($C43/4)*100</f>
        <v>12.1110733667642</v>
      </c>
      <c r="F176" s="22" t="n">
        <f aca="false">F169/($C43/4)*100</f>
        <v>12.3937571834643</v>
      </c>
      <c r="G176" s="22" t="n">
        <f aca="false">G169/($C43/4)*100</f>
        <v>12.6764410001644</v>
      </c>
      <c r="H176" s="22" t="n">
        <f aca="false">H169/($C43/4)*100</f>
        <v>12.9591248168645</v>
      </c>
      <c r="I176" s="22" t="n">
        <f aca="false">I169/($C43/4)*100</f>
        <v>13.2418086335646</v>
      </c>
      <c r="J176" s="22" t="n">
        <f aca="false">J169/($C43/4)*100</f>
        <v>13.5244924502646</v>
      </c>
      <c r="K176" s="22" t="n">
        <f aca="false">K169/($C43/4)*100</f>
        <v>13.8071762669647</v>
      </c>
      <c r="L176" s="22" t="n">
        <f aca="false">L169/($C43/4)*100</f>
        <v>14.0898600836648</v>
      </c>
      <c r="M176" s="22" t="n">
        <f aca="false">M169/($C43/4)*100</f>
        <v>14.3725439003649</v>
      </c>
      <c r="N176" s="22" t="n">
        <f aca="false">N169/($C43/4)*100</f>
        <v>14.3725439003649</v>
      </c>
      <c r="O176" s="22" t="n">
        <f aca="false">O169/($C43/4)*100</f>
        <v>14.3725439003649</v>
      </c>
      <c r="P176" s="22" t="n">
        <f aca="false">P169/($C43/4)*100</f>
        <v>14.3725439003649</v>
      </c>
      <c r="Q176" s="22" t="n">
        <f aca="false">Q169/($C43/4)*100</f>
        <v>14.3725439003649</v>
      </c>
      <c r="R176" s="22" t="n">
        <f aca="false">R169/($C43/4)*100</f>
        <v>14.3725439003649</v>
      </c>
      <c r="S176" s="22" t="n">
        <f aca="false">S169/($C43/4)*100</f>
        <v>14.3725439003649</v>
      </c>
      <c r="T176" s="22" t="n">
        <f aca="false">T169/($C43/4)*100</f>
        <v>14.3725439003649</v>
      </c>
      <c r="U176" s="22" t="n">
        <f aca="false">U169/($C43/4)*100</f>
        <v>11.545705733364</v>
      </c>
      <c r="V176" s="22" t="n">
        <f aca="false">V169/($C43/4)*100</f>
        <v>11.545705733364</v>
      </c>
      <c r="W176" s="22" t="n">
        <f aca="false">W169/($C43/4)*100</f>
        <v>11.545705733364</v>
      </c>
      <c r="X176" s="22" t="n">
        <f aca="false">X169/($C43/4)*100</f>
        <v>11.545705733364</v>
      </c>
      <c r="Y176" s="22" t="n">
        <f aca="false">Y169/($C43/4)*100</f>
        <v>11.545705733364</v>
      </c>
      <c r="Z176" s="22" t="n">
        <f aca="false">Z169/($C43/4)*100</f>
        <v>11.545705733364</v>
      </c>
      <c r="AA176" s="22" t="n">
        <f aca="false">AA169/($C43/4)*100</f>
        <v>11.545705733364</v>
      </c>
      <c r="AB176" s="22" t="n">
        <f aca="false">AB169/($C43/4)*100</f>
        <v>11.545705733364</v>
      </c>
      <c r="AC176" s="22" t="n">
        <f aca="false">AC169/($C43/4)*100</f>
        <v>11.545705733364</v>
      </c>
      <c r="AD176" s="22" t="n">
        <f aca="false">AD169/($C43/4)*100</f>
        <v>11.545705733364</v>
      </c>
      <c r="AE176" s="22" t="n">
        <f aca="false">AE169/($C43/4)*100</f>
        <v>11.545705733364</v>
      </c>
      <c r="AF176" s="22" t="n">
        <f aca="false">AF169/($C43/4)*100</f>
        <v>11.545705733364</v>
      </c>
      <c r="AG176" s="22" t="n">
        <f aca="false">AG169/($C43/4)*100</f>
        <v>11.545705733364</v>
      </c>
      <c r="AH176" s="22" t="n">
        <f aca="false">AH169/($C43/4)*100</f>
        <v>11.545705733364</v>
      </c>
      <c r="AI176" s="22" t="n">
        <f aca="false">AI169/($C43/4)*100</f>
        <v>11.545705733364</v>
      </c>
      <c r="AJ176" s="22" t="n">
        <f aca="false">AJ169/($C43/4)*100</f>
        <v>11.545705733364</v>
      </c>
      <c r="AK176" s="22" t="n">
        <f aca="false">AK169/($C43/4)*100</f>
        <v>11.545705733364</v>
      </c>
      <c r="AL176" s="22" t="n">
        <f aca="false">AL169/($C43/4)*100</f>
        <v>11.545705733364</v>
      </c>
      <c r="AM176" s="22" t="n">
        <f aca="false">AM169/($C43/4)*100</f>
        <v>11.545705733364</v>
      </c>
      <c r="AN176" s="22" t="n">
        <f aca="false">AN169/($C43/4)*100</f>
        <v>11.545705733364</v>
      </c>
      <c r="AO176" s="22" t="n">
        <f aca="false">AO169/($C43/4)*100</f>
        <v>11.545705733364</v>
      </c>
      <c r="AP176" s="22" t="n">
        <f aca="false">AP169/($C43/4)*100</f>
        <v>11.545705733364</v>
      </c>
      <c r="AQ176" s="22" t="n">
        <f aca="false">AQ169/($C43/4)*100</f>
        <v>11.545705733364</v>
      </c>
      <c r="AR176" s="22" t="n">
        <f aca="false">AR169/($C43/4)*100</f>
        <v>11.545705733364</v>
      </c>
      <c r="AS176" s="22" t="n">
        <f aca="false">AS169/($C43/4)*100</f>
        <v>11.545705733364</v>
      </c>
      <c r="AT176" s="22" t="n">
        <f aca="false">AT169/($C43/4)*100</f>
        <v>11.545705733364</v>
      </c>
      <c r="AU176" s="22" t="n">
        <f aca="false">AU169/($C43/4)*100</f>
        <v>11.545705733364</v>
      </c>
      <c r="AV176" s="22" t="n">
        <f aca="false">AV169/($C43/4)*100</f>
        <v>11.545705733364</v>
      </c>
      <c r="AW176" s="22" t="n">
        <f aca="false">AW169/($C43/4)*100</f>
        <v>11.545705733364</v>
      </c>
      <c r="AX176" s="22" t="n">
        <f aca="false">AX169/($C43/4)*100</f>
        <v>11.545705733364</v>
      </c>
      <c r="AY176" s="22" t="n">
        <f aca="false">AY169/($C43/4)*100</f>
        <v>11.545705733364</v>
      </c>
    </row>
    <row r="177" customFormat="false" ht="12.75" hidden="false" customHeight="false" outlineLevel="0" collapsed="false">
      <c r="B177" s="0" t="s">
        <v>17</v>
      </c>
      <c r="C177" s="9" t="n">
        <f aca="false">C136</f>
        <v>9.9877571626909</v>
      </c>
      <c r="D177" s="22" t="n">
        <f aca="false">D170/($C44/4)*100</f>
        <v>10.2374510917582</v>
      </c>
      <c r="E177" s="22" t="n">
        <f aca="false">E170/($C44/4)*100</f>
        <v>10.4871450208254</v>
      </c>
      <c r="F177" s="22" t="n">
        <f aca="false">F170/($C44/4)*100</f>
        <v>10.7368389498927</v>
      </c>
      <c r="G177" s="22" t="n">
        <f aca="false">G170/($C44/4)*100</f>
        <v>10.98653287896</v>
      </c>
      <c r="H177" s="22" t="n">
        <f aca="false">H170/($C44/4)*100</f>
        <v>11.2362268080273</v>
      </c>
      <c r="I177" s="22" t="n">
        <f aca="false">I170/($C44/4)*100</f>
        <v>11.4859207370945</v>
      </c>
      <c r="J177" s="22" t="n">
        <f aca="false">J170/($C44/4)*100</f>
        <v>11.7356146661618</v>
      </c>
      <c r="K177" s="22" t="n">
        <f aca="false">K170/($C44/4)*100</f>
        <v>11.9853085952291</v>
      </c>
      <c r="L177" s="22" t="n">
        <f aca="false">L170/($C44/4)*100</f>
        <v>12.2350025242964</v>
      </c>
      <c r="M177" s="22" t="n">
        <f aca="false">M170/($C44/4)*100</f>
        <v>12.4846964533636</v>
      </c>
      <c r="N177" s="22" t="n">
        <f aca="false">N170/($C44/4)*100</f>
        <v>12.4846964533636</v>
      </c>
      <c r="O177" s="22" t="n">
        <f aca="false">O170/($C44/4)*100</f>
        <v>12.4846964533636</v>
      </c>
      <c r="P177" s="22" t="n">
        <f aca="false">P170/($C44/4)*100</f>
        <v>12.4846964533636</v>
      </c>
      <c r="Q177" s="22" t="n">
        <f aca="false">Q170/($C44/4)*100</f>
        <v>12.4846964533636</v>
      </c>
      <c r="R177" s="22" t="n">
        <f aca="false">R170/($C44/4)*100</f>
        <v>12.4846964533636</v>
      </c>
      <c r="S177" s="22" t="n">
        <f aca="false">S170/($C44/4)*100</f>
        <v>12.4846964533636</v>
      </c>
      <c r="T177" s="22" t="n">
        <f aca="false">T170/($C44/4)*100</f>
        <v>12.4846964533636</v>
      </c>
      <c r="U177" s="22" t="n">
        <f aca="false">U170/($C44/4)*100</f>
        <v>9.9877571626909</v>
      </c>
      <c r="V177" s="22" t="n">
        <f aca="false">V170/($C44/4)*100</f>
        <v>9.9877571626909</v>
      </c>
      <c r="W177" s="22" t="n">
        <f aca="false">W170/($C44/4)*100</f>
        <v>9.9877571626909</v>
      </c>
      <c r="X177" s="22" t="n">
        <f aca="false">X170/($C44/4)*100</f>
        <v>9.9877571626909</v>
      </c>
      <c r="Y177" s="22" t="n">
        <f aca="false">Y170/($C44/4)*100</f>
        <v>9.9877571626909</v>
      </c>
      <c r="Z177" s="22" t="n">
        <f aca="false">Z170/($C44/4)*100</f>
        <v>9.9877571626909</v>
      </c>
      <c r="AA177" s="22" t="n">
        <f aca="false">AA170/($C44/4)*100</f>
        <v>9.9877571626909</v>
      </c>
      <c r="AB177" s="22" t="n">
        <f aca="false">AB170/($C44/4)*100</f>
        <v>9.9877571626909</v>
      </c>
      <c r="AC177" s="22" t="n">
        <f aca="false">AC170/($C44/4)*100</f>
        <v>9.9877571626909</v>
      </c>
      <c r="AD177" s="22" t="n">
        <f aca="false">AD170/($C44/4)*100</f>
        <v>9.9877571626909</v>
      </c>
      <c r="AE177" s="22" t="n">
        <f aca="false">AE170/($C44/4)*100</f>
        <v>9.9877571626909</v>
      </c>
      <c r="AF177" s="22" t="n">
        <f aca="false">AF170/($C44/4)*100</f>
        <v>9.9877571626909</v>
      </c>
      <c r="AG177" s="22" t="n">
        <f aca="false">AG170/($C44/4)*100</f>
        <v>9.9877571626909</v>
      </c>
      <c r="AH177" s="22" t="n">
        <f aca="false">AH170/($C44/4)*100</f>
        <v>9.9877571626909</v>
      </c>
      <c r="AI177" s="22" t="n">
        <f aca="false">AI170/($C44/4)*100</f>
        <v>9.9877571626909</v>
      </c>
      <c r="AJ177" s="22" t="n">
        <f aca="false">AJ170/($C44/4)*100</f>
        <v>9.9877571626909</v>
      </c>
      <c r="AK177" s="22" t="n">
        <f aca="false">AK170/($C44/4)*100</f>
        <v>9.9877571626909</v>
      </c>
      <c r="AL177" s="22" t="n">
        <f aca="false">AL170/($C44/4)*100</f>
        <v>9.9877571626909</v>
      </c>
      <c r="AM177" s="22" t="n">
        <f aca="false">AM170/($C44/4)*100</f>
        <v>9.9877571626909</v>
      </c>
      <c r="AN177" s="22" t="n">
        <f aca="false">AN170/($C44/4)*100</f>
        <v>9.9877571626909</v>
      </c>
      <c r="AO177" s="22" t="n">
        <f aca="false">AO170/($C44/4)*100</f>
        <v>9.9877571626909</v>
      </c>
      <c r="AP177" s="22" t="n">
        <f aca="false">AP170/($C44/4)*100</f>
        <v>9.9877571626909</v>
      </c>
      <c r="AQ177" s="22" t="n">
        <f aca="false">AQ170/($C44/4)*100</f>
        <v>9.9877571626909</v>
      </c>
      <c r="AR177" s="22" t="n">
        <f aca="false">AR170/($C44/4)*100</f>
        <v>9.9877571626909</v>
      </c>
      <c r="AS177" s="22" t="n">
        <f aca="false">AS170/($C44/4)*100</f>
        <v>9.9877571626909</v>
      </c>
      <c r="AT177" s="22" t="n">
        <f aca="false">AT170/($C44/4)*100</f>
        <v>9.9877571626909</v>
      </c>
      <c r="AU177" s="22" t="n">
        <f aca="false">AU170/($C44/4)*100</f>
        <v>9.9877571626909</v>
      </c>
      <c r="AV177" s="22" t="n">
        <f aca="false">AV170/($C44/4)*100</f>
        <v>9.9877571626909</v>
      </c>
      <c r="AW177" s="22" t="n">
        <f aca="false">AW170/($C44/4)*100</f>
        <v>9.9877571626909</v>
      </c>
      <c r="AX177" s="22" t="n">
        <f aca="false">AX170/($C44/4)*100</f>
        <v>9.9877571626909</v>
      </c>
      <c r="AY177" s="22" t="n">
        <f aca="false">AY170/($C44/4)*100</f>
        <v>9.9877571626909</v>
      </c>
    </row>
    <row r="178" customFormat="false" ht="12.75" hidden="false" customHeight="false" outlineLevel="0" collapsed="false"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</row>
    <row r="179" customFormat="false" ht="12.75" hidden="false" customHeight="false" outlineLevel="0" collapsed="false"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</row>
    <row r="180" customFormat="false" ht="12.75" hidden="false" customHeight="false" outlineLevel="0" collapsed="false">
      <c r="B180" s="16" t="s">
        <v>127</v>
      </c>
    </row>
    <row r="181" customFormat="false" ht="12.75" hidden="false" customHeight="false" outlineLevel="0" collapsed="false">
      <c r="B181" s="16"/>
    </row>
    <row r="182" customFormat="false" ht="12.75" hidden="false" customHeight="false" outlineLevel="0" collapsed="false"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</row>
    <row r="183" customFormat="false" ht="12.75" hidden="false" customHeight="false" outlineLevel="0" collapsed="false">
      <c r="B183" s="0" t="s">
        <v>89</v>
      </c>
      <c r="D183" s="15" t="n">
        <f aca="false">D151</f>
        <v>0.0289503773320763</v>
      </c>
      <c r="E183" s="15" t="n">
        <v>0.0579007546641521</v>
      </c>
      <c r="F183" s="15" t="n">
        <v>0.086851131996228</v>
      </c>
      <c r="G183" s="15" t="n">
        <v>0.115801509328304</v>
      </c>
      <c r="H183" s="15" t="n">
        <v>0.144751886660381</v>
      </c>
      <c r="I183" s="15" t="n">
        <v>0.173702263992457</v>
      </c>
      <c r="J183" s="15" t="n">
        <v>0.202652641324533</v>
      </c>
      <c r="K183" s="15" t="n">
        <v>0.231603018656609</v>
      </c>
      <c r="L183" s="15" t="n">
        <v>0.260553395988685</v>
      </c>
      <c r="M183" s="15" t="n">
        <v>0.289503773320761</v>
      </c>
      <c r="N183" s="15" t="n">
        <v>0.289503773320761</v>
      </c>
      <c r="O183" s="15" t="n">
        <v>0.289503773320761</v>
      </c>
      <c r="P183" s="15" t="n">
        <v>0.289503773320761</v>
      </c>
      <c r="Q183" s="15" t="n">
        <v>0.289503773320761</v>
      </c>
      <c r="R183" s="15" t="n">
        <v>0.289503773320761</v>
      </c>
      <c r="S183" s="15" t="n">
        <v>0.289503773320761</v>
      </c>
      <c r="T183" s="15" t="n">
        <v>0.289503773320761</v>
      </c>
      <c r="U183" s="15" t="n">
        <v>0</v>
      </c>
      <c r="V183" s="15" t="n">
        <v>0</v>
      </c>
      <c r="W183" s="15" t="n">
        <v>0</v>
      </c>
      <c r="X183" s="15" t="n">
        <v>0</v>
      </c>
      <c r="Y183" s="15" t="n">
        <v>0</v>
      </c>
      <c r="Z183" s="15" t="n">
        <v>0</v>
      </c>
      <c r="AA183" s="15" t="n">
        <v>0</v>
      </c>
      <c r="AB183" s="15" t="n">
        <v>0</v>
      </c>
      <c r="AC183" s="15" t="n">
        <v>0</v>
      </c>
      <c r="AD183" s="15" t="n">
        <v>0</v>
      </c>
      <c r="AE183" s="15" t="n">
        <v>0</v>
      </c>
      <c r="AF183" s="15" t="n">
        <v>0</v>
      </c>
      <c r="AG183" s="15" t="n">
        <v>0</v>
      </c>
      <c r="AH183" s="15" t="n">
        <v>0</v>
      </c>
      <c r="AI183" s="15" t="n">
        <v>0</v>
      </c>
      <c r="AJ183" s="15" t="n">
        <v>0</v>
      </c>
      <c r="AK183" s="15" t="n">
        <v>0</v>
      </c>
      <c r="AL183" s="15" t="n">
        <v>0</v>
      </c>
      <c r="AM183" s="15" t="n">
        <v>0</v>
      </c>
      <c r="AN183" s="15" t="n">
        <v>0</v>
      </c>
      <c r="AO183" s="15" t="n">
        <v>0</v>
      </c>
      <c r="AP183" s="15" t="n">
        <v>0</v>
      </c>
      <c r="AQ183" s="15" t="n">
        <v>0</v>
      </c>
      <c r="AR183" s="15" t="n">
        <v>0</v>
      </c>
      <c r="AS183" s="15" t="n">
        <v>0</v>
      </c>
      <c r="AT183" s="15" t="n">
        <v>0</v>
      </c>
      <c r="AU183" s="15" t="n">
        <v>0</v>
      </c>
      <c r="AV183" s="15" t="n">
        <v>0</v>
      </c>
      <c r="AW183" s="15" t="n">
        <v>0</v>
      </c>
      <c r="AX183" s="15" t="n">
        <v>0</v>
      </c>
      <c r="AY183" s="15" t="n">
        <v>0</v>
      </c>
    </row>
    <row r="184" customFormat="false" ht="12.75" hidden="false" customHeight="false" outlineLevel="0" collapsed="false">
      <c r="B184" s="0" t="s">
        <v>90</v>
      </c>
      <c r="D184" s="6" t="n">
        <f aca="false">D193*1000000*100/(($C$44-$C$40*$E$83)*1000000/4)</f>
        <v>0.282683816700089</v>
      </c>
      <c r="E184" s="6" t="n">
        <f aca="false">E193*1000000*100/(($C$44-$C$40*$E$83)*1000000/4)</f>
        <v>0.565367633400173</v>
      </c>
      <c r="F184" s="6" t="n">
        <f aca="false">F193*1000000*100/(($C$44-$C$40*$E$83)*1000000/4)</f>
        <v>0.848051450100257</v>
      </c>
      <c r="G184" s="6" t="n">
        <f aca="false">G193*1000000*100/(($C$44-$C$40*$E$83)*1000000/4)</f>
        <v>1.13073526680035</v>
      </c>
      <c r="H184" s="6" t="n">
        <f aca="false">H193*1000000*100/(($C$44-$C$40*$E$83)*1000000/4)</f>
        <v>1.41341908350044</v>
      </c>
      <c r="I184" s="6" t="n">
        <f aca="false">I193*1000000*100/(($C$44-$C$40*$E$83)*1000000/4)</f>
        <v>1.69610290020052</v>
      </c>
      <c r="J184" s="6" t="n">
        <f aca="false">J193*1000000*100/(($C$44-$C$40*$E$83)*1000000/4)</f>
        <v>1.97878671690061</v>
      </c>
      <c r="K184" s="6" t="n">
        <f aca="false">K193*1000000*100/(($C$44-$C$40*$E$83)*1000000/4)</f>
        <v>2.26147053360069</v>
      </c>
      <c r="L184" s="6" t="n">
        <f aca="false">L193*1000000*100/(($C$44-$C$40*$E$83)*1000000/4)</f>
        <v>2.54415435030079</v>
      </c>
      <c r="M184" s="6" t="n">
        <f aca="false">M193*1000000*100/(($C$44-$C$40*$E$83)*1000000/4)</f>
        <v>2.82683816700087</v>
      </c>
      <c r="N184" s="6" t="n">
        <f aca="false">N193*1000000*100/(($C$44-$C$40*$E$83)*1000000/4)</f>
        <v>2.82683816700087</v>
      </c>
      <c r="O184" s="6" t="n">
        <f aca="false">O193*1000000*100/(($C$44-$C$40*$E$83)*1000000/4)</f>
        <v>2.82683816700087</v>
      </c>
      <c r="P184" s="6" t="n">
        <f aca="false">P193*1000000*100/(($C$44-$C$40*$E$83)*1000000/4)</f>
        <v>2.82683816700087</v>
      </c>
      <c r="Q184" s="6" t="n">
        <f aca="false">Q193*1000000*100/(($C$44-$C$40*$E$83)*1000000/4)</f>
        <v>2.82683816700087</v>
      </c>
      <c r="R184" s="6" t="n">
        <f aca="false">R193*1000000*100/(($C$44-$C$40*$E$83)*1000000/4)</f>
        <v>2.82683816700087</v>
      </c>
      <c r="S184" s="6" t="n">
        <f aca="false">S193*1000000*100/(($C$44-$C$40*$E$83)*1000000/4)</f>
        <v>2.82683816700087</v>
      </c>
      <c r="T184" s="6" t="n">
        <f aca="false">T193*1000000*100/(($C$44-$C$40*$E$83)*1000000/4)</f>
        <v>2.82683816700087</v>
      </c>
      <c r="U184" s="6" t="n">
        <f aca="false">U193*1000000*100/(($C$44-$C$40*$E$83)*1000000/4)</f>
        <v>0</v>
      </c>
      <c r="V184" s="6" t="n">
        <f aca="false">V193*1000000*100/(($C$44-$C$40*$E$83)*1000000/4)</f>
        <v>0</v>
      </c>
      <c r="W184" s="6" t="n">
        <f aca="false">W193*1000000*100/(($C$44-$C$40*$E$83)*1000000/4)</f>
        <v>0</v>
      </c>
      <c r="X184" s="6" t="n">
        <f aca="false">X193*1000000*100/(($C$44-$C$40*$E$83)*1000000/4)</f>
        <v>0</v>
      </c>
      <c r="Y184" s="6" t="n">
        <f aca="false">Y193*1000000*100/(($C$44-$C$40*$E$83)*1000000/4)</f>
        <v>0</v>
      </c>
      <c r="Z184" s="6" t="n">
        <f aca="false">Z193*1000000*100/(($C$44-$C$40*$E$83)*1000000/4)</f>
        <v>0</v>
      </c>
      <c r="AA184" s="6" t="n">
        <f aca="false">AA193*1000000*100/(($C$44-$C$40*$E$83)*1000000/4)</f>
        <v>0</v>
      </c>
      <c r="AB184" s="6" t="n">
        <f aca="false">AB193*1000000*100/(($C$44-$C$40*$E$83)*1000000/4)</f>
        <v>0</v>
      </c>
      <c r="AC184" s="6" t="n">
        <f aca="false">AC193*1000000*100/(($C$44-$C$40*$E$83)*1000000/4)</f>
        <v>0</v>
      </c>
      <c r="AD184" s="6" t="n">
        <f aca="false">AD193*1000000*100/(($C$44-$C$40*$E$83)*1000000/4)</f>
        <v>0</v>
      </c>
      <c r="AE184" s="6" t="n">
        <f aca="false">AE193*1000000*100/(($C$44-$C$40*$E$83)*1000000/4)</f>
        <v>0</v>
      </c>
      <c r="AF184" s="6" t="n">
        <f aca="false">AF193*1000000*100/(($C$44-$C$40*$E$83)*1000000/4)</f>
        <v>0</v>
      </c>
      <c r="AG184" s="6" t="n">
        <f aca="false">AG193*1000000*100/(($C$44-$C$40*$E$83)*1000000/4)</f>
        <v>0</v>
      </c>
      <c r="AH184" s="6" t="n">
        <f aca="false">AH193*1000000*100/(($C$44-$C$40*$E$83)*1000000/4)</f>
        <v>0</v>
      </c>
      <c r="AI184" s="6" t="n">
        <f aca="false">AI193*1000000*100/(($C$44-$C$40*$E$83)*1000000/4)</f>
        <v>0</v>
      </c>
      <c r="AJ184" s="6" t="n">
        <f aca="false">AJ193*1000000*100/(($C$44-$C$40*$E$83)*1000000/4)</f>
        <v>0</v>
      </c>
      <c r="AK184" s="6" t="n">
        <f aca="false">AK193*1000000*100/(($C$44-$C$40*$E$83)*1000000/4)</f>
        <v>0</v>
      </c>
      <c r="AL184" s="6" t="n">
        <f aca="false">AL193*1000000*100/(($C$44-$C$40*$E$83)*1000000/4)</f>
        <v>0</v>
      </c>
      <c r="AM184" s="6" t="n">
        <f aca="false">AM193*1000000*100/(($C$44-$C$40*$E$83)*1000000/4)</f>
        <v>0</v>
      </c>
      <c r="AN184" s="6" t="n">
        <f aca="false">AN193*1000000*100/(($C$44-$C$40*$E$83)*1000000/4)</f>
        <v>0</v>
      </c>
      <c r="AO184" s="6" t="n">
        <f aca="false">AO193*1000000*100/(($C$44-$C$40*$E$83)*1000000/4)</f>
        <v>0</v>
      </c>
      <c r="AP184" s="6" t="n">
        <f aca="false">AP193*1000000*100/(($C$44-$C$40*$E$83)*1000000/4)</f>
        <v>0</v>
      </c>
      <c r="AQ184" s="6" t="n">
        <f aca="false">AQ193*1000000*100/(($C$44-$C$40*$E$83)*1000000/4)</f>
        <v>0</v>
      </c>
      <c r="AR184" s="6" t="n">
        <f aca="false">AR193*1000000*100/(($C$44-$C$40*$E$83)*1000000/4)</f>
        <v>0</v>
      </c>
      <c r="AS184" s="6" t="n">
        <f aca="false">AS193*1000000*100/(($C$44-$C$40*$E$83)*1000000/4)</f>
        <v>0</v>
      </c>
      <c r="AT184" s="6" t="n">
        <f aca="false">AT193*1000000*100/(($C$44-$C$40*$E$83)*1000000/4)</f>
        <v>0</v>
      </c>
      <c r="AU184" s="6" t="n">
        <f aca="false">AU193*1000000*100/(($C$44-$C$40*$E$83)*1000000/4)</f>
        <v>0</v>
      </c>
      <c r="AV184" s="6" t="n">
        <f aca="false">AV193*1000000*100/(($C$44-$C$40*$E$83)*1000000/4)</f>
        <v>0</v>
      </c>
      <c r="AW184" s="6" t="n">
        <f aca="false">AW193*1000000*100/(($C$44-$C$40*$E$83)*1000000/4)</f>
        <v>0</v>
      </c>
      <c r="AX184" s="6" t="n">
        <f aca="false">AX193*1000000*100/(($C$44-$C$40*$E$83)*1000000/4)</f>
        <v>0</v>
      </c>
      <c r="AY184" s="6" t="n">
        <f aca="false">AY193*1000000*100/(($C$44-$C$40*$E$83)*1000000/4)</f>
        <v>0</v>
      </c>
    </row>
    <row r="185" customFormat="false" ht="12.75" hidden="false" customHeight="false" outlineLevel="0" collapsed="false">
      <c r="B185" s="0" t="s">
        <v>91</v>
      </c>
      <c r="D185" s="11" t="n">
        <f aca="false">D204/($C$63/4)-1</f>
        <v>0.0250000000000001</v>
      </c>
      <c r="E185" s="11" t="n">
        <f aca="false">E204/($C$63/4)-1</f>
        <v>0.05</v>
      </c>
      <c r="F185" s="11" t="n">
        <f aca="false">F204/($C$63/4)-1</f>
        <v>0.0749999999999995</v>
      </c>
      <c r="G185" s="11" t="n">
        <f aca="false">G204/($C$63/4)-1</f>
        <v>0.0999999999999999</v>
      </c>
      <c r="H185" s="11" t="n">
        <f aca="false">H204/($C$63/4)-1</f>
        <v>0.125</v>
      </c>
      <c r="I185" s="11" t="n">
        <f aca="false">I204/($C$63/4)-1</f>
        <v>0.15</v>
      </c>
      <c r="J185" s="11" t="n">
        <f aca="false">J204/($C$63/4)-1</f>
        <v>0.175</v>
      </c>
      <c r="K185" s="11" t="n">
        <f aca="false">K204/($C$63/4)-1</f>
        <v>0.2</v>
      </c>
      <c r="L185" s="11" t="n">
        <f aca="false">L204/($C$63/4)-1</f>
        <v>0.225</v>
      </c>
      <c r="M185" s="11" t="n">
        <f aca="false">M204/($C$63/4)-1</f>
        <v>0.25</v>
      </c>
      <c r="N185" s="11" t="n">
        <f aca="false">N204/($C$63/4)-1</f>
        <v>0.25</v>
      </c>
      <c r="O185" s="11" t="n">
        <f aca="false">O204/($C$63/4)-1</f>
        <v>0.25</v>
      </c>
      <c r="P185" s="11" t="n">
        <f aca="false">P204/($C$63/4)-1</f>
        <v>0.25</v>
      </c>
      <c r="Q185" s="11" t="n">
        <f aca="false">Q204/($C$63/4)-1</f>
        <v>0.25</v>
      </c>
      <c r="R185" s="11" t="n">
        <f aca="false">R204/($C$63/4)-1</f>
        <v>0.25</v>
      </c>
      <c r="S185" s="11" t="n">
        <f aca="false">S204/($C$63/4)-1</f>
        <v>0.25</v>
      </c>
      <c r="T185" s="11" t="n">
        <f aca="false">T204/($C$63/4)-1</f>
        <v>0.25</v>
      </c>
      <c r="U185" s="11" t="n">
        <f aca="false">U204/($C$63/4)-1</f>
        <v>0</v>
      </c>
      <c r="V185" s="11" t="n">
        <f aca="false">V204/($C$63/4)-1</f>
        <v>0</v>
      </c>
      <c r="W185" s="11" t="n">
        <f aca="false">W204/($C$63/4)-1</f>
        <v>0</v>
      </c>
      <c r="X185" s="11" t="n">
        <f aca="false">X204/($C$63/4)-1</f>
        <v>0</v>
      </c>
      <c r="Y185" s="11" t="n">
        <f aca="false">Y204/($C$63/4)-1</f>
        <v>0</v>
      </c>
      <c r="Z185" s="11" t="n">
        <f aca="false">Z204/($C$63/4)-1</f>
        <v>0</v>
      </c>
      <c r="AA185" s="11" t="n">
        <f aca="false">AA204/($C$63/4)-1</f>
        <v>0</v>
      </c>
      <c r="AB185" s="11" t="n">
        <f aca="false">AB204/($C$63/4)-1</f>
        <v>0</v>
      </c>
      <c r="AC185" s="11" t="n">
        <f aca="false">AC204/($C$63/4)-1</f>
        <v>0</v>
      </c>
      <c r="AD185" s="11" t="n">
        <f aca="false">AD204/($C$63/4)-1</f>
        <v>0</v>
      </c>
      <c r="AE185" s="11" t="n">
        <f aca="false">AE204/($C$63/4)-1</f>
        <v>0</v>
      </c>
      <c r="AF185" s="11" t="n">
        <f aca="false">AF204/($C$63/4)-1</f>
        <v>0</v>
      </c>
      <c r="AG185" s="11" t="n">
        <f aca="false">AG204/($C$63/4)-1</f>
        <v>0</v>
      </c>
      <c r="AH185" s="11" t="n">
        <f aca="false">AH204/($C$63/4)-1</f>
        <v>0</v>
      </c>
      <c r="AI185" s="11" t="n">
        <f aca="false">AI204/($C$63/4)-1</f>
        <v>0</v>
      </c>
      <c r="AJ185" s="11" t="n">
        <f aca="false">AJ204/($C$63/4)-1</f>
        <v>0</v>
      </c>
      <c r="AK185" s="11" t="n">
        <f aca="false">AK204/($C$63/4)-1</f>
        <v>0</v>
      </c>
      <c r="AL185" s="11" t="n">
        <f aca="false">AL204/($C$63/4)-1</f>
        <v>0</v>
      </c>
      <c r="AM185" s="11" t="n">
        <f aca="false">AM204/($C$63/4)-1</f>
        <v>0</v>
      </c>
      <c r="AN185" s="11" t="n">
        <f aca="false">AN204/($C$63/4)-1</f>
        <v>0</v>
      </c>
      <c r="AO185" s="11" t="n">
        <f aca="false">AO204/($C$63/4)-1</f>
        <v>0</v>
      </c>
      <c r="AP185" s="11" t="n">
        <f aca="false">AP204/($C$63/4)-1</f>
        <v>0</v>
      </c>
      <c r="AQ185" s="11" t="n">
        <f aca="false">AQ204/($C$63/4)-1</f>
        <v>0</v>
      </c>
      <c r="AR185" s="11" t="n">
        <f aca="false">AR204/($C$63/4)-1</f>
        <v>0</v>
      </c>
      <c r="AS185" s="11" t="n">
        <f aca="false">AS204/($C$63/4)-1</f>
        <v>0</v>
      </c>
      <c r="AT185" s="11" t="n">
        <f aca="false">AT204/($C$63/4)-1</f>
        <v>0</v>
      </c>
      <c r="AU185" s="11" t="n">
        <f aca="false">AU204/($C$63/4)-1</f>
        <v>0</v>
      </c>
      <c r="AV185" s="11" t="n">
        <f aca="false">AV204/($C$63/4)-1</f>
        <v>0</v>
      </c>
      <c r="AW185" s="11" t="n">
        <f aca="false">AW204/($C$63/4)-1</f>
        <v>0</v>
      </c>
      <c r="AX185" s="11" t="n">
        <f aca="false">AX204/($C$63/4)-1</f>
        <v>0</v>
      </c>
      <c r="AY185" s="11" t="n">
        <f aca="false">AY204/($C$63/4)-1</f>
        <v>0</v>
      </c>
    </row>
    <row r="186" customFormat="false" ht="12.75" hidden="false" customHeight="false" outlineLevel="0" collapsed="false">
      <c r="B186" s="0" t="s">
        <v>92</v>
      </c>
      <c r="D186" s="4" t="n">
        <f aca="false">D193</f>
        <v>49.4581250000003</v>
      </c>
      <c r="E186" s="4" t="n">
        <f aca="false">E193</f>
        <v>98.9162499999998</v>
      </c>
      <c r="F186" s="4" t="n">
        <f aca="false">F193</f>
        <v>148.374374999999</v>
      </c>
      <c r="G186" s="4" t="n">
        <f aca="false">G193</f>
        <v>197.8325</v>
      </c>
      <c r="H186" s="4" t="n">
        <f aca="false">H193</f>
        <v>247.290625</v>
      </c>
      <c r="I186" s="4" t="n">
        <f aca="false">I193</f>
        <v>296.74875</v>
      </c>
      <c r="J186" s="4" t="n">
        <f aca="false">J193</f>
        <v>346.206875</v>
      </c>
      <c r="K186" s="4" t="n">
        <f aca="false">K193</f>
        <v>395.665</v>
      </c>
      <c r="L186" s="4" t="n">
        <f aca="false">L193</f>
        <v>445.123125</v>
      </c>
      <c r="M186" s="4" t="n">
        <f aca="false">M193</f>
        <v>494.581249999999</v>
      </c>
      <c r="N186" s="4" t="n">
        <f aca="false">N193</f>
        <v>494.58125</v>
      </c>
      <c r="O186" s="4" t="n">
        <f aca="false">O193</f>
        <v>494.58125</v>
      </c>
      <c r="P186" s="4" t="n">
        <f aca="false">P193</f>
        <v>494.58125</v>
      </c>
      <c r="Q186" s="4" t="n">
        <f aca="false">Q193</f>
        <v>494.58125</v>
      </c>
      <c r="R186" s="4" t="n">
        <f aca="false">R193</f>
        <v>494.58125</v>
      </c>
      <c r="S186" s="4" t="n">
        <f aca="false">S193</f>
        <v>494.58125</v>
      </c>
      <c r="T186" s="4" t="n">
        <f aca="false">T193</f>
        <v>494.58125</v>
      </c>
      <c r="U186" s="4" t="n">
        <f aca="false">U193</f>
        <v>0</v>
      </c>
      <c r="V186" s="4" t="n">
        <f aca="false">V193</f>
        <v>0</v>
      </c>
      <c r="W186" s="4" t="n">
        <f aca="false">W193</f>
        <v>0</v>
      </c>
      <c r="X186" s="4" t="n">
        <f aca="false">X193</f>
        <v>0</v>
      </c>
      <c r="Y186" s="4" t="n">
        <f aca="false">Y193</f>
        <v>0</v>
      </c>
      <c r="Z186" s="4" t="n">
        <f aca="false">Z193</f>
        <v>0</v>
      </c>
      <c r="AA186" s="4" t="n">
        <f aca="false">AA193</f>
        <v>0</v>
      </c>
      <c r="AB186" s="4" t="n">
        <f aca="false">AB193</f>
        <v>0</v>
      </c>
      <c r="AC186" s="4" t="n">
        <f aca="false">AC193</f>
        <v>0</v>
      </c>
      <c r="AD186" s="4" t="n">
        <f aca="false">AD193</f>
        <v>0</v>
      </c>
      <c r="AE186" s="4" t="n">
        <f aca="false">AE193</f>
        <v>0</v>
      </c>
      <c r="AF186" s="4" t="n">
        <f aca="false">AF193</f>
        <v>0</v>
      </c>
      <c r="AG186" s="4" t="n">
        <f aca="false">AG193</f>
        <v>0</v>
      </c>
      <c r="AH186" s="4" t="n">
        <f aca="false">AH193</f>
        <v>0</v>
      </c>
      <c r="AI186" s="4" t="n">
        <f aca="false">AI193</f>
        <v>0</v>
      </c>
      <c r="AJ186" s="4" t="n">
        <f aca="false">AJ193</f>
        <v>0</v>
      </c>
      <c r="AK186" s="4" t="n">
        <f aca="false">AK193</f>
        <v>0</v>
      </c>
      <c r="AL186" s="4" t="n">
        <f aca="false">AL193</f>
        <v>0</v>
      </c>
      <c r="AM186" s="4" t="n">
        <f aca="false">AM193</f>
        <v>0</v>
      </c>
      <c r="AN186" s="4" t="n">
        <f aca="false">AN193</f>
        <v>0</v>
      </c>
      <c r="AO186" s="4" t="n">
        <f aca="false">AO193</f>
        <v>0</v>
      </c>
      <c r="AP186" s="4" t="n">
        <f aca="false">AP193</f>
        <v>0</v>
      </c>
      <c r="AQ186" s="4" t="n">
        <f aca="false">AQ193</f>
        <v>0</v>
      </c>
      <c r="AR186" s="4" t="n">
        <f aca="false">AR193</f>
        <v>0</v>
      </c>
      <c r="AS186" s="4" t="n">
        <f aca="false">AS193</f>
        <v>0</v>
      </c>
      <c r="AT186" s="4" t="n">
        <f aca="false">AT193</f>
        <v>0</v>
      </c>
      <c r="AU186" s="4" t="n">
        <f aca="false">AU193</f>
        <v>0</v>
      </c>
      <c r="AV186" s="4" t="n">
        <f aca="false">AV193</f>
        <v>0</v>
      </c>
      <c r="AW186" s="4" t="n">
        <f aca="false">AW193</f>
        <v>0</v>
      </c>
      <c r="AX186" s="4" t="n">
        <f aca="false">AX193</f>
        <v>0</v>
      </c>
      <c r="AY186" s="4" t="n">
        <f aca="false">AY193</f>
        <v>0</v>
      </c>
    </row>
    <row r="188" customFormat="false" ht="12.75" hidden="false" customHeight="false" outlineLevel="0" collapsed="false">
      <c r="B188" s="0" t="s">
        <v>110</v>
      </c>
    </row>
    <row r="189" customFormat="false" ht="12.75" hidden="false" customHeight="false" outlineLevel="0" collapsed="false">
      <c r="B189" s="0" t="s">
        <v>41</v>
      </c>
      <c r="C189" s="0" t="n">
        <v>0</v>
      </c>
      <c r="D189" s="4" t="n">
        <f aca="false">$C59/4*(1-$E$83)*(D$183)</f>
        <v>15.6302604709591</v>
      </c>
      <c r="E189" s="4" t="n">
        <f aca="false">$C59/4*(1-$E$83)*(E$183)</f>
        <v>31.260520941918</v>
      </c>
      <c r="F189" s="4" t="n">
        <f aca="false">$C59/4*(1-$E$83)*(F$183)</f>
        <v>46.8907814128768</v>
      </c>
      <c r="G189" s="4" t="n">
        <f aca="false">$C59/4*(1-$E$83)*(G$183)</f>
        <v>62.521041883836</v>
      </c>
      <c r="H189" s="4" t="n">
        <f aca="false">$C59/4*(1-$E$83)*(H$183)</f>
        <v>78.1513023547952</v>
      </c>
      <c r="I189" s="4" t="n">
        <f aca="false">$C59/4*(1-$E$83)*(I$183)</f>
        <v>93.781562825754</v>
      </c>
      <c r="J189" s="4" t="n">
        <f aca="false">$C59/4*(1-$E$83)*(J$183)</f>
        <v>109.411823296713</v>
      </c>
      <c r="K189" s="4" t="n">
        <f aca="false">$C59/4*(1-$E$83)*(K$183)</f>
        <v>125.042083767672</v>
      </c>
      <c r="L189" s="4" t="n">
        <f aca="false">$C59/4*(1-$E$83)*(L$183)</f>
        <v>140.672344238631</v>
      </c>
      <c r="M189" s="4" t="n">
        <f aca="false">$C59/4*(1-$E$83)*(M$183)</f>
        <v>156.30260470959</v>
      </c>
      <c r="N189" s="4" t="n">
        <f aca="false">$C59/4*(1-$E$83)*(N$183)</f>
        <v>156.30260470959</v>
      </c>
      <c r="O189" s="4" t="n">
        <f aca="false">$C59/4*(1-$E$83)*(O$183)</f>
        <v>156.30260470959</v>
      </c>
      <c r="P189" s="4" t="n">
        <f aca="false">$C59/4*(1-$E$83)*(P$183)</f>
        <v>156.30260470959</v>
      </c>
      <c r="Q189" s="4" t="n">
        <f aca="false">$C59/4*(1-$E$83)*(Q$183)</f>
        <v>156.30260470959</v>
      </c>
      <c r="R189" s="4" t="n">
        <f aca="false">$C59/4*(1-$E$83)*(R$183)</f>
        <v>156.30260470959</v>
      </c>
      <c r="S189" s="4" t="n">
        <f aca="false">$C59/4*(1-$E$83)*(S$183)</f>
        <v>156.30260470959</v>
      </c>
      <c r="T189" s="4" t="n">
        <f aca="false">$C59/4*(1-$E$83)*(T$183)</f>
        <v>156.30260470959</v>
      </c>
      <c r="U189" s="4" t="n">
        <f aca="false">$C59/4*(1-$E$83)*(U$183)</f>
        <v>0</v>
      </c>
      <c r="V189" s="4" t="n">
        <f aca="false">$C59/4*(1-$E$83)*(V$183)</f>
        <v>0</v>
      </c>
      <c r="W189" s="4" t="n">
        <f aca="false">$C59/4*(1-$E$83)*(W$183)</f>
        <v>0</v>
      </c>
      <c r="X189" s="4" t="n">
        <f aca="false">$C59/4*(1-$E$83)*(X$183)</f>
        <v>0</v>
      </c>
      <c r="Y189" s="4" t="n">
        <f aca="false">$C59/4*(1-$E$83)*(Y$183)</f>
        <v>0</v>
      </c>
      <c r="Z189" s="4" t="n">
        <f aca="false">$C59/4*(1-$E$83)*(Z$183)</f>
        <v>0</v>
      </c>
      <c r="AA189" s="4" t="n">
        <f aca="false">$C59/4*(1-$E$83)*(AA$183)</f>
        <v>0</v>
      </c>
      <c r="AB189" s="4" t="n">
        <f aca="false">$C59/4*(1-$E$83)*(AB$183)</f>
        <v>0</v>
      </c>
      <c r="AC189" s="4" t="n">
        <f aca="false">$C59/4*(1-$E$83)*(AC$183)</f>
        <v>0</v>
      </c>
      <c r="AD189" s="4" t="n">
        <f aca="false">$C59/4*(1-$E$83)*(AD$183)</f>
        <v>0</v>
      </c>
      <c r="AE189" s="4" t="n">
        <f aca="false">$C59/4*(1-$E$83)*(AE$183)</f>
        <v>0</v>
      </c>
      <c r="AF189" s="4" t="n">
        <f aca="false">$C59/4*(1-$E$83)*(AF$183)</f>
        <v>0</v>
      </c>
      <c r="AG189" s="4" t="n">
        <f aca="false">$C59/4*(1-$E$83)*(AG$183)</f>
        <v>0</v>
      </c>
      <c r="AH189" s="4" t="n">
        <f aca="false">$C59/4*(1-$E$83)*(AH$183)</f>
        <v>0</v>
      </c>
      <c r="AI189" s="4" t="n">
        <f aca="false">$C59/4*(1-$E$83)*(AI$183)</f>
        <v>0</v>
      </c>
      <c r="AJ189" s="4" t="n">
        <f aca="false">$C59/4*(1-$E$83)*(AJ$183)</f>
        <v>0</v>
      </c>
      <c r="AK189" s="4" t="n">
        <f aca="false">$C59/4*(1-$E$83)*(AK$183)</f>
        <v>0</v>
      </c>
      <c r="AL189" s="4" t="n">
        <f aca="false">$C59/4*(1-$E$83)*(AL$183)</f>
        <v>0</v>
      </c>
      <c r="AM189" s="4" t="n">
        <f aca="false">$C59/4*(1-$E$83)*(AM$183)</f>
        <v>0</v>
      </c>
      <c r="AN189" s="4" t="n">
        <f aca="false">$C59/4*(1-$E$83)*(AN$183)</f>
        <v>0</v>
      </c>
      <c r="AO189" s="4" t="n">
        <f aca="false">$C59/4*(1-$E$83)*(AO$183)</f>
        <v>0</v>
      </c>
      <c r="AP189" s="4" t="n">
        <f aca="false">$C59/4*(1-$E$83)*(AP$183)</f>
        <v>0</v>
      </c>
      <c r="AQ189" s="4" t="n">
        <f aca="false">$C59/4*(1-$E$83)*(AQ$183)</f>
        <v>0</v>
      </c>
      <c r="AR189" s="4" t="n">
        <f aca="false">$C59/4*(1-$E$83)*(AR$183)</f>
        <v>0</v>
      </c>
      <c r="AS189" s="4" t="n">
        <f aca="false">$C59/4*(1-$E$83)*(AS$183)</f>
        <v>0</v>
      </c>
      <c r="AT189" s="4" t="n">
        <f aca="false">$C59/4*(1-$E$83)*(AT$183)</f>
        <v>0</v>
      </c>
      <c r="AU189" s="4" t="n">
        <f aca="false">$C59/4*(1-$E$83)*(AU$183)</f>
        <v>0</v>
      </c>
      <c r="AV189" s="4" t="n">
        <f aca="false">$C59/4*(1-$E$83)*(AV$183)</f>
        <v>0</v>
      </c>
      <c r="AW189" s="4" t="n">
        <f aca="false">$C59/4*(1-$E$83)*(AW$183)</f>
        <v>0</v>
      </c>
      <c r="AX189" s="4" t="n">
        <f aca="false">$C59/4*(1-$E$83)*(AX$183)</f>
        <v>0</v>
      </c>
      <c r="AY189" s="4" t="n">
        <f aca="false">$C59/4*(1-$E$83)*(AY$183)</f>
        <v>0</v>
      </c>
    </row>
    <row r="190" customFormat="false" ht="12.75" hidden="false" customHeight="false" outlineLevel="0" collapsed="false">
      <c r="B190" s="0" t="s">
        <v>65</v>
      </c>
      <c r="C190" s="0" t="n">
        <v>0</v>
      </c>
      <c r="D190" s="4" t="n">
        <f aca="false">$C60/4*(D$183)</f>
        <v>22.7351655745395</v>
      </c>
      <c r="E190" s="4" t="n">
        <f aca="false">$C60/4*(E$183)</f>
        <v>45.4703311490786</v>
      </c>
      <c r="F190" s="4" t="n">
        <f aca="false">$C60/4*(F$183)</f>
        <v>68.2054967236178</v>
      </c>
      <c r="G190" s="4" t="n">
        <f aca="false">$C60/4*(G$183)</f>
        <v>90.9406622981574</v>
      </c>
      <c r="H190" s="4" t="n">
        <f aca="false">$C60/4*(H$183)</f>
        <v>113.675827872697</v>
      </c>
      <c r="I190" s="4" t="n">
        <f aca="false">$C60/4*(I$183)</f>
        <v>136.410993447236</v>
      </c>
      <c r="J190" s="4" t="n">
        <f aca="false">$C60/4*(J$183)</f>
        <v>159.146159021776</v>
      </c>
      <c r="K190" s="4" t="n">
        <f aca="false">$C60/4*(K$183)</f>
        <v>181.881324596315</v>
      </c>
      <c r="L190" s="4" t="n">
        <f aca="false">$C60/4*(L$183)</f>
        <v>204.616490170854</v>
      </c>
      <c r="M190" s="4" t="n">
        <f aca="false">$C60/4*(M$183)</f>
        <v>227.351655745393</v>
      </c>
      <c r="N190" s="4" t="n">
        <f aca="false">$C60/4*(N$183)</f>
        <v>227.351655745394</v>
      </c>
      <c r="O190" s="4" t="n">
        <f aca="false">$C60/4*(O$183)</f>
        <v>227.351655745394</v>
      </c>
      <c r="P190" s="4" t="n">
        <f aca="false">$C60/4*(P$183)</f>
        <v>227.351655745394</v>
      </c>
      <c r="Q190" s="4" t="n">
        <f aca="false">$C60/4*(Q$183)</f>
        <v>227.351655745394</v>
      </c>
      <c r="R190" s="4" t="n">
        <f aca="false">$C60/4*(R$183)</f>
        <v>227.351655745394</v>
      </c>
      <c r="S190" s="4" t="n">
        <f aca="false">$C60/4*(S$183)</f>
        <v>227.351655745394</v>
      </c>
      <c r="T190" s="4" t="n">
        <f aca="false">$C60/4*(T$183)</f>
        <v>227.351655745394</v>
      </c>
      <c r="U190" s="4" t="n">
        <f aca="false">$C60/4*(U$183)</f>
        <v>0</v>
      </c>
      <c r="V190" s="4" t="n">
        <f aca="false">$C60/4*(V$183)</f>
        <v>0</v>
      </c>
      <c r="W190" s="4" t="n">
        <f aca="false">$C60/4*(W$183)</f>
        <v>0</v>
      </c>
      <c r="X190" s="4" t="n">
        <f aca="false">$C60/4*(X$183)</f>
        <v>0</v>
      </c>
      <c r="Y190" s="4" t="n">
        <f aca="false">$C60/4*(Y$183)</f>
        <v>0</v>
      </c>
      <c r="Z190" s="4" t="n">
        <f aca="false">$C60/4*(Z$183)</f>
        <v>0</v>
      </c>
      <c r="AA190" s="4" t="n">
        <f aca="false">$C60/4*(AA$183)</f>
        <v>0</v>
      </c>
      <c r="AB190" s="4" t="n">
        <f aca="false">$C60/4*(AB$183)</f>
        <v>0</v>
      </c>
      <c r="AC190" s="4" t="n">
        <f aca="false">$C60/4*(AC$183)</f>
        <v>0</v>
      </c>
      <c r="AD190" s="4" t="n">
        <f aca="false">$C60/4*(AD$183)</f>
        <v>0</v>
      </c>
      <c r="AE190" s="4" t="n">
        <f aca="false">$C60/4*(AE$183)</f>
        <v>0</v>
      </c>
      <c r="AF190" s="4" t="n">
        <f aca="false">$C60/4*(AF$183)</f>
        <v>0</v>
      </c>
      <c r="AG190" s="4" t="n">
        <f aca="false">$C60/4*(AG$183)</f>
        <v>0</v>
      </c>
      <c r="AH190" s="4" t="n">
        <f aca="false">$C60/4*(AH$183)</f>
        <v>0</v>
      </c>
      <c r="AI190" s="4" t="n">
        <f aca="false">$C60/4*(AI$183)</f>
        <v>0</v>
      </c>
      <c r="AJ190" s="4" t="n">
        <f aca="false">$C60/4*(AJ$183)</f>
        <v>0</v>
      </c>
      <c r="AK190" s="4" t="n">
        <f aca="false">$C60/4*(AK$183)</f>
        <v>0</v>
      </c>
      <c r="AL190" s="4" t="n">
        <f aca="false">$C60/4*(AL$183)</f>
        <v>0</v>
      </c>
      <c r="AM190" s="4" t="n">
        <f aca="false">$C60/4*(AM$183)</f>
        <v>0</v>
      </c>
      <c r="AN190" s="4" t="n">
        <f aca="false">$C60/4*(AN$183)</f>
        <v>0</v>
      </c>
      <c r="AO190" s="4" t="n">
        <f aca="false">$C60/4*(AO$183)</f>
        <v>0</v>
      </c>
      <c r="AP190" s="4" t="n">
        <f aca="false">$C60/4*(AP$183)</f>
        <v>0</v>
      </c>
      <c r="AQ190" s="4" t="n">
        <f aca="false">$C60/4*(AQ$183)</f>
        <v>0</v>
      </c>
      <c r="AR190" s="4" t="n">
        <f aca="false">$C60/4*(AR$183)</f>
        <v>0</v>
      </c>
      <c r="AS190" s="4" t="n">
        <f aca="false">$C60/4*(AS$183)</f>
        <v>0</v>
      </c>
      <c r="AT190" s="4" t="n">
        <f aca="false">$C60/4*(AT$183)</f>
        <v>0</v>
      </c>
      <c r="AU190" s="4" t="n">
        <f aca="false">$C60/4*(AU$183)</f>
        <v>0</v>
      </c>
      <c r="AV190" s="4" t="n">
        <f aca="false">$C60/4*(AV$183)</f>
        <v>0</v>
      </c>
      <c r="AW190" s="4" t="n">
        <f aca="false">$C60/4*(AW$183)</f>
        <v>0</v>
      </c>
      <c r="AX190" s="4" t="n">
        <f aca="false">$C60/4*(AX$183)</f>
        <v>0</v>
      </c>
      <c r="AY190" s="4" t="n">
        <f aca="false">$C60/4*(AY$183)</f>
        <v>0</v>
      </c>
    </row>
    <row r="191" customFormat="false" ht="12.75" hidden="false" customHeight="false" outlineLevel="0" collapsed="false">
      <c r="B191" s="0" t="s">
        <v>66</v>
      </c>
      <c r="C191" s="0" t="n">
        <v>0</v>
      </c>
      <c r="D191" s="4" t="n">
        <f aca="false">$C61/4*(D$183)</f>
        <v>7.46355202809593</v>
      </c>
      <c r="E191" s="4" t="n">
        <f aca="false">$C61/4*(E$183)</f>
        <v>14.9271040561917</v>
      </c>
      <c r="F191" s="4" t="n">
        <f aca="false">$C61/4*(F$183)</f>
        <v>22.3906560842876</v>
      </c>
      <c r="G191" s="4" t="n">
        <f aca="false">$C61/4*(G$183)</f>
        <v>29.8542081123835</v>
      </c>
      <c r="H191" s="4" t="n">
        <f aca="false">$C61/4*(H$183)</f>
        <v>37.3177601404795</v>
      </c>
      <c r="I191" s="4" t="n">
        <f aca="false">$C61/4*(I$183)</f>
        <v>44.7813121685753</v>
      </c>
      <c r="J191" s="4" t="n">
        <f aca="false">$C61/4*(J$183)</f>
        <v>52.2448641966712</v>
      </c>
      <c r="K191" s="4" t="n">
        <f aca="false">$C61/4*(K$183)</f>
        <v>59.708416224767</v>
      </c>
      <c r="L191" s="4" t="n">
        <f aca="false">$C61/4*(L$183)</f>
        <v>67.171968252863</v>
      </c>
      <c r="M191" s="4" t="n">
        <f aca="false">$C61/4*(M$183)</f>
        <v>74.6355202809587</v>
      </c>
      <c r="N191" s="4" t="n">
        <f aca="false">$C61/4*(N$183)</f>
        <v>74.6355202809588</v>
      </c>
      <c r="O191" s="4" t="n">
        <f aca="false">$C61/4*(O$183)</f>
        <v>74.6355202809588</v>
      </c>
      <c r="P191" s="4" t="n">
        <f aca="false">$C61/4*(P$183)</f>
        <v>74.6355202809588</v>
      </c>
      <c r="Q191" s="4" t="n">
        <f aca="false">$C61/4*(Q$183)</f>
        <v>74.6355202809588</v>
      </c>
      <c r="R191" s="4" t="n">
        <f aca="false">$C61/4*(R$183)</f>
        <v>74.6355202809588</v>
      </c>
      <c r="S191" s="4" t="n">
        <f aca="false">$C61/4*(S$183)</f>
        <v>74.6355202809588</v>
      </c>
      <c r="T191" s="4" t="n">
        <f aca="false">$C61/4*(T$183)</f>
        <v>74.6355202809588</v>
      </c>
      <c r="U191" s="4" t="n">
        <f aca="false">$C61/4*(U$183)</f>
        <v>0</v>
      </c>
      <c r="V191" s="4" t="n">
        <f aca="false">$C61/4*(V$183)</f>
        <v>0</v>
      </c>
      <c r="W191" s="4" t="n">
        <f aca="false">$C61/4*(W$183)</f>
        <v>0</v>
      </c>
      <c r="X191" s="4" t="n">
        <f aca="false">$C61/4*(X$183)</f>
        <v>0</v>
      </c>
      <c r="Y191" s="4" t="n">
        <f aca="false">$C61/4*(Y$183)</f>
        <v>0</v>
      </c>
      <c r="Z191" s="4" t="n">
        <f aca="false">$C61/4*(Z$183)</f>
        <v>0</v>
      </c>
      <c r="AA191" s="4" t="n">
        <f aca="false">$C61/4*(AA$183)</f>
        <v>0</v>
      </c>
      <c r="AB191" s="4" t="n">
        <f aca="false">$C61/4*(AB$183)</f>
        <v>0</v>
      </c>
      <c r="AC191" s="4" t="n">
        <f aca="false">$C61/4*(AC$183)</f>
        <v>0</v>
      </c>
      <c r="AD191" s="4" t="n">
        <f aca="false">$C61/4*(AD$183)</f>
        <v>0</v>
      </c>
      <c r="AE191" s="4" t="n">
        <f aca="false">$C61/4*(AE$183)</f>
        <v>0</v>
      </c>
      <c r="AF191" s="4" t="n">
        <f aca="false">$C61/4*(AF$183)</f>
        <v>0</v>
      </c>
      <c r="AG191" s="4" t="n">
        <f aca="false">$C61/4*(AG$183)</f>
        <v>0</v>
      </c>
      <c r="AH191" s="4" t="n">
        <f aca="false">$C61/4*(AH$183)</f>
        <v>0</v>
      </c>
      <c r="AI191" s="4" t="n">
        <f aca="false">$C61/4*(AI$183)</f>
        <v>0</v>
      </c>
      <c r="AJ191" s="4" t="n">
        <f aca="false">$C61/4*(AJ$183)</f>
        <v>0</v>
      </c>
      <c r="AK191" s="4" t="n">
        <f aca="false">$C61/4*(AK$183)</f>
        <v>0</v>
      </c>
      <c r="AL191" s="4" t="n">
        <f aca="false">$C61/4*(AL$183)</f>
        <v>0</v>
      </c>
      <c r="AM191" s="4" t="n">
        <f aca="false">$C61/4*(AM$183)</f>
        <v>0</v>
      </c>
      <c r="AN191" s="4" t="n">
        <f aca="false">$C61/4*(AN$183)</f>
        <v>0</v>
      </c>
      <c r="AO191" s="4" t="n">
        <f aca="false">$C61/4*(AO$183)</f>
        <v>0</v>
      </c>
      <c r="AP191" s="4" t="n">
        <f aca="false">$C61/4*(AP$183)</f>
        <v>0</v>
      </c>
      <c r="AQ191" s="4" t="n">
        <f aca="false">$C61/4*(AQ$183)</f>
        <v>0</v>
      </c>
      <c r="AR191" s="4" t="n">
        <f aca="false">$C61/4*(AR$183)</f>
        <v>0</v>
      </c>
      <c r="AS191" s="4" t="n">
        <f aca="false">$C61/4*(AS$183)</f>
        <v>0</v>
      </c>
      <c r="AT191" s="4" t="n">
        <f aca="false">$C61/4*(AT$183)</f>
        <v>0</v>
      </c>
      <c r="AU191" s="4" t="n">
        <f aca="false">$C61/4*(AU$183)</f>
        <v>0</v>
      </c>
      <c r="AV191" s="4" t="n">
        <f aca="false">$C61/4*(AV$183)</f>
        <v>0</v>
      </c>
      <c r="AW191" s="4" t="n">
        <f aca="false">$C61/4*(AW$183)</f>
        <v>0</v>
      </c>
      <c r="AX191" s="4" t="n">
        <f aca="false">$C61/4*(AX$183)</f>
        <v>0</v>
      </c>
      <c r="AY191" s="4" t="n">
        <f aca="false">$C61/4*(AY$183)</f>
        <v>0</v>
      </c>
    </row>
    <row r="192" customFormat="false" ht="12.75" hidden="false" customHeight="false" outlineLevel="0" collapsed="false">
      <c r="B192" s="0" t="s">
        <v>70</v>
      </c>
      <c r="C192" s="0" t="n">
        <v>0</v>
      </c>
      <c r="D192" s="4" t="n">
        <f aca="false">$C62/4*(D$183)</f>
        <v>3.62914692640575</v>
      </c>
      <c r="E192" s="4" t="n">
        <f aca="false">$C62/4*(E$183)</f>
        <v>7.25829385281145</v>
      </c>
      <c r="F192" s="4" t="n">
        <f aca="false">$C62/4*(F$183)</f>
        <v>10.8874407792171</v>
      </c>
      <c r="G192" s="4" t="n">
        <f aca="false">$C62/4*(G$183)</f>
        <v>14.5165877056229</v>
      </c>
      <c r="H192" s="4" t="n">
        <f aca="false">$C62/4*(H$183)</f>
        <v>18.1457346320287</v>
      </c>
      <c r="I192" s="4" t="n">
        <f aca="false">$C62/4*(I$183)</f>
        <v>21.7748815584344</v>
      </c>
      <c r="J192" s="4" t="n">
        <f aca="false">$C62/4*(J$183)</f>
        <v>25.4040284848401</v>
      </c>
      <c r="K192" s="4" t="n">
        <f aca="false">$C62/4*(K$183)</f>
        <v>29.0331754112458</v>
      </c>
      <c r="L192" s="4" t="n">
        <f aca="false">$C62/4*(L$183)</f>
        <v>32.6623223376516</v>
      </c>
      <c r="M192" s="4" t="n">
        <f aca="false">$C62/4*(M$183)</f>
        <v>36.2914692640573</v>
      </c>
      <c r="N192" s="4" t="n">
        <f aca="false">$C62/4*(N$183)</f>
        <v>36.2914692640573</v>
      </c>
      <c r="O192" s="4" t="n">
        <f aca="false">$C62/4*(O$183)</f>
        <v>36.2914692640573</v>
      </c>
      <c r="P192" s="4" t="n">
        <f aca="false">$C62/4*(P$183)</f>
        <v>36.2914692640573</v>
      </c>
      <c r="Q192" s="4" t="n">
        <f aca="false">$C62/4*(Q$183)</f>
        <v>36.2914692640573</v>
      </c>
      <c r="R192" s="4" t="n">
        <f aca="false">$C62/4*(R$183)</f>
        <v>36.2914692640573</v>
      </c>
      <c r="S192" s="4" t="n">
        <f aca="false">$C62/4*(S$183)</f>
        <v>36.2914692640573</v>
      </c>
      <c r="T192" s="4" t="n">
        <f aca="false">$C62/4*(T$183)</f>
        <v>36.2914692640573</v>
      </c>
      <c r="U192" s="4" t="n">
        <f aca="false">$C62/4*(U$183)</f>
        <v>0</v>
      </c>
      <c r="V192" s="4" t="n">
        <f aca="false">$C62/4*(V$183)</f>
        <v>0</v>
      </c>
      <c r="W192" s="4" t="n">
        <f aca="false">$C62/4*(W$183)</f>
        <v>0</v>
      </c>
      <c r="X192" s="4" t="n">
        <f aca="false">$C62/4*(X$183)</f>
        <v>0</v>
      </c>
      <c r="Y192" s="4" t="n">
        <f aca="false">$C62/4*(Y$183)</f>
        <v>0</v>
      </c>
      <c r="Z192" s="4" t="n">
        <f aca="false">$C62/4*(Z$183)</f>
        <v>0</v>
      </c>
      <c r="AA192" s="4" t="n">
        <f aca="false">$C62/4*(AA$183)</f>
        <v>0</v>
      </c>
      <c r="AB192" s="4" t="n">
        <f aca="false">$C62/4*(AB$183)</f>
        <v>0</v>
      </c>
      <c r="AC192" s="4" t="n">
        <f aca="false">$C62/4*(AC$183)</f>
        <v>0</v>
      </c>
      <c r="AD192" s="4" t="n">
        <f aca="false">$C62/4*(AD$183)</f>
        <v>0</v>
      </c>
      <c r="AE192" s="4" t="n">
        <f aca="false">$C62/4*(AE$183)</f>
        <v>0</v>
      </c>
      <c r="AF192" s="4" t="n">
        <f aca="false">$C62/4*(AF$183)</f>
        <v>0</v>
      </c>
      <c r="AG192" s="4" t="n">
        <f aca="false">$C62/4*(AG$183)</f>
        <v>0</v>
      </c>
      <c r="AH192" s="4" t="n">
        <f aca="false">$C62/4*(AH$183)</f>
        <v>0</v>
      </c>
      <c r="AI192" s="4" t="n">
        <f aca="false">$C62/4*(AI$183)</f>
        <v>0</v>
      </c>
      <c r="AJ192" s="4" t="n">
        <f aca="false">$C62/4*(AJ$183)</f>
        <v>0</v>
      </c>
      <c r="AK192" s="4" t="n">
        <f aca="false">$C62/4*(AK$183)</f>
        <v>0</v>
      </c>
      <c r="AL192" s="4" t="n">
        <f aca="false">$C62/4*(AL$183)</f>
        <v>0</v>
      </c>
      <c r="AM192" s="4" t="n">
        <f aca="false">$C62/4*(AM$183)</f>
        <v>0</v>
      </c>
      <c r="AN192" s="4" t="n">
        <f aca="false">$C62/4*(AN$183)</f>
        <v>0</v>
      </c>
      <c r="AO192" s="4" t="n">
        <f aca="false">$C62/4*(AO$183)</f>
        <v>0</v>
      </c>
      <c r="AP192" s="4" t="n">
        <f aca="false">$C62/4*(AP$183)</f>
        <v>0</v>
      </c>
      <c r="AQ192" s="4" t="n">
        <f aca="false">$C62/4*(AQ$183)</f>
        <v>0</v>
      </c>
      <c r="AR192" s="4" t="n">
        <f aca="false">$C62/4*(AR$183)</f>
        <v>0</v>
      </c>
      <c r="AS192" s="4" t="n">
        <f aca="false">$C62/4*(AS$183)</f>
        <v>0</v>
      </c>
      <c r="AT192" s="4" t="n">
        <f aca="false">$C62/4*(AT$183)</f>
        <v>0</v>
      </c>
      <c r="AU192" s="4" t="n">
        <f aca="false">$C62/4*(AU$183)</f>
        <v>0</v>
      </c>
      <c r="AV192" s="4" t="n">
        <f aca="false">$C62/4*(AV$183)</f>
        <v>0</v>
      </c>
      <c r="AW192" s="4" t="n">
        <f aca="false">$C62/4*(AW$183)</f>
        <v>0</v>
      </c>
      <c r="AX192" s="4" t="n">
        <f aca="false">$C62/4*(AX$183)</f>
        <v>0</v>
      </c>
      <c r="AY192" s="4" t="n">
        <f aca="false">$C62/4*(AY$183)</f>
        <v>0</v>
      </c>
    </row>
    <row r="193" customFormat="false" ht="12.75" hidden="false" customHeight="false" outlineLevel="0" collapsed="false">
      <c r="B193" s="0" t="s">
        <v>17</v>
      </c>
      <c r="C193" s="5" t="n">
        <f aca="false">SUM(C189:C192)</f>
        <v>0</v>
      </c>
      <c r="D193" s="5" t="n">
        <f aca="false">SUM(D189:D192)</f>
        <v>49.4581250000003</v>
      </c>
      <c r="E193" s="5" t="n">
        <f aca="false">SUM(E189:E192)</f>
        <v>98.9162499999998</v>
      </c>
      <c r="F193" s="5" t="n">
        <f aca="false">SUM(F189:F192)</f>
        <v>148.374374999999</v>
      </c>
      <c r="G193" s="5" t="n">
        <f aca="false">SUM(G189:G192)</f>
        <v>197.8325</v>
      </c>
      <c r="H193" s="5" t="n">
        <f aca="false">SUM(H189:H192)</f>
        <v>247.290625</v>
      </c>
      <c r="I193" s="5" t="n">
        <f aca="false">SUM(I189:I192)</f>
        <v>296.74875</v>
      </c>
      <c r="J193" s="5" t="n">
        <f aca="false">SUM(J189:J192)</f>
        <v>346.206875</v>
      </c>
      <c r="K193" s="5" t="n">
        <f aca="false">SUM(K189:K192)</f>
        <v>395.665</v>
      </c>
      <c r="L193" s="5" t="n">
        <f aca="false">SUM(L189:L192)</f>
        <v>445.123125</v>
      </c>
      <c r="M193" s="5" t="n">
        <f aca="false">SUM(M189:M192)</f>
        <v>494.581249999999</v>
      </c>
      <c r="N193" s="5" t="n">
        <f aca="false">SUM(N189:N192)</f>
        <v>494.58125</v>
      </c>
      <c r="O193" s="5" t="n">
        <f aca="false">SUM(O189:O192)</f>
        <v>494.58125</v>
      </c>
      <c r="P193" s="5" t="n">
        <f aca="false">SUM(P189:P192)</f>
        <v>494.58125</v>
      </c>
      <c r="Q193" s="5" t="n">
        <f aca="false">SUM(Q189:Q192)</f>
        <v>494.58125</v>
      </c>
      <c r="R193" s="5" t="n">
        <f aca="false">SUM(R189:R192)</f>
        <v>494.58125</v>
      </c>
      <c r="S193" s="5" t="n">
        <f aca="false">SUM(S189:S192)</f>
        <v>494.58125</v>
      </c>
      <c r="T193" s="5" t="n">
        <f aca="false">SUM(T189:T192)</f>
        <v>494.58125</v>
      </c>
      <c r="U193" s="5" t="n">
        <f aca="false">SUM(U189:U192)</f>
        <v>0</v>
      </c>
      <c r="V193" s="5" t="n">
        <f aca="false">SUM(V189:V192)</f>
        <v>0</v>
      </c>
      <c r="W193" s="5" t="n">
        <f aca="false">SUM(W189:W192)</f>
        <v>0</v>
      </c>
      <c r="X193" s="5" t="n">
        <f aca="false">SUM(X189:X192)</f>
        <v>0</v>
      </c>
      <c r="Y193" s="5" t="n">
        <f aca="false">SUM(Y189:Y192)</f>
        <v>0</v>
      </c>
      <c r="Z193" s="5" t="n">
        <f aca="false">SUM(Z189:Z192)</f>
        <v>0</v>
      </c>
      <c r="AA193" s="5" t="n">
        <f aca="false">SUM(AA189:AA192)</f>
        <v>0</v>
      </c>
      <c r="AB193" s="5" t="n">
        <f aca="false">SUM(AB189:AB192)</f>
        <v>0</v>
      </c>
      <c r="AC193" s="5" t="n">
        <f aca="false">SUM(AC189:AC192)</f>
        <v>0</v>
      </c>
      <c r="AD193" s="5" t="n">
        <f aca="false">SUM(AD189:AD192)</f>
        <v>0</v>
      </c>
      <c r="AE193" s="5" t="n">
        <f aca="false">SUM(AE189:AE192)</f>
        <v>0</v>
      </c>
      <c r="AF193" s="5" t="n">
        <f aca="false">SUM(AF189:AF192)</f>
        <v>0</v>
      </c>
      <c r="AG193" s="5" t="n">
        <f aca="false">SUM(AG189:AG192)</f>
        <v>0</v>
      </c>
      <c r="AH193" s="5" t="n">
        <f aca="false">SUM(AH189:AH192)</f>
        <v>0</v>
      </c>
      <c r="AI193" s="5" t="n">
        <f aca="false">SUM(AI189:AI192)</f>
        <v>0</v>
      </c>
      <c r="AJ193" s="5" t="n">
        <f aca="false">SUM(AJ189:AJ192)</f>
        <v>0</v>
      </c>
      <c r="AK193" s="5" t="n">
        <f aca="false">SUM(AK189:AK192)</f>
        <v>0</v>
      </c>
      <c r="AL193" s="5" t="n">
        <f aca="false">SUM(AL189:AL192)</f>
        <v>0</v>
      </c>
      <c r="AM193" s="5" t="n">
        <f aca="false">SUM(AM189:AM192)</f>
        <v>0</v>
      </c>
      <c r="AN193" s="5" t="n">
        <f aca="false">SUM(AN189:AN192)</f>
        <v>0</v>
      </c>
      <c r="AO193" s="5" t="n">
        <f aca="false">SUM(AO189:AO192)</f>
        <v>0</v>
      </c>
      <c r="AP193" s="5" t="n">
        <f aca="false">SUM(AP189:AP192)</f>
        <v>0</v>
      </c>
      <c r="AQ193" s="5" t="n">
        <f aca="false">SUM(AQ189:AQ192)</f>
        <v>0</v>
      </c>
      <c r="AR193" s="5" t="n">
        <f aca="false">SUM(AR189:AR192)</f>
        <v>0</v>
      </c>
      <c r="AS193" s="5" t="n">
        <f aca="false">SUM(AS189:AS192)</f>
        <v>0</v>
      </c>
      <c r="AT193" s="5" t="n">
        <f aca="false">SUM(AT189:AT192)</f>
        <v>0</v>
      </c>
      <c r="AU193" s="5" t="n">
        <f aca="false">SUM(AU189:AU192)</f>
        <v>0</v>
      </c>
      <c r="AV193" s="5" t="n">
        <f aca="false">SUM(AV189:AV192)</f>
        <v>0</v>
      </c>
      <c r="AW193" s="5" t="n">
        <f aca="false">SUM(AW189:AW192)</f>
        <v>0</v>
      </c>
      <c r="AX193" s="5" t="n">
        <f aca="false">SUM(AX189:AX192)</f>
        <v>0</v>
      </c>
      <c r="AY193" s="5" t="n">
        <f aca="false">SUM(AY189:AY192)</f>
        <v>0</v>
      </c>
    </row>
    <row r="194" customFormat="false" ht="12.75" hidden="false" customHeight="false" outlineLevel="0" collapsed="false">
      <c r="D194" s="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</row>
    <row r="195" customFormat="false" ht="12.75" hidden="false" customHeight="false" outlineLevel="0" collapsed="false">
      <c r="B195" s="0" t="s">
        <v>111</v>
      </c>
      <c r="C195" s="0" t="n">
        <v>0</v>
      </c>
      <c r="D195" s="5" t="n">
        <f aca="false">D193</f>
        <v>49.4581250000003</v>
      </c>
      <c r="E195" s="5" t="n">
        <f aca="false">D195+E193</f>
        <v>148.374375</v>
      </c>
      <c r="F195" s="5" t="n">
        <f aca="false">E195+F193</f>
        <v>296.748749999999</v>
      </c>
      <c r="G195" s="5" t="n">
        <f aca="false">F195+G193</f>
        <v>494.581249999999</v>
      </c>
      <c r="H195" s="5" t="n">
        <f aca="false">G195+H193</f>
        <v>741.871874999999</v>
      </c>
      <c r="I195" s="5" t="n">
        <f aca="false">H195+I193</f>
        <v>1038.620625</v>
      </c>
      <c r="J195" s="5" t="n">
        <f aca="false">I195+J193</f>
        <v>1384.8275</v>
      </c>
      <c r="K195" s="5" t="n">
        <f aca="false">J195+K193</f>
        <v>1780.4925</v>
      </c>
      <c r="L195" s="5" t="n">
        <f aca="false">K195+L193</f>
        <v>2225.615625</v>
      </c>
      <c r="M195" s="5" t="n">
        <f aca="false">L195+M193</f>
        <v>2720.196875</v>
      </c>
      <c r="N195" s="5" t="n">
        <f aca="false">M195+N193</f>
        <v>3214.778125</v>
      </c>
      <c r="O195" s="5" t="n">
        <f aca="false">N195+O193</f>
        <v>3709.359375</v>
      </c>
      <c r="P195" s="5" t="n">
        <f aca="false">O195+P193</f>
        <v>4203.940625</v>
      </c>
      <c r="Q195" s="5" t="n">
        <f aca="false">P195+Q193</f>
        <v>4698.521875</v>
      </c>
      <c r="R195" s="5" t="n">
        <f aca="false">Q195+R193</f>
        <v>5193.103125</v>
      </c>
      <c r="S195" s="5" t="n">
        <f aca="false">R195+S193</f>
        <v>5687.68437499999</v>
      </c>
      <c r="T195" s="5" t="n">
        <f aca="false">S195+T193</f>
        <v>6182.26562499999</v>
      </c>
      <c r="U195" s="5" t="n">
        <f aca="false">T195+U193</f>
        <v>6182.26562499999</v>
      </c>
      <c r="V195" s="5" t="n">
        <f aca="false">U195+V193</f>
        <v>6182.26562499999</v>
      </c>
      <c r="W195" s="5" t="n">
        <f aca="false">V195+W193</f>
        <v>6182.26562499999</v>
      </c>
      <c r="X195" s="5" t="n">
        <f aca="false">W195+X193</f>
        <v>6182.26562499999</v>
      </c>
      <c r="Y195" s="5" t="n">
        <f aca="false">X195+Y193</f>
        <v>6182.26562499999</v>
      </c>
      <c r="Z195" s="5" t="n">
        <f aca="false">Y195+Z193</f>
        <v>6182.26562499999</v>
      </c>
      <c r="AA195" s="5" t="n">
        <f aca="false">Z195+AA193</f>
        <v>6182.26562499999</v>
      </c>
      <c r="AB195" s="5" t="n">
        <f aca="false">AA195+AB193</f>
        <v>6182.26562499999</v>
      </c>
      <c r="AC195" s="5" t="n">
        <f aca="false">AB195+AC193</f>
        <v>6182.26562499999</v>
      </c>
      <c r="AD195" s="5" t="n">
        <f aca="false">AC195+AD193</f>
        <v>6182.26562499999</v>
      </c>
      <c r="AE195" s="5" t="n">
        <f aca="false">AD195+AE193</f>
        <v>6182.26562499999</v>
      </c>
      <c r="AF195" s="5" t="n">
        <f aca="false">AE195+AF193</f>
        <v>6182.26562499999</v>
      </c>
      <c r="AG195" s="5" t="n">
        <f aca="false">AF195+AG193</f>
        <v>6182.26562499999</v>
      </c>
      <c r="AH195" s="5" t="n">
        <f aca="false">AG195+AH193</f>
        <v>6182.26562499999</v>
      </c>
      <c r="AI195" s="5" t="n">
        <f aca="false">AH195+AI193</f>
        <v>6182.26562499999</v>
      </c>
      <c r="AJ195" s="5" t="n">
        <f aca="false">AI195+AJ193</f>
        <v>6182.26562499999</v>
      </c>
      <c r="AK195" s="5" t="n">
        <f aca="false">AJ195+AK193</f>
        <v>6182.26562499999</v>
      </c>
      <c r="AL195" s="5" t="n">
        <f aca="false">AK195+AL193</f>
        <v>6182.26562499999</v>
      </c>
      <c r="AM195" s="5" t="n">
        <f aca="false">AL195+AM193</f>
        <v>6182.26562499999</v>
      </c>
      <c r="AN195" s="5" t="n">
        <f aca="false">AM195+AN193</f>
        <v>6182.26562499999</v>
      </c>
      <c r="AO195" s="5" t="n">
        <f aca="false">AN195+AO193</f>
        <v>6182.26562499999</v>
      </c>
      <c r="AP195" s="5" t="n">
        <f aca="false">AO195+AP193</f>
        <v>6182.26562499999</v>
      </c>
      <c r="AQ195" s="5" t="n">
        <f aca="false">AP195+AQ193</f>
        <v>6182.26562499999</v>
      </c>
      <c r="AR195" s="5" t="n">
        <f aca="false">AQ195+AR193</f>
        <v>6182.26562499999</v>
      </c>
      <c r="AS195" s="5" t="n">
        <f aca="false">AR195+AS193</f>
        <v>6182.26562499999</v>
      </c>
      <c r="AT195" s="5" t="n">
        <f aca="false">AS195+AT193</f>
        <v>6182.26562499999</v>
      </c>
      <c r="AU195" s="5" t="n">
        <f aca="false">AT195+AU193</f>
        <v>6182.26562499999</v>
      </c>
      <c r="AV195" s="5" t="n">
        <f aca="false">AU195+AV193</f>
        <v>6182.26562499999</v>
      </c>
      <c r="AW195" s="5" t="n">
        <f aca="false">AV195+AW193</f>
        <v>6182.26562499999</v>
      </c>
      <c r="AX195" s="5" t="n">
        <f aca="false">AW195+AX193</f>
        <v>6182.26562499999</v>
      </c>
      <c r="AY195" s="5" t="n">
        <f aca="false">AX195+AY193</f>
        <v>6182.26562499999</v>
      </c>
    </row>
    <row r="196" customFormat="false" ht="12.75" hidden="false" customHeight="false" outlineLevel="0" collapsed="false">
      <c r="B196" s="0" t="s">
        <v>112</v>
      </c>
      <c r="C196" s="0" t="n">
        <v>0</v>
      </c>
      <c r="D196" s="4" t="n">
        <f aca="false">D193*D$96</f>
        <v>49.4581250000003</v>
      </c>
      <c r="E196" s="4" t="n">
        <f aca="false">D196+E193*E$96</f>
        <v>146.673112714988</v>
      </c>
      <c r="F196" s="4" t="n">
        <f aca="false">E196+F193*F$96</f>
        <v>289.9875909189</v>
      </c>
      <c r="G196" s="4" t="n">
        <f aca="false">F196+G193*G$96</f>
        <v>477.787070956788</v>
      </c>
      <c r="H196" s="4" t="n">
        <f aca="false">G196+H193*H$96</f>
        <v>708.498962895225</v>
      </c>
      <c r="I196" s="4" t="n">
        <f aca="false">H196+I193*I$96</f>
        <v>980.591611864389</v>
      </c>
      <c r="J196" s="4" t="n">
        <f aca="false">I196+J193*J$96</f>
        <v>1292.57335515418</v>
      </c>
      <c r="K196" s="4" t="n">
        <f aca="false">J196+K193*K$96</f>
        <v>1642.99159963551</v>
      </c>
      <c r="L196" s="4" t="n">
        <f aca="false">K196+L193*L$96</f>
        <v>2030.43191908661</v>
      </c>
      <c r="M196" s="4" t="n">
        <f aca="false">L196+M193*M$96</f>
        <v>2453.51717101247</v>
      </c>
      <c r="N196" s="4" t="n">
        <f aca="false">M196+N193*N$96</f>
        <v>2869.32577241381</v>
      </c>
      <c r="O196" s="4" t="n">
        <f aca="false">N196+O193*O$96</f>
        <v>3277.98287452814</v>
      </c>
      <c r="P196" s="4" t="n">
        <f aca="false">O196+P193*P$96</f>
        <v>3679.61147611471</v>
      </c>
      <c r="Q196" s="4" t="n">
        <f aca="false">P196+Q193*Q$96</f>
        <v>4074.33246047497</v>
      </c>
      <c r="R196" s="4" t="n">
        <f aca="false">Q196+R193*R$96</f>
        <v>4462.26463183641</v>
      </c>
      <c r="S196" s="4" t="n">
        <f aca="false">R196+S193*S$96</f>
        <v>4843.52475111055</v>
      </c>
      <c r="T196" s="4" t="n">
        <f aca="false">S196+T193*T$96</f>
        <v>5218.227571036</v>
      </c>
      <c r="U196" s="4" t="n">
        <f aca="false">T196+U193*U$96</f>
        <v>5218.227571036</v>
      </c>
      <c r="V196" s="4" t="n">
        <f aca="false">U196+V193*V$96</f>
        <v>5218.227571036</v>
      </c>
      <c r="W196" s="4" t="n">
        <f aca="false">V196+W193*W$96</f>
        <v>5218.227571036</v>
      </c>
      <c r="X196" s="4" t="n">
        <f aca="false">W196+X193*X$96</f>
        <v>5218.227571036</v>
      </c>
      <c r="Y196" s="4" t="n">
        <f aca="false">X196+Y193*Y$96</f>
        <v>5218.227571036</v>
      </c>
      <c r="Z196" s="4" t="n">
        <f aca="false">Y196+Z193*Z$96</f>
        <v>5218.227571036</v>
      </c>
      <c r="AA196" s="4" t="n">
        <f aca="false">Z196+AA193*AA$96</f>
        <v>5218.227571036</v>
      </c>
      <c r="AB196" s="4" t="n">
        <f aca="false">AA196+AB193*AB$96</f>
        <v>5218.227571036</v>
      </c>
      <c r="AC196" s="4" t="n">
        <f aca="false">AB196+AC193*AC$96</f>
        <v>5218.227571036</v>
      </c>
      <c r="AD196" s="4" t="n">
        <f aca="false">AC196+AD193*AD$96</f>
        <v>5218.227571036</v>
      </c>
      <c r="AE196" s="4" t="n">
        <f aca="false">AD196+AE193*AE$96</f>
        <v>5218.227571036</v>
      </c>
      <c r="AF196" s="4" t="n">
        <f aca="false">AE196+AF193*AF$96</f>
        <v>5218.227571036</v>
      </c>
      <c r="AG196" s="4" t="n">
        <f aca="false">AF196+AG193*AG$96</f>
        <v>5218.227571036</v>
      </c>
      <c r="AH196" s="4" t="n">
        <f aca="false">AG196+AH193*AH$96</f>
        <v>5218.227571036</v>
      </c>
      <c r="AI196" s="4" t="n">
        <f aca="false">AH196+AI193*AI$96</f>
        <v>5218.227571036</v>
      </c>
      <c r="AJ196" s="4" t="n">
        <f aca="false">AI196+AJ193*AJ$96</f>
        <v>5218.227571036</v>
      </c>
      <c r="AK196" s="4" t="n">
        <f aca="false">AJ196+AK193*AK$96</f>
        <v>5218.227571036</v>
      </c>
      <c r="AL196" s="4" t="n">
        <f aca="false">AK196+AL193*AL$96</f>
        <v>5218.227571036</v>
      </c>
      <c r="AM196" s="4" t="n">
        <f aca="false">AL196+AM193*AM$96</f>
        <v>5218.227571036</v>
      </c>
      <c r="AN196" s="4" t="n">
        <f aca="false">AM196+AN193*AN$96</f>
        <v>5218.227571036</v>
      </c>
      <c r="AO196" s="4" t="n">
        <f aca="false">AN196+AO193*AO$96</f>
        <v>5218.227571036</v>
      </c>
      <c r="AP196" s="4" t="n">
        <f aca="false">AO196+AP193*AP$96</f>
        <v>5218.227571036</v>
      </c>
      <c r="AQ196" s="4" t="n">
        <f aca="false">AP196+AQ193*AQ$96</f>
        <v>5218.227571036</v>
      </c>
      <c r="AR196" s="4" t="n">
        <f aca="false">AQ196+AR193*AR$96</f>
        <v>5218.227571036</v>
      </c>
      <c r="AS196" s="4" t="n">
        <f aca="false">AR196+AS193*AS$96</f>
        <v>5218.227571036</v>
      </c>
      <c r="AT196" s="4" t="n">
        <f aca="false">AS196+AT193*AT$96</f>
        <v>5218.227571036</v>
      </c>
      <c r="AU196" s="4" t="n">
        <f aca="false">AT196+AU193*AU$96</f>
        <v>5218.227571036</v>
      </c>
      <c r="AV196" s="4" t="n">
        <f aca="false">AU196+AV193*AV$96</f>
        <v>5218.227571036</v>
      </c>
      <c r="AW196" s="4" t="n">
        <f aca="false">AV196+AW193*AW$96</f>
        <v>5218.227571036</v>
      </c>
      <c r="AX196" s="4" t="n">
        <f aca="false">AW196+AX193*AX$96</f>
        <v>5218.227571036</v>
      </c>
      <c r="AY196" s="4" t="n">
        <f aca="false">AX196+AY193*AY$96</f>
        <v>5218.227571036</v>
      </c>
    </row>
    <row r="199" customFormat="false" ht="12.75" hidden="false" customHeight="false" outlineLevel="0" collapsed="false">
      <c r="B199" s="0" t="s">
        <v>113</v>
      </c>
    </row>
    <row r="200" customFormat="false" ht="12.75" hidden="false" customHeight="false" outlineLevel="0" collapsed="false">
      <c r="B200" s="0" t="s">
        <v>41</v>
      </c>
      <c r="C200" s="4" t="n">
        <f aca="false">C59/4</f>
        <v>809.8475</v>
      </c>
      <c r="D200" s="4" t="n">
        <f aca="false">$C59/4+D189</f>
        <v>825.477760470959</v>
      </c>
      <c r="E200" s="4" t="n">
        <f aca="false">$C59/4+E189</f>
        <v>841.108020941918</v>
      </c>
      <c r="F200" s="4" t="n">
        <f aca="false">$C59/4+F189</f>
        <v>856.738281412877</v>
      </c>
      <c r="G200" s="4" t="n">
        <f aca="false">$C59/4+G189</f>
        <v>872.368541883836</v>
      </c>
      <c r="H200" s="4" t="n">
        <f aca="false">$C59/4+H189</f>
        <v>887.998802354795</v>
      </c>
      <c r="I200" s="4" t="n">
        <f aca="false">$C59/4+I189</f>
        <v>903.629062825754</v>
      </c>
      <c r="J200" s="4" t="n">
        <f aca="false">$C59/4+J189</f>
        <v>919.259323296713</v>
      </c>
      <c r="K200" s="4" t="n">
        <f aca="false">$C59/4+K189</f>
        <v>934.889583767672</v>
      </c>
      <c r="L200" s="4" t="n">
        <f aca="false">$C59/4+L189</f>
        <v>950.519844238631</v>
      </c>
      <c r="M200" s="4" t="n">
        <f aca="false">$C59/4+M189</f>
        <v>966.15010470959</v>
      </c>
      <c r="N200" s="4" t="n">
        <f aca="false">$C59/4+N189</f>
        <v>966.15010470959</v>
      </c>
      <c r="O200" s="4" t="n">
        <f aca="false">$C59/4+O189</f>
        <v>966.15010470959</v>
      </c>
      <c r="P200" s="4" t="n">
        <f aca="false">$C59/4+P189</f>
        <v>966.15010470959</v>
      </c>
      <c r="Q200" s="4" t="n">
        <f aca="false">$C59/4+Q189</f>
        <v>966.15010470959</v>
      </c>
      <c r="R200" s="4" t="n">
        <f aca="false">$C59/4+R189</f>
        <v>966.15010470959</v>
      </c>
      <c r="S200" s="4" t="n">
        <f aca="false">$C59/4+S189</f>
        <v>966.15010470959</v>
      </c>
      <c r="T200" s="4" t="n">
        <f aca="false">$C59/4+T189</f>
        <v>966.15010470959</v>
      </c>
      <c r="U200" s="4" t="n">
        <f aca="false">$C59/4+U189</f>
        <v>809.8475</v>
      </c>
      <c r="V200" s="4" t="n">
        <f aca="false">$C59/4+V189</f>
        <v>809.8475</v>
      </c>
      <c r="W200" s="4" t="n">
        <f aca="false">$C59/4+W189</f>
        <v>809.8475</v>
      </c>
      <c r="X200" s="4" t="n">
        <f aca="false">$C59/4+X189</f>
        <v>809.8475</v>
      </c>
      <c r="Y200" s="4" t="n">
        <f aca="false">$C59/4+Y189</f>
        <v>809.8475</v>
      </c>
      <c r="Z200" s="4" t="n">
        <f aca="false">$C59/4+Z189</f>
        <v>809.8475</v>
      </c>
      <c r="AA200" s="4" t="n">
        <f aca="false">$C59/4+AA189</f>
        <v>809.8475</v>
      </c>
      <c r="AB200" s="4" t="n">
        <f aca="false">$C59/4+AB189</f>
        <v>809.8475</v>
      </c>
      <c r="AC200" s="4" t="n">
        <f aca="false">$C59/4+AC189</f>
        <v>809.8475</v>
      </c>
      <c r="AD200" s="4" t="n">
        <f aca="false">$C59/4+AD189</f>
        <v>809.8475</v>
      </c>
      <c r="AE200" s="4" t="n">
        <f aca="false">$C59/4+AE189</f>
        <v>809.8475</v>
      </c>
      <c r="AF200" s="4" t="n">
        <f aca="false">$C59/4+AF189</f>
        <v>809.8475</v>
      </c>
      <c r="AG200" s="4" t="n">
        <f aca="false">$C59/4+AG189</f>
        <v>809.8475</v>
      </c>
      <c r="AH200" s="4" t="n">
        <f aca="false">$C59/4+AH189</f>
        <v>809.8475</v>
      </c>
      <c r="AI200" s="4" t="n">
        <f aca="false">$C59/4+AI189</f>
        <v>809.8475</v>
      </c>
      <c r="AJ200" s="4" t="n">
        <f aca="false">$C59/4+AJ189</f>
        <v>809.8475</v>
      </c>
      <c r="AK200" s="4" t="n">
        <f aca="false">$C59/4+AK189</f>
        <v>809.8475</v>
      </c>
      <c r="AL200" s="4" t="n">
        <f aca="false">$C59/4+AL189</f>
        <v>809.8475</v>
      </c>
      <c r="AM200" s="4" t="n">
        <f aca="false">$C59/4+AM189</f>
        <v>809.8475</v>
      </c>
      <c r="AN200" s="4" t="n">
        <f aca="false">$C59/4+AN189</f>
        <v>809.8475</v>
      </c>
      <c r="AO200" s="4" t="n">
        <f aca="false">$C59/4+AO189</f>
        <v>809.8475</v>
      </c>
      <c r="AP200" s="4" t="n">
        <f aca="false">$C59/4+AP189</f>
        <v>809.8475</v>
      </c>
      <c r="AQ200" s="4" t="n">
        <f aca="false">$C59/4+AQ189</f>
        <v>809.8475</v>
      </c>
      <c r="AR200" s="4" t="n">
        <f aca="false">$C59/4+AR189</f>
        <v>809.8475</v>
      </c>
      <c r="AS200" s="4" t="n">
        <f aca="false">$C59/4+AS189</f>
        <v>809.8475</v>
      </c>
      <c r="AT200" s="4" t="n">
        <f aca="false">$C59/4+AT189</f>
        <v>809.8475</v>
      </c>
      <c r="AU200" s="4" t="n">
        <f aca="false">$C59/4+AU189</f>
        <v>809.8475</v>
      </c>
      <c r="AV200" s="4" t="n">
        <f aca="false">$C59/4+AV189</f>
        <v>809.8475</v>
      </c>
      <c r="AW200" s="4" t="n">
        <f aca="false">$C59/4+AW189</f>
        <v>809.8475</v>
      </c>
      <c r="AX200" s="4" t="n">
        <f aca="false">$C59/4+AX189</f>
        <v>809.8475</v>
      </c>
      <c r="AY200" s="4" t="n">
        <f aca="false">$C59/4+AY189</f>
        <v>809.8475</v>
      </c>
    </row>
    <row r="201" customFormat="false" ht="12.75" hidden="false" customHeight="false" outlineLevel="0" collapsed="false">
      <c r="B201" s="0" t="s">
        <v>65</v>
      </c>
      <c r="C201" s="4" t="n">
        <f aca="false">C60/4</f>
        <v>785.315</v>
      </c>
      <c r="D201" s="4" t="n">
        <f aca="false">$C60/4+D190</f>
        <v>808.05016557454</v>
      </c>
      <c r="E201" s="4" t="n">
        <f aca="false">$C60/4+E190</f>
        <v>830.785331149079</v>
      </c>
      <c r="F201" s="4" t="n">
        <f aca="false">$C60/4+F190</f>
        <v>853.520496723618</v>
      </c>
      <c r="G201" s="4" t="n">
        <f aca="false">$C60/4+G190</f>
        <v>876.255662298158</v>
      </c>
      <c r="H201" s="4" t="n">
        <f aca="false">$C60/4+H190</f>
        <v>898.990827872697</v>
      </c>
      <c r="I201" s="4" t="n">
        <f aca="false">$C60/4+I190</f>
        <v>921.725993447236</v>
      </c>
      <c r="J201" s="4" t="n">
        <f aca="false">$C60/4+J190</f>
        <v>944.461159021776</v>
      </c>
      <c r="K201" s="4" t="n">
        <f aca="false">$C60/4+K190</f>
        <v>967.196324596315</v>
      </c>
      <c r="L201" s="4" t="n">
        <f aca="false">$C60/4+L190</f>
        <v>989.931490170854</v>
      </c>
      <c r="M201" s="4" t="n">
        <f aca="false">$C60/4+M190</f>
        <v>1012.66665574539</v>
      </c>
      <c r="N201" s="4" t="n">
        <f aca="false">$C60/4+N190</f>
        <v>1012.66665574539</v>
      </c>
      <c r="O201" s="4" t="n">
        <f aca="false">$C60/4+O190</f>
        <v>1012.66665574539</v>
      </c>
      <c r="P201" s="4" t="n">
        <f aca="false">$C60/4+P190</f>
        <v>1012.66665574539</v>
      </c>
      <c r="Q201" s="4" t="n">
        <f aca="false">$C60/4+Q190</f>
        <v>1012.66665574539</v>
      </c>
      <c r="R201" s="4" t="n">
        <f aca="false">$C60/4+R190</f>
        <v>1012.66665574539</v>
      </c>
      <c r="S201" s="4" t="n">
        <f aca="false">$C60/4+S190</f>
        <v>1012.66665574539</v>
      </c>
      <c r="T201" s="4" t="n">
        <f aca="false">$C60/4+T190</f>
        <v>1012.66665574539</v>
      </c>
      <c r="U201" s="4" t="n">
        <f aca="false">$C60/4+U190</f>
        <v>785.315</v>
      </c>
      <c r="V201" s="4" t="n">
        <f aca="false">$C60/4+V190</f>
        <v>785.315</v>
      </c>
      <c r="W201" s="4" t="n">
        <f aca="false">$C60/4+W190</f>
        <v>785.315</v>
      </c>
      <c r="X201" s="4" t="n">
        <f aca="false">$C60/4+X190</f>
        <v>785.315</v>
      </c>
      <c r="Y201" s="4" t="n">
        <f aca="false">$C60/4+Y190</f>
        <v>785.315</v>
      </c>
      <c r="Z201" s="4" t="n">
        <f aca="false">$C60/4+Z190</f>
        <v>785.315</v>
      </c>
      <c r="AA201" s="4" t="n">
        <f aca="false">$C60/4+AA190</f>
        <v>785.315</v>
      </c>
      <c r="AB201" s="4" t="n">
        <f aca="false">$C60/4+AB190</f>
        <v>785.315</v>
      </c>
      <c r="AC201" s="4" t="n">
        <f aca="false">$C60/4+AC190</f>
        <v>785.315</v>
      </c>
      <c r="AD201" s="4" t="n">
        <f aca="false">$C60/4+AD190</f>
        <v>785.315</v>
      </c>
      <c r="AE201" s="4" t="n">
        <f aca="false">$C60/4+AE190</f>
        <v>785.315</v>
      </c>
      <c r="AF201" s="4" t="n">
        <f aca="false">$C60/4+AF190</f>
        <v>785.315</v>
      </c>
      <c r="AG201" s="4" t="n">
        <f aca="false">$C60/4+AG190</f>
        <v>785.315</v>
      </c>
      <c r="AH201" s="4" t="n">
        <f aca="false">$C60/4+AH190</f>
        <v>785.315</v>
      </c>
      <c r="AI201" s="4" t="n">
        <f aca="false">$C60/4+AI190</f>
        <v>785.315</v>
      </c>
      <c r="AJ201" s="4" t="n">
        <f aca="false">$C60/4+AJ190</f>
        <v>785.315</v>
      </c>
      <c r="AK201" s="4" t="n">
        <f aca="false">$C60/4+AK190</f>
        <v>785.315</v>
      </c>
      <c r="AL201" s="4" t="n">
        <f aca="false">$C60/4+AL190</f>
        <v>785.315</v>
      </c>
      <c r="AM201" s="4" t="n">
        <f aca="false">$C60/4+AM190</f>
        <v>785.315</v>
      </c>
      <c r="AN201" s="4" t="n">
        <f aca="false">$C60/4+AN190</f>
        <v>785.315</v>
      </c>
      <c r="AO201" s="4" t="n">
        <f aca="false">$C60/4+AO190</f>
        <v>785.315</v>
      </c>
      <c r="AP201" s="4" t="n">
        <f aca="false">$C60/4+AP190</f>
        <v>785.315</v>
      </c>
      <c r="AQ201" s="4" t="n">
        <f aca="false">$C60/4+AQ190</f>
        <v>785.315</v>
      </c>
      <c r="AR201" s="4" t="n">
        <f aca="false">$C60/4+AR190</f>
        <v>785.315</v>
      </c>
      <c r="AS201" s="4" t="n">
        <f aca="false">$C60/4+AS190</f>
        <v>785.315</v>
      </c>
      <c r="AT201" s="4" t="n">
        <f aca="false">$C60/4+AT190</f>
        <v>785.315</v>
      </c>
      <c r="AU201" s="4" t="n">
        <f aca="false">$C60/4+AU190</f>
        <v>785.315</v>
      </c>
      <c r="AV201" s="4" t="n">
        <f aca="false">$C60/4+AV190</f>
        <v>785.315</v>
      </c>
      <c r="AW201" s="4" t="n">
        <f aca="false">$C60/4+AW190</f>
        <v>785.315</v>
      </c>
      <c r="AX201" s="4" t="n">
        <f aca="false">$C60/4+AX190</f>
        <v>785.315</v>
      </c>
      <c r="AY201" s="4" t="n">
        <f aca="false">$C60/4+AY190</f>
        <v>785.315</v>
      </c>
    </row>
    <row r="202" customFormat="false" ht="12.75" hidden="false" customHeight="false" outlineLevel="0" collapsed="false">
      <c r="B202" s="0" t="s">
        <v>66</v>
      </c>
      <c r="C202" s="4" t="n">
        <f aca="false">C61/4</f>
        <v>257.805</v>
      </c>
      <c r="D202" s="4" t="n">
        <f aca="false">$C61/4+D191</f>
        <v>265.268552028096</v>
      </c>
      <c r="E202" s="4" t="n">
        <f aca="false">$C61/4+E191</f>
        <v>272.732104056192</v>
      </c>
      <c r="F202" s="4" t="n">
        <f aca="false">$C61/4+F191</f>
        <v>280.195656084288</v>
      </c>
      <c r="G202" s="4" t="n">
        <f aca="false">$C61/4+G191</f>
        <v>287.659208112384</v>
      </c>
      <c r="H202" s="4" t="n">
        <f aca="false">$C61/4+H191</f>
        <v>295.122760140479</v>
      </c>
      <c r="I202" s="4" t="n">
        <f aca="false">$C61/4+I191</f>
        <v>302.586312168575</v>
      </c>
      <c r="J202" s="4" t="n">
        <f aca="false">$C61/4+J191</f>
        <v>310.049864196671</v>
      </c>
      <c r="K202" s="4" t="n">
        <f aca="false">$C61/4+K191</f>
        <v>317.513416224767</v>
      </c>
      <c r="L202" s="4" t="n">
        <f aca="false">$C61/4+L191</f>
        <v>324.976968252863</v>
      </c>
      <c r="M202" s="4" t="n">
        <f aca="false">$C61/4+M191</f>
        <v>332.440520280959</v>
      </c>
      <c r="N202" s="4" t="n">
        <f aca="false">$C61/4+N191</f>
        <v>332.440520280959</v>
      </c>
      <c r="O202" s="4" t="n">
        <f aca="false">$C61/4+O191</f>
        <v>332.440520280959</v>
      </c>
      <c r="P202" s="4" t="n">
        <f aca="false">$C61/4+P191</f>
        <v>332.440520280959</v>
      </c>
      <c r="Q202" s="4" t="n">
        <f aca="false">$C61/4+Q191</f>
        <v>332.440520280959</v>
      </c>
      <c r="R202" s="4" t="n">
        <f aca="false">$C61/4+R191</f>
        <v>332.440520280959</v>
      </c>
      <c r="S202" s="4" t="n">
        <f aca="false">$C61/4+S191</f>
        <v>332.440520280959</v>
      </c>
      <c r="T202" s="4" t="n">
        <f aca="false">$C61/4+T191</f>
        <v>332.440520280959</v>
      </c>
      <c r="U202" s="4" t="n">
        <f aca="false">$C61/4+U191</f>
        <v>257.805</v>
      </c>
      <c r="V202" s="4" t="n">
        <f aca="false">$C61/4+V191</f>
        <v>257.805</v>
      </c>
      <c r="W202" s="4" t="n">
        <f aca="false">$C61/4+W191</f>
        <v>257.805</v>
      </c>
      <c r="X202" s="4" t="n">
        <f aca="false">$C61/4+X191</f>
        <v>257.805</v>
      </c>
      <c r="Y202" s="4" t="n">
        <f aca="false">$C61/4+Y191</f>
        <v>257.805</v>
      </c>
      <c r="Z202" s="4" t="n">
        <f aca="false">$C61/4+Z191</f>
        <v>257.805</v>
      </c>
      <c r="AA202" s="4" t="n">
        <f aca="false">$C61/4+AA191</f>
        <v>257.805</v>
      </c>
      <c r="AB202" s="4" t="n">
        <f aca="false">$C61/4+AB191</f>
        <v>257.805</v>
      </c>
      <c r="AC202" s="4" t="n">
        <f aca="false">$C61/4+AC191</f>
        <v>257.805</v>
      </c>
      <c r="AD202" s="4" t="n">
        <f aca="false">$C61/4+AD191</f>
        <v>257.805</v>
      </c>
      <c r="AE202" s="4" t="n">
        <f aca="false">$C61/4+AE191</f>
        <v>257.805</v>
      </c>
      <c r="AF202" s="4" t="n">
        <f aca="false">$C61/4+AF191</f>
        <v>257.805</v>
      </c>
      <c r="AG202" s="4" t="n">
        <f aca="false">$C61/4+AG191</f>
        <v>257.805</v>
      </c>
      <c r="AH202" s="4" t="n">
        <f aca="false">$C61/4+AH191</f>
        <v>257.805</v>
      </c>
      <c r="AI202" s="4" t="n">
        <f aca="false">$C61/4+AI191</f>
        <v>257.805</v>
      </c>
      <c r="AJ202" s="4" t="n">
        <f aca="false">$C61/4+AJ191</f>
        <v>257.805</v>
      </c>
      <c r="AK202" s="4" t="n">
        <f aca="false">$C61/4+AK191</f>
        <v>257.805</v>
      </c>
      <c r="AL202" s="4" t="n">
        <f aca="false">$C61/4+AL191</f>
        <v>257.805</v>
      </c>
      <c r="AM202" s="4" t="n">
        <f aca="false">$C61/4+AM191</f>
        <v>257.805</v>
      </c>
      <c r="AN202" s="4" t="n">
        <f aca="false">$C61/4+AN191</f>
        <v>257.805</v>
      </c>
      <c r="AO202" s="4" t="n">
        <f aca="false">$C61/4+AO191</f>
        <v>257.805</v>
      </c>
      <c r="AP202" s="4" t="n">
        <f aca="false">$C61/4+AP191</f>
        <v>257.805</v>
      </c>
      <c r="AQ202" s="4" t="n">
        <f aca="false">$C61/4+AQ191</f>
        <v>257.805</v>
      </c>
      <c r="AR202" s="4" t="n">
        <f aca="false">$C61/4+AR191</f>
        <v>257.805</v>
      </c>
      <c r="AS202" s="4" t="n">
        <f aca="false">$C61/4+AS191</f>
        <v>257.805</v>
      </c>
      <c r="AT202" s="4" t="n">
        <f aca="false">$C61/4+AT191</f>
        <v>257.805</v>
      </c>
      <c r="AU202" s="4" t="n">
        <f aca="false">$C61/4+AU191</f>
        <v>257.805</v>
      </c>
      <c r="AV202" s="4" t="n">
        <f aca="false">$C61/4+AV191</f>
        <v>257.805</v>
      </c>
      <c r="AW202" s="4" t="n">
        <f aca="false">$C61/4+AW191</f>
        <v>257.805</v>
      </c>
      <c r="AX202" s="4" t="n">
        <f aca="false">$C61/4+AX191</f>
        <v>257.805</v>
      </c>
      <c r="AY202" s="4" t="n">
        <f aca="false">$C61/4+AY191</f>
        <v>257.805</v>
      </c>
    </row>
    <row r="203" customFormat="false" ht="12.75" hidden="false" customHeight="false" outlineLevel="0" collapsed="false">
      <c r="B203" s="0" t="s">
        <v>70</v>
      </c>
      <c r="C203" s="4" t="n">
        <f aca="false">C62/4</f>
        <v>125.3575</v>
      </c>
      <c r="D203" s="4" t="n">
        <f aca="false">$C62/4+D192</f>
        <v>128.986646926406</v>
      </c>
      <c r="E203" s="4" t="n">
        <f aca="false">$C62/4+E192</f>
        <v>132.615793852811</v>
      </c>
      <c r="F203" s="4" t="n">
        <f aca="false">$C62/4+F192</f>
        <v>136.244940779217</v>
      </c>
      <c r="G203" s="4" t="n">
        <f aca="false">$C62/4+G192</f>
        <v>139.874087705623</v>
      </c>
      <c r="H203" s="4" t="n">
        <f aca="false">$C62/4+H192</f>
        <v>143.503234632029</v>
      </c>
      <c r="I203" s="4" t="n">
        <f aca="false">$C62/4+I192</f>
        <v>147.132381558434</v>
      </c>
      <c r="J203" s="4" t="n">
        <f aca="false">$C62/4+J192</f>
        <v>150.76152848484</v>
      </c>
      <c r="K203" s="4" t="n">
        <f aca="false">$C62/4+K192</f>
        <v>154.390675411246</v>
      </c>
      <c r="L203" s="4" t="n">
        <f aca="false">$C62/4+L192</f>
        <v>158.019822337652</v>
      </c>
      <c r="M203" s="4" t="n">
        <f aca="false">$C62/4+M192</f>
        <v>161.648969264057</v>
      </c>
      <c r="N203" s="4" t="n">
        <f aca="false">$C62/4+N192</f>
        <v>161.648969264057</v>
      </c>
      <c r="O203" s="4" t="n">
        <f aca="false">$C62/4+O192</f>
        <v>161.648969264057</v>
      </c>
      <c r="P203" s="4" t="n">
        <f aca="false">$C62/4+P192</f>
        <v>161.648969264057</v>
      </c>
      <c r="Q203" s="4" t="n">
        <f aca="false">$C62/4+Q192</f>
        <v>161.648969264057</v>
      </c>
      <c r="R203" s="4" t="n">
        <f aca="false">$C62/4+R192</f>
        <v>161.648969264057</v>
      </c>
      <c r="S203" s="4" t="n">
        <f aca="false">$C62/4+S192</f>
        <v>161.648969264057</v>
      </c>
      <c r="T203" s="4" t="n">
        <f aca="false">$C62/4+T192</f>
        <v>161.648969264057</v>
      </c>
      <c r="U203" s="4" t="n">
        <f aca="false">$C62/4+U192</f>
        <v>125.3575</v>
      </c>
      <c r="V203" s="4" t="n">
        <f aca="false">$C62/4+V192</f>
        <v>125.3575</v>
      </c>
      <c r="W203" s="4" t="n">
        <f aca="false">$C62/4+W192</f>
        <v>125.3575</v>
      </c>
      <c r="X203" s="4" t="n">
        <f aca="false">$C62/4+X192</f>
        <v>125.3575</v>
      </c>
      <c r="Y203" s="4" t="n">
        <f aca="false">$C62/4+Y192</f>
        <v>125.3575</v>
      </c>
      <c r="Z203" s="4" t="n">
        <f aca="false">$C62/4+Z192</f>
        <v>125.3575</v>
      </c>
      <c r="AA203" s="4" t="n">
        <f aca="false">$C62/4+AA192</f>
        <v>125.3575</v>
      </c>
      <c r="AB203" s="4" t="n">
        <f aca="false">$C62/4+AB192</f>
        <v>125.3575</v>
      </c>
      <c r="AC203" s="4" t="n">
        <f aca="false">$C62/4+AC192</f>
        <v>125.3575</v>
      </c>
      <c r="AD203" s="4" t="n">
        <f aca="false">$C62/4+AD192</f>
        <v>125.3575</v>
      </c>
      <c r="AE203" s="4" t="n">
        <f aca="false">$C62/4+AE192</f>
        <v>125.3575</v>
      </c>
      <c r="AF203" s="4" t="n">
        <f aca="false">$C62/4+AF192</f>
        <v>125.3575</v>
      </c>
      <c r="AG203" s="4" t="n">
        <f aca="false">$C62/4+AG192</f>
        <v>125.3575</v>
      </c>
      <c r="AH203" s="4" t="n">
        <f aca="false">$C62/4+AH192</f>
        <v>125.3575</v>
      </c>
      <c r="AI203" s="4" t="n">
        <f aca="false">$C62/4+AI192</f>
        <v>125.3575</v>
      </c>
      <c r="AJ203" s="4" t="n">
        <f aca="false">$C62/4+AJ192</f>
        <v>125.3575</v>
      </c>
      <c r="AK203" s="4" t="n">
        <f aca="false">$C62/4+AK192</f>
        <v>125.3575</v>
      </c>
      <c r="AL203" s="4" t="n">
        <f aca="false">$C62/4+AL192</f>
        <v>125.3575</v>
      </c>
      <c r="AM203" s="4" t="n">
        <f aca="false">$C62/4+AM192</f>
        <v>125.3575</v>
      </c>
      <c r="AN203" s="4" t="n">
        <f aca="false">$C62/4+AN192</f>
        <v>125.3575</v>
      </c>
      <c r="AO203" s="4" t="n">
        <f aca="false">$C62/4+AO192</f>
        <v>125.3575</v>
      </c>
      <c r="AP203" s="4" t="n">
        <f aca="false">$C62/4+AP192</f>
        <v>125.3575</v>
      </c>
      <c r="AQ203" s="4" t="n">
        <f aca="false">$C62/4+AQ192</f>
        <v>125.3575</v>
      </c>
      <c r="AR203" s="4" t="n">
        <f aca="false">$C62/4+AR192</f>
        <v>125.3575</v>
      </c>
      <c r="AS203" s="4" t="n">
        <f aca="false">$C62/4+AS192</f>
        <v>125.3575</v>
      </c>
      <c r="AT203" s="4" t="n">
        <f aca="false">$C62/4+AT192</f>
        <v>125.3575</v>
      </c>
      <c r="AU203" s="4" t="n">
        <f aca="false">$C62/4+AU192</f>
        <v>125.3575</v>
      </c>
      <c r="AV203" s="4" t="n">
        <f aca="false">$C62/4+AV192</f>
        <v>125.3575</v>
      </c>
      <c r="AW203" s="4" t="n">
        <f aca="false">$C62/4+AW192</f>
        <v>125.3575</v>
      </c>
      <c r="AX203" s="4" t="n">
        <f aca="false">$C62/4+AX192</f>
        <v>125.3575</v>
      </c>
      <c r="AY203" s="4" t="n">
        <f aca="false">$C62/4+AY192</f>
        <v>125.3575</v>
      </c>
    </row>
    <row r="204" customFormat="false" ht="12.75" hidden="false" customHeight="false" outlineLevel="0" collapsed="false">
      <c r="B204" s="0" t="s">
        <v>17</v>
      </c>
      <c r="C204" s="4" t="n">
        <f aca="false">SUM(C200:C203)</f>
        <v>1978.325</v>
      </c>
      <c r="D204" s="4" t="n">
        <f aca="false">SUM(D200:D203)</f>
        <v>2027.783125</v>
      </c>
      <c r="E204" s="4" t="n">
        <f aca="false">SUM(E200:E203)</f>
        <v>2077.24125</v>
      </c>
      <c r="F204" s="4" t="n">
        <f aca="false">SUM(F200:F203)</f>
        <v>2126.699375</v>
      </c>
      <c r="G204" s="4" t="n">
        <f aca="false">SUM(G200:G203)</f>
        <v>2176.1575</v>
      </c>
      <c r="H204" s="4" t="n">
        <f aca="false">SUM(H200:H203)</f>
        <v>2225.615625</v>
      </c>
      <c r="I204" s="4" t="n">
        <f aca="false">SUM(I200:I203)</f>
        <v>2275.07375</v>
      </c>
      <c r="J204" s="4" t="n">
        <f aca="false">SUM(J200:J203)</f>
        <v>2324.531875</v>
      </c>
      <c r="K204" s="4" t="n">
        <f aca="false">SUM(K200:K203)</f>
        <v>2373.99</v>
      </c>
      <c r="L204" s="4" t="n">
        <f aca="false">SUM(L200:L203)</f>
        <v>2423.448125</v>
      </c>
      <c r="M204" s="4" t="n">
        <f aca="false">SUM(M200:M203)</f>
        <v>2472.90625</v>
      </c>
      <c r="N204" s="4" t="n">
        <f aca="false">SUM(N200:N203)</f>
        <v>2472.90625</v>
      </c>
      <c r="O204" s="4" t="n">
        <f aca="false">SUM(O200:O203)</f>
        <v>2472.90625</v>
      </c>
      <c r="P204" s="4" t="n">
        <f aca="false">SUM(P200:P203)</f>
        <v>2472.90625</v>
      </c>
      <c r="Q204" s="4" t="n">
        <f aca="false">SUM(Q200:Q203)</f>
        <v>2472.90625</v>
      </c>
      <c r="R204" s="4" t="n">
        <f aca="false">SUM(R200:R203)</f>
        <v>2472.90625</v>
      </c>
      <c r="S204" s="4" t="n">
        <f aca="false">SUM(S200:S203)</f>
        <v>2472.90625</v>
      </c>
      <c r="T204" s="4" t="n">
        <f aca="false">SUM(T200:T203)</f>
        <v>2472.90625</v>
      </c>
      <c r="U204" s="4" t="n">
        <f aca="false">SUM(U200:U203)</f>
        <v>1978.325</v>
      </c>
      <c r="V204" s="4" t="n">
        <f aca="false">SUM(V200:V203)</f>
        <v>1978.325</v>
      </c>
      <c r="W204" s="4" t="n">
        <f aca="false">SUM(W200:W203)</f>
        <v>1978.325</v>
      </c>
      <c r="X204" s="4" t="n">
        <f aca="false">SUM(X200:X203)</f>
        <v>1978.325</v>
      </c>
      <c r="Y204" s="4" t="n">
        <f aca="false">SUM(Y200:Y203)</f>
        <v>1978.325</v>
      </c>
      <c r="Z204" s="4" t="n">
        <f aca="false">SUM(Z200:Z203)</f>
        <v>1978.325</v>
      </c>
      <c r="AA204" s="4" t="n">
        <f aca="false">SUM(AA200:AA203)</f>
        <v>1978.325</v>
      </c>
      <c r="AB204" s="4" t="n">
        <f aca="false">SUM(AB200:AB203)</f>
        <v>1978.325</v>
      </c>
      <c r="AC204" s="4" t="n">
        <f aca="false">SUM(AC200:AC203)</f>
        <v>1978.325</v>
      </c>
      <c r="AD204" s="4" t="n">
        <f aca="false">SUM(AD200:AD203)</f>
        <v>1978.325</v>
      </c>
      <c r="AE204" s="4" t="n">
        <f aca="false">SUM(AE200:AE203)</f>
        <v>1978.325</v>
      </c>
      <c r="AF204" s="4" t="n">
        <f aca="false">SUM(AF200:AF203)</f>
        <v>1978.325</v>
      </c>
      <c r="AG204" s="4" t="n">
        <f aca="false">SUM(AG200:AG203)</f>
        <v>1978.325</v>
      </c>
      <c r="AH204" s="4" t="n">
        <f aca="false">SUM(AH200:AH203)</f>
        <v>1978.325</v>
      </c>
      <c r="AI204" s="4" t="n">
        <f aca="false">SUM(AI200:AI203)</f>
        <v>1978.325</v>
      </c>
      <c r="AJ204" s="4" t="n">
        <f aca="false">SUM(AJ200:AJ203)</f>
        <v>1978.325</v>
      </c>
      <c r="AK204" s="4" t="n">
        <f aca="false">SUM(AK200:AK203)</f>
        <v>1978.325</v>
      </c>
      <c r="AL204" s="4" t="n">
        <f aca="false">SUM(AL200:AL203)</f>
        <v>1978.325</v>
      </c>
      <c r="AM204" s="4" t="n">
        <f aca="false">SUM(AM200:AM203)</f>
        <v>1978.325</v>
      </c>
      <c r="AN204" s="4" t="n">
        <f aca="false">SUM(AN200:AN203)</f>
        <v>1978.325</v>
      </c>
      <c r="AO204" s="4" t="n">
        <f aca="false">SUM(AO200:AO203)</f>
        <v>1978.325</v>
      </c>
      <c r="AP204" s="4" t="n">
        <f aca="false">SUM(AP200:AP203)</f>
        <v>1978.325</v>
      </c>
      <c r="AQ204" s="4" t="n">
        <f aca="false">SUM(AQ200:AQ203)</f>
        <v>1978.325</v>
      </c>
      <c r="AR204" s="4" t="n">
        <f aca="false">SUM(AR200:AR203)</f>
        <v>1978.325</v>
      </c>
      <c r="AS204" s="4" t="n">
        <f aca="false">SUM(AS200:AS203)</f>
        <v>1978.325</v>
      </c>
      <c r="AT204" s="4" t="n">
        <f aca="false">SUM(AT200:AT203)</f>
        <v>1978.325</v>
      </c>
      <c r="AU204" s="4" t="n">
        <f aca="false">SUM(AU200:AU203)</f>
        <v>1978.325</v>
      </c>
      <c r="AV204" s="4" t="n">
        <f aca="false">SUM(AV200:AV203)</f>
        <v>1978.325</v>
      </c>
      <c r="AW204" s="4" t="n">
        <f aca="false">SUM(AW200:AW203)</f>
        <v>1978.325</v>
      </c>
      <c r="AX204" s="4" t="n">
        <f aca="false">SUM(AX200:AX203)</f>
        <v>1978.325</v>
      </c>
      <c r="AY204" s="4" t="n">
        <f aca="false">SUM(AY200:AY203)</f>
        <v>1978.325</v>
      </c>
    </row>
    <row r="205" customFormat="false" ht="12.75" hidden="false" customHeight="false" outlineLevel="0" collapsed="false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</row>
    <row r="206" customFormat="false" ht="12.75" hidden="false" customHeight="false" outlineLevel="0" collapsed="false">
      <c r="B206" s="0" t="s">
        <v>114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</row>
    <row r="207" customFormat="false" ht="12.75" hidden="false" customHeight="false" outlineLevel="0" collapsed="false">
      <c r="B207" s="0" t="s">
        <v>41</v>
      </c>
      <c r="C207" s="9" t="n">
        <f aca="false">C72</f>
        <v>11.6781066368651</v>
      </c>
      <c r="D207" s="22" t="n">
        <f aca="false">D200/($C40/4)*100</f>
        <v>11.9034970326394</v>
      </c>
      <c r="E207" s="22" t="n">
        <f aca="false">E200/($C40/4)*100</f>
        <v>12.1288874284137</v>
      </c>
      <c r="F207" s="22" t="n">
        <f aca="false">F200/($C40/4)*100</f>
        <v>12.354277824188</v>
      </c>
      <c r="G207" s="22" t="n">
        <f aca="false">G200/($C40/4)*100</f>
        <v>12.5796682199623</v>
      </c>
      <c r="H207" s="22" t="n">
        <f aca="false">H200/($C40/4)*100</f>
        <v>12.8050586157366</v>
      </c>
      <c r="I207" s="22" t="n">
        <f aca="false">I200/($C40/4)*100</f>
        <v>13.0304490115109</v>
      </c>
      <c r="J207" s="22" t="n">
        <f aca="false">J200/($C40/4)*100</f>
        <v>13.2558394072852</v>
      </c>
      <c r="K207" s="22" t="n">
        <f aca="false">K200/($C40/4)*100</f>
        <v>13.4812298030595</v>
      </c>
      <c r="L207" s="22" t="n">
        <f aca="false">L200/($C40/4)*100</f>
        <v>13.7066201988339</v>
      </c>
      <c r="M207" s="22" t="n">
        <f aca="false">M200/($C40/4)*100</f>
        <v>13.9320105946082</v>
      </c>
      <c r="N207" s="22" t="n">
        <f aca="false">N200/($C40/4)*100</f>
        <v>13.9320105946082</v>
      </c>
      <c r="O207" s="22" t="n">
        <f aca="false">O200/($C40/4)*100</f>
        <v>13.9320105946082</v>
      </c>
      <c r="P207" s="22" t="n">
        <f aca="false">P200/($C40/4)*100</f>
        <v>13.9320105946082</v>
      </c>
      <c r="Q207" s="22" t="n">
        <f aca="false">Q200/($C40/4)*100</f>
        <v>13.9320105946082</v>
      </c>
      <c r="R207" s="22" t="n">
        <f aca="false">R200/($C40/4)*100</f>
        <v>13.9320105946082</v>
      </c>
      <c r="S207" s="22" t="n">
        <f aca="false">S200/($C40/4)*100</f>
        <v>13.9320105946082</v>
      </c>
      <c r="T207" s="22" t="n">
        <f aca="false">T200/($C40/4)*100</f>
        <v>13.9320105946082</v>
      </c>
      <c r="U207" s="22" t="n">
        <f aca="false">U200/($C40/4)*100</f>
        <v>11.6781066368651</v>
      </c>
      <c r="V207" s="22" t="n">
        <f aca="false">V200/($C40/4)*100</f>
        <v>11.6781066368651</v>
      </c>
      <c r="W207" s="22" t="n">
        <f aca="false">W200/($C40/4)*100</f>
        <v>11.6781066368651</v>
      </c>
      <c r="X207" s="22" t="n">
        <f aca="false">X200/($C40/4)*100</f>
        <v>11.6781066368651</v>
      </c>
      <c r="Y207" s="22" t="n">
        <f aca="false">Y200/($C40/4)*100</f>
        <v>11.6781066368651</v>
      </c>
      <c r="Z207" s="22" t="n">
        <f aca="false">Z200/($C40/4)*100</f>
        <v>11.6781066368651</v>
      </c>
      <c r="AA207" s="22" t="n">
        <f aca="false">AA200/($C40/4)*100</f>
        <v>11.6781066368651</v>
      </c>
      <c r="AB207" s="22" t="n">
        <f aca="false">AB200/($C40/4)*100</f>
        <v>11.6781066368651</v>
      </c>
      <c r="AC207" s="22" t="n">
        <f aca="false">AC200/($C40/4)*100</f>
        <v>11.6781066368651</v>
      </c>
      <c r="AD207" s="22" t="n">
        <f aca="false">AD200/($C40/4)*100</f>
        <v>11.6781066368651</v>
      </c>
      <c r="AE207" s="22" t="n">
        <f aca="false">AE200/($C40/4)*100</f>
        <v>11.6781066368651</v>
      </c>
      <c r="AF207" s="22" t="n">
        <f aca="false">AF200/($C40/4)*100</f>
        <v>11.6781066368651</v>
      </c>
      <c r="AG207" s="22" t="n">
        <f aca="false">AG200/($C40/4)*100</f>
        <v>11.6781066368651</v>
      </c>
      <c r="AH207" s="22" t="n">
        <f aca="false">AH200/($C40/4)*100</f>
        <v>11.6781066368651</v>
      </c>
      <c r="AI207" s="22" t="n">
        <f aca="false">AI200/($C40/4)*100</f>
        <v>11.6781066368651</v>
      </c>
      <c r="AJ207" s="22" t="n">
        <f aca="false">AJ200/($C40/4)*100</f>
        <v>11.6781066368651</v>
      </c>
      <c r="AK207" s="22" t="n">
        <f aca="false">AK200/($C40/4)*100</f>
        <v>11.6781066368651</v>
      </c>
      <c r="AL207" s="22" t="n">
        <f aca="false">AL200/($C40/4)*100</f>
        <v>11.6781066368651</v>
      </c>
      <c r="AM207" s="22" t="n">
        <f aca="false">AM200/($C40/4)*100</f>
        <v>11.6781066368651</v>
      </c>
      <c r="AN207" s="22" t="n">
        <f aca="false">AN200/($C40/4)*100</f>
        <v>11.6781066368651</v>
      </c>
      <c r="AO207" s="22" t="n">
        <f aca="false">AO200/($C40/4)*100</f>
        <v>11.6781066368651</v>
      </c>
      <c r="AP207" s="22" t="n">
        <f aca="false">AP200/($C40/4)*100</f>
        <v>11.6781066368651</v>
      </c>
      <c r="AQ207" s="22" t="n">
        <f aca="false">AQ200/($C40/4)*100</f>
        <v>11.6781066368651</v>
      </c>
      <c r="AR207" s="22" t="n">
        <f aca="false">AR200/($C40/4)*100</f>
        <v>11.6781066368651</v>
      </c>
      <c r="AS207" s="22" t="n">
        <f aca="false">AS200/($C40/4)*100</f>
        <v>11.6781066368651</v>
      </c>
      <c r="AT207" s="22" t="n">
        <f aca="false">AT200/($C40/4)*100</f>
        <v>11.6781066368651</v>
      </c>
      <c r="AU207" s="22" t="n">
        <f aca="false">AU200/($C40/4)*100</f>
        <v>11.6781066368651</v>
      </c>
      <c r="AV207" s="22" t="n">
        <f aca="false">AV200/($C40/4)*100</f>
        <v>11.6781066368651</v>
      </c>
      <c r="AW207" s="22" t="n">
        <f aca="false">AW200/($C40/4)*100</f>
        <v>11.6781066368651</v>
      </c>
      <c r="AX207" s="22" t="n">
        <f aca="false">AX200/($C40/4)*100</f>
        <v>11.6781066368651</v>
      </c>
      <c r="AY207" s="22" t="n">
        <f aca="false">AY200/($C40/4)*100</f>
        <v>11.6781066368651</v>
      </c>
    </row>
    <row r="208" customFormat="false" ht="12.75" hidden="false" customHeight="false" outlineLevel="0" collapsed="false">
      <c r="B208" s="0" t="s">
        <v>65</v>
      </c>
      <c r="C208" s="9" t="n">
        <f aca="false">C73</f>
        <v>10.3242621442188</v>
      </c>
      <c r="D208" s="22" t="n">
        <f aca="false">D201/($C41/4)*100</f>
        <v>10.6231534289692</v>
      </c>
      <c r="E208" s="22" t="n">
        <f aca="false">E201/($C41/4)*100</f>
        <v>10.9220447137196</v>
      </c>
      <c r="F208" s="22" t="n">
        <f aca="false">F201/($C41/4)*100</f>
        <v>11.22093599847</v>
      </c>
      <c r="G208" s="22" t="n">
        <f aca="false">G201/($C41/4)*100</f>
        <v>11.5198272832204</v>
      </c>
      <c r="H208" s="22" t="n">
        <f aca="false">H201/($C41/4)*100</f>
        <v>11.8187185679708</v>
      </c>
      <c r="I208" s="22" t="n">
        <f aca="false">I201/($C41/4)*100</f>
        <v>12.1176098527212</v>
      </c>
      <c r="J208" s="22" t="n">
        <f aca="false">J201/($C41/4)*100</f>
        <v>12.4165011374716</v>
      </c>
      <c r="K208" s="22" t="n">
        <f aca="false">K201/($C41/4)*100</f>
        <v>12.715392422222</v>
      </c>
      <c r="L208" s="22" t="n">
        <f aca="false">L201/($C41/4)*100</f>
        <v>13.0142837069724</v>
      </c>
      <c r="M208" s="22" t="n">
        <f aca="false">M201/($C41/4)*100</f>
        <v>13.3131749917228</v>
      </c>
      <c r="N208" s="22" t="n">
        <f aca="false">N201/($C41/4)*100</f>
        <v>13.3131749917228</v>
      </c>
      <c r="O208" s="22" t="n">
        <f aca="false">O201/($C41/4)*100</f>
        <v>13.3131749917228</v>
      </c>
      <c r="P208" s="22" t="n">
        <f aca="false">P201/($C41/4)*100</f>
        <v>13.3131749917228</v>
      </c>
      <c r="Q208" s="22" t="n">
        <f aca="false">Q201/($C41/4)*100</f>
        <v>13.3131749917228</v>
      </c>
      <c r="R208" s="22" t="n">
        <f aca="false">R201/($C41/4)*100</f>
        <v>13.3131749917228</v>
      </c>
      <c r="S208" s="22" t="n">
        <f aca="false">S201/($C41/4)*100</f>
        <v>13.3131749917228</v>
      </c>
      <c r="T208" s="22" t="n">
        <f aca="false">T201/($C41/4)*100</f>
        <v>13.3131749917228</v>
      </c>
      <c r="U208" s="22" t="n">
        <f aca="false">U201/($C41/4)*100</f>
        <v>10.3242621442188</v>
      </c>
      <c r="V208" s="22" t="n">
        <f aca="false">V201/($C41/4)*100</f>
        <v>10.3242621442188</v>
      </c>
      <c r="W208" s="22" t="n">
        <f aca="false">W201/($C41/4)*100</f>
        <v>10.3242621442188</v>
      </c>
      <c r="X208" s="22" t="n">
        <f aca="false">X201/($C41/4)*100</f>
        <v>10.3242621442188</v>
      </c>
      <c r="Y208" s="22" t="n">
        <f aca="false">Y201/($C41/4)*100</f>
        <v>10.3242621442188</v>
      </c>
      <c r="Z208" s="22" t="n">
        <f aca="false">Z201/($C41/4)*100</f>
        <v>10.3242621442188</v>
      </c>
      <c r="AA208" s="22" t="n">
        <f aca="false">AA201/($C41/4)*100</f>
        <v>10.3242621442188</v>
      </c>
      <c r="AB208" s="22" t="n">
        <f aca="false">AB201/($C41/4)*100</f>
        <v>10.3242621442188</v>
      </c>
      <c r="AC208" s="22" t="n">
        <f aca="false">AC201/($C41/4)*100</f>
        <v>10.3242621442188</v>
      </c>
      <c r="AD208" s="22" t="n">
        <f aca="false">AD201/($C41/4)*100</f>
        <v>10.3242621442188</v>
      </c>
      <c r="AE208" s="22" t="n">
        <f aca="false">AE201/($C41/4)*100</f>
        <v>10.3242621442188</v>
      </c>
      <c r="AF208" s="22" t="n">
        <f aca="false">AF201/($C41/4)*100</f>
        <v>10.3242621442188</v>
      </c>
      <c r="AG208" s="22" t="n">
        <f aca="false">AG201/($C41/4)*100</f>
        <v>10.3242621442188</v>
      </c>
      <c r="AH208" s="22" t="n">
        <f aca="false">AH201/($C41/4)*100</f>
        <v>10.3242621442188</v>
      </c>
      <c r="AI208" s="22" t="n">
        <f aca="false">AI201/($C41/4)*100</f>
        <v>10.3242621442188</v>
      </c>
      <c r="AJ208" s="22" t="n">
        <f aca="false">AJ201/($C41/4)*100</f>
        <v>10.3242621442188</v>
      </c>
      <c r="AK208" s="22" t="n">
        <f aca="false">AK201/($C41/4)*100</f>
        <v>10.3242621442188</v>
      </c>
      <c r="AL208" s="22" t="n">
        <f aca="false">AL201/($C41/4)*100</f>
        <v>10.3242621442188</v>
      </c>
      <c r="AM208" s="22" t="n">
        <f aca="false">AM201/($C41/4)*100</f>
        <v>10.3242621442188</v>
      </c>
      <c r="AN208" s="22" t="n">
        <f aca="false">AN201/($C41/4)*100</f>
        <v>10.3242621442188</v>
      </c>
      <c r="AO208" s="22" t="n">
        <f aca="false">AO201/($C41/4)*100</f>
        <v>10.3242621442188</v>
      </c>
      <c r="AP208" s="22" t="n">
        <f aca="false">AP201/($C41/4)*100</f>
        <v>10.3242621442188</v>
      </c>
      <c r="AQ208" s="22" t="n">
        <f aca="false">AQ201/($C41/4)*100</f>
        <v>10.3242621442188</v>
      </c>
      <c r="AR208" s="22" t="n">
        <f aca="false">AR201/($C41/4)*100</f>
        <v>10.3242621442188</v>
      </c>
      <c r="AS208" s="22" t="n">
        <f aca="false">AS201/($C41/4)*100</f>
        <v>10.3242621442188</v>
      </c>
      <c r="AT208" s="22" t="n">
        <f aca="false">AT201/($C41/4)*100</f>
        <v>10.3242621442188</v>
      </c>
      <c r="AU208" s="22" t="n">
        <f aca="false">AU201/($C41/4)*100</f>
        <v>10.3242621442188</v>
      </c>
      <c r="AV208" s="22" t="n">
        <f aca="false">AV201/($C41/4)*100</f>
        <v>10.3242621442188</v>
      </c>
      <c r="AW208" s="22" t="n">
        <f aca="false">AW201/($C41/4)*100</f>
        <v>10.3242621442188</v>
      </c>
      <c r="AX208" s="22" t="n">
        <f aca="false">AX201/($C41/4)*100</f>
        <v>10.3242621442188</v>
      </c>
      <c r="AY208" s="22" t="n">
        <f aca="false">AY201/($C41/4)*100</f>
        <v>10.3242621442188</v>
      </c>
    </row>
    <row r="209" customFormat="false" ht="12.75" hidden="false" customHeight="false" outlineLevel="0" collapsed="false">
      <c r="B209" s="0" t="s">
        <v>66</v>
      </c>
      <c r="C209" s="9" t="n">
        <f aca="false">C74</f>
        <v>6.16684607104413</v>
      </c>
      <c r="D209" s="22" t="n">
        <f aca="false">D202/($C42/4)*100</f>
        <v>6.34537859174969</v>
      </c>
      <c r="E209" s="22" t="n">
        <f aca="false">E202/($C42/4)*100</f>
        <v>6.52391111245525</v>
      </c>
      <c r="F209" s="22" t="n">
        <f aca="false">F202/($C42/4)*100</f>
        <v>6.70244363316081</v>
      </c>
      <c r="G209" s="22" t="n">
        <f aca="false">G202/($C42/4)*100</f>
        <v>6.88097615386637</v>
      </c>
      <c r="H209" s="22" t="n">
        <f aca="false">H202/($C42/4)*100</f>
        <v>7.05950867457193</v>
      </c>
      <c r="I209" s="22" t="n">
        <f aca="false">I202/($C42/4)*100</f>
        <v>7.23804119527749</v>
      </c>
      <c r="J209" s="22" t="n">
        <f aca="false">J202/($C42/4)*100</f>
        <v>7.41657371598305</v>
      </c>
      <c r="K209" s="22" t="n">
        <f aca="false">K202/($C42/4)*100</f>
        <v>7.5951062366886</v>
      </c>
      <c r="L209" s="22" t="n">
        <f aca="false">L202/($C42/4)*100</f>
        <v>7.77363875739416</v>
      </c>
      <c r="M209" s="22" t="n">
        <f aca="false">M202/($C42/4)*100</f>
        <v>7.95217127809972</v>
      </c>
      <c r="N209" s="22" t="n">
        <f aca="false">N202/($C42/4)*100</f>
        <v>7.95217127809972</v>
      </c>
      <c r="O209" s="22" t="n">
        <f aca="false">O202/($C42/4)*100</f>
        <v>7.95217127809972</v>
      </c>
      <c r="P209" s="22" t="n">
        <f aca="false">P202/($C42/4)*100</f>
        <v>7.95217127809972</v>
      </c>
      <c r="Q209" s="22" t="n">
        <f aca="false">Q202/($C42/4)*100</f>
        <v>7.95217127809972</v>
      </c>
      <c r="R209" s="22" t="n">
        <f aca="false">R202/($C42/4)*100</f>
        <v>7.95217127809972</v>
      </c>
      <c r="S209" s="22" t="n">
        <f aca="false">S202/($C42/4)*100</f>
        <v>7.95217127809972</v>
      </c>
      <c r="T209" s="22" t="n">
        <f aca="false">T202/($C42/4)*100</f>
        <v>7.95217127809972</v>
      </c>
      <c r="U209" s="22" t="n">
        <f aca="false">U202/($C42/4)*100</f>
        <v>6.16684607104413</v>
      </c>
      <c r="V209" s="22" t="n">
        <f aca="false">V202/($C42/4)*100</f>
        <v>6.16684607104413</v>
      </c>
      <c r="W209" s="22" t="n">
        <f aca="false">W202/($C42/4)*100</f>
        <v>6.16684607104413</v>
      </c>
      <c r="X209" s="22" t="n">
        <f aca="false">X202/($C42/4)*100</f>
        <v>6.16684607104413</v>
      </c>
      <c r="Y209" s="22" t="n">
        <f aca="false">Y202/($C42/4)*100</f>
        <v>6.16684607104413</v>
      </c>
      <c r="Z209" s="22" t="n">
        <f aca="false">Z202/($C42/4)*100</f>
        <v>6.16684607104413</v>
      </c>
      <c r="AA209" s="22" t="n">
        <f aca="false">AA202/($C42/4)*100</f>
        <v>6.16684607104413</v>
      </c>
      <c r="AB209" s="22" t="n">
        <f aca="false">AB202/($C42/4)*100</f>
        <v>6.16684607104413</v>
      </c>
      <c r="AC209" s="22" t="n">
        <f aca="false">AC202/($C42/4)*100</f>
        <v>6.16684607104413</v>
      </c>
      <c r="AD209" s="22" t="n">
        <f aca="false">AD202/($C42/4)*100</f>
        <v>6.16684607104413</v>
      </c>
      <c r="AE209" s="22" t="n">
        <f aca="false">AE202/($C42/4)*100</f>
        <v>6.16684607104413</v>
      </c>
      <c r="AF209" s="22" t="n">
        <f aca="false">AF202/($C42/4)*100</f>
        <v>6.16684607104413</v>
      </c>
      <c r="AG209" s="22" t="n">
        <f aca="false">AG202/($C42/4)*100</f>
        <v>6.16684607104413</v>
      </c>
      <c r="AH209" s="22" t="n">
        <f aca="false">AH202/($C42/4)*100</f>
        <v>6.16684607104413</v>
      </c>
      <c r="AI209" s="22" t="n">
        <f aca="false">AI202/($C42/4)*100</f>
        <v>6.16684607104413</v>
      </c>
      <c r="AJ209" s="22" t="n">
        <f aca="false">AJ202/($C42/4)*100</f>
        <v>6.16684607104413</v>
      </c>
      <c r="AK209" s="22" t="n">
        <f aca="false">AK202/($C42/4)*100</f>
        <v>6.16684607104413</v>
      </c>
      <c r="AL209" s="22" t="n">
        <f aca="false">AL202/($C42/4)*100</f>
        <v>6.16684607104413</v>
      </c>
      <c r="AM209" s="22" t="n">
        <f aca="false">AM202/($C42/4)*100</f>
        <v>6.16684607104413</v>
      </c>
      <c r="AN209" s="22" t="n">
        <f aca="false">AN202/($C42/4)*100</f>
        <v>6.16684607104413</v>
      </c>
      <c r="AO209" s="22" t="n">
        <f aca="false">AO202/($C42/4)*100</f>
        <v>6.16684607104413</v>
      </c>
      <c r="AP209" s="22" t="n">
        <f aca="false">AP202/($C42/4)*100</f>
        <v>6.16684607104413</v>
      </c>
      <c r="AQ209" s="22" t="n">
        <f aca="false">AQ202/($C42/4)*100</f>
        <v>6.16684607104413</v>
      </c>
      <c r="AR209" s="22" t="n">
        <f aca="false">AR202/($C42/4)*100</f>
        <v>6.16684607104413</v>
      </c>
      <c r="AS209" s="22" t="n">
        <f aca="false">AS202/($C42/4)*100</f>
        <v>6.16684607104413</v>
      </c>
      <c r="AT209" s="22" t="n">
        <f aca="false">AT202/($C42/4)*100</f>
        <v>6.16684607104413</v>
      </c>
      <c r="AU209" s="22" t="n">
        <f aca="false">AU202/($C42/4)*100</f>
        <v>6.16684607104413</v>
      </c>
      <c r="AV209" s="22" t="n">
        <f aca="false">AV202/($C42/4)*100</f>
        <v>6.16684607104413</v>
      </c>
      <c r="AW209" s="22" t="n">
        <f aca="false">AW202/($C42/4)*100</f>
        <v>6.16684607104413</v>
      </c>
      <c r="AX209" s="22" t="n">
        <f aca="false">AX202/($C42/4)*100</f>
        <v>6.16684607104413</v>
      </c>
      <c r="AY209" s="22" t="n">
        <f aca="false">AY202/($C42/4)*100</f>
        <v>6.16684607104413</v>
      </c>
    </row>
    <row r="210" customFormat="false" ht="12.75" hidden="false" customHeight="false" outlineLevel="0" collapsed="false">
      <c r="B210" s="0" t="s">
        <v>70</v>
      </c>
      <c r="C210" s="9" t="n">
        <f aca="false">C75</f>
        <v>11.545705733364</v>
      </c>
      <c r="D210" s="22" t="n">
        <f aca="false">D203/($C43/4)*100</f>
        <v>11.87995827091</v>
      </c>
      <c r="E210" s="22" t="n">
        <f aca="false">E203/($C43/4)*100</f>
        <v>12.214210808456</v>
      </c>
      <c r="F210" s="22" t="n">
        <f aca="false">F203/($C43/4)*100</f>
        <v>12.548463346002</v>
      </c>
      <c r="G210" s="22" t="n">
        <f aca="false">G203/($C43/4)*100</f>
        <v>12.882715883548</v>
      </c>
      <c r="H210" s="22" t="n">
        <f aca="false">H203/($C43/4)*100</f>
        <v>13.2169684210941</v>
      </c>
      <c r="I210" s="22" t="n">
        <f aca="false">I203/($C43/4)*100</f>
        <v>13.5512209586401</v>
      </c>
      <c r="J210" s="22" t="n">
        <f aca="false">J203/($C43/4)*100</f>
        <v>13.8854734961861</v>
      </c>
      <c r="K210" s="22" t="n">
        <f aca="false">K203/($C43/4)*100</f>
        <v>14.2197260337321</v>
      </c>
      <c r="L210" s="22" t="n">
        <f aca="false">L203/($C43/4)*100</f>
        <v>14.5539785712781</v>
      </c>
      <c r="M210" s="22" t="n">
        <f aca="false">M203/($C43/4)*100</f>
        <v>14.8882311088241</v>
      </c>
      <c r="N210" s="22" t="n">
        <f aca="false">N203/($C43/4)*100</f>
        <v>14.8882311088241</v>
      </c>
      <c r="O210" s="22" t="n">
        <f aca="false">O203/($C43/4)*100</f>
        <v>14.8882311088241</v>
      </c>
      <c r="P210" s="22" t="n">
        <f aca="false">P203/($C43/4)*100</f>
        <v>14.8882311088241</v>
      </c>
      <c r="Q210" s="22" t="n">
        <f aca="false">Q203/($C43/4)*100</f>
        <v>14.8882311088241</v>
      </c>
      <c r="R210" s="22" t="n">
        <f aca="false">R203/($C43/4)*100</f>
        <v>14.8882311088241</v>
      </c>
      <c r="S210" s="22" t="n">
        <f aca="false">S203/($C43/4)*100</f>
        <v>14.8882311088241</v>
      </c>
      <c r="T210" s="22" t="n">
        <f aca="false">T203/($C43/4)*100</f>
        <v>14.8882311088241</v>
      </c>
      <c r="U210" s="22" t="n">
        <f aca="false">U203/($C43/4)*100</f>
        <v>11.545705733364</v>
      </c>
      <c r="V210" s="22" t="n">
        <f aca="false">V203/($C43/4)*100</f>
        <v>11.545705733364</v>
      </c>
      <c r="W210" s="22" t="n">
        <f aca="false">W203/($C43/4)*100</f>
        <v>11.545705733364</v>
      </c>
      <c r="X210" s="22" t="n">
        <f aca="false">X203/($C43/4)*100</f>
        <v>11.545705733364</v>
      </c>
      <c r="Y210" s="22" t="n">
        <f aca="false">Y203/($C43/4)*100</f>
        <v>11.545705733364</v>
      </c>
      <c r="Z210" s="22" t="n">
        <f aca="false">Z203/($C43/4)*100</f>
        <v>11.545705733364</v>
      </c>
      <c r="AA210" s="22" t="n">
        <f aca="false">AA203/($C43/4)*100</f>
        <v>11.545705733364</v>
      </c>
      <c r="AB210" s="22" t="n">
        <f aca="false">AB203/($C43/4)*100</f>
        <v>11.545705733364</v>
      </c>
      <c r="AC210" s="22" t="n">
        <f aca="false">AC203/($C43/4)*100</f>
        <v>11.545705733364</v>
      </c>
      <c r="AD210" s="22" t="n">
        <f aca="false">AD203/($C43/4)*100</f>
        <v>11.545705733364</v>
      </c>
      <c r="AE210" s="22" t="n">
        <f aca="false">AE203/($C43/4)*100</f>
        <v>11.545705733364</v>
      </c>
      <c r="AF210" s="22" t="n">
        <f aca="false">AF203/($C43/4)*100</f>
        <v>11.545705733364</v>
      </c>
      <c r="AG210" s="22" t="n">
        <f aca="false">AG203/($C43/4)*100</f>
        <v>11.545705733364</v>
      </c>
      <c r="AH210" s="22" t="n">
        <f aca="false">AH203/($C43/4)*100</f>
        <v>11.545705733364</v>
      </c>
      <c r="AI210" s="22" t="n">
        <f aca="false">AI203/($C43/4)*100</f>
        <v>11.545705733364</v>
      </c>
      <c r="AJ210" s="22" t="n">
        <f aca="false">AJ203/($C43/4)*100</f>
        <v>11.545705733364</v>
      </c>
      <c r="AK210" s="22" t="n">
        <f aca="false">AK203/($C43/4)*100</f>
        <v>11.545705733364</v>
      </c>
      <c r="AL210" s="22" t="n">
        <f aca="false">AL203/($C43/4)*100</f>
        <v>11.545705733364</v>
      </c>
      <c r="AM210" s="22" t="n">
        <f aca="false">AM203/($C43/4)*100</f>
        <v>11.545705733364</v>
      </c>
      <c r="AN210" s="22" t="n">
        <f aca="false">AN203/($C43/4)*100</f>
        <v>11.545705733364</v>
      </c>
      <c r="AO210" s="22" t="n">
        <f aca="false">AO203/($C43/4)*100</f>
        <v>11.545705733364</v>
      </c>
      <c r="AP210" s="22" t="n">
        <f aca="false">AP203/($C43/4)*100</f>
        <v>11.545705733364</v>
      </c>
      <c r="AQ210" s="22" t="n">
        <f aca="false">AQ203/($C43/4)*100</f>
        <v>11.545705733364</v>
      </c>
      <c r="AR210" s="22" t="n">
        <f aca="false">AR203/($C43/4)*100</f>
        <v>11.545705733364</v>
      </c>
      <c r="AS210" s="22" t="n">
        <f aca="false">AS203/($C43/4)*100</f>
        <v>11.545705733364</v>
      </c>
      <c r="AT210" s="22" t="n">
        <f aca="false">AT203/($C43/4)*100</f>
        <v>11.545705733364</v>
      </c>
      <c r="AU210" s="22" t="n">
        <f aca="false">AU203/($C43/4)*100</f>
        <v>11.545705733364</v>
      </c>
      <c r="AV210" s="22" t="n">
        <f aca="false">AV203/($C43/4)*100</f>
        <v>11.545705733364</v>
      </c>
      <c r="AW210" s="22" t="n">
        <f aca="false">AW203/($C43/4)*100</f>
        <v>11.545705733364</v>
      </c>
      <c r="AX210" s="22" t="n">
        <f aca="false">AX203/($C43/4)*100</f>
        <v>11.545705733364</v>
      </c>
      <c r="AY210" s="22" t="n">
        <f aca="false">AY203/($C43/4)*100</f>
        <v>11.545705733364</v>
      </c>
    </row>
    <row r="211" customFormat="false" ht="12.75" hidden="false" customHeight="false" outlineLevel="0" collapsed="false">
      <c r="B211" s="0" t="s">
        <v>17</v>
      </c>
      <c r="C211" s="9" t="n">
        <f aca="false">C76</f>
        <v>9.9877571626909</v>
      </c>
      <c r="D211" s="22" t="n">
        <f aca="false">D204/($C44/4)*100</f>
        <v>10.2374510917582</v>
      </c>
      <c r="E211" s="22" t="n">
        <f aca="false">E204/($C44/4)*100</f>
        <v>10.4871450208254</v>
      </c>
      <c r="F211" s="22" t="n">
        <f aca="false">F204/($C44/4)*100</f>
        <v>10.7368389498927</v>
      </c>
      <c r="G211" s="22" t="n">
        <f aca="false">G204/($C44/4)*100</f>
        <v>10.98653287896</v>
      </c>
      <c r="H211" s="22" t="n">
        <f aca="false">H204/($C44/4)*100</f>
        <v>11.2362268080273</v>
      </c>
      <c r="I211" s="22" t="n">
        <f aca="false">I204/($C44/4)*100</f>
        <v>11.4859207370945</v>
      </c>
      <c r="J211" s="22" t="n">
        <f aca="false">J204/($C44/4)*100</f>
        <v>11.7356146661618</v>
      </c>
      <c r="K211" s="22" t="n">
        <f aca="false">K204/($C44/4)*100</f>
        <v>11.9853085952291</v>
      </c>
      <c r="L211" s="22" t="n">
        <f aca="false">L204/($C44/4)*100</f>
        <v>12.2350025242964</v>
      </c>
      <c r="M211" s="22" t="n">
        <f aca="false">M204/($C44/4)*100</f>
        <v>12.4846964533636</v>
      </c>
      <c r="N211" s="22" t="n">
        <f aca="false">N204/($C44/4)*100</f>
        <v>12.4846964533636</v>
      </c>
      <c r="O211" s="22" t="n">
        <f aca="false">O204/($C44/4)*100</f>
        <v>12.4846964533636</v>
      </c>
      <c r="P211" s="22" t="n">
        <f aca="false">P204/($C44/4)*100</f>
        <v>12.4846964533636</v>
      </c>
      <c r="Q211" s="22" t="n">
        <f aca="false">Q204/($C44/4)*100</f>
        <v>12.4846964533636</v>
      </c>
      <c r="R211" s="22" t="n">
        <f aca="false">R204/($C44/4)*100</f>
        <v>12.4846964533636</v>
      </c>
      <c r="S211" s="22" t="n">
        <f aca="false">S204/($C44/4)*100</f>
        <v>12.4846964533636</v>
      </c>
      <c r="T211" s="22" t="n">
        <f aca="false">T204/($C44/4)*100</f>
        <v>12.4846964533636</v>
      </c>
      <c r="U211" s="22" t="n">
        <f aca="false">U204/($C44/4)*100</f>
        <v>9.9877571626909</v>
      </c>
      <c r="V211" s="22" t="n">
        <f aca="false">V204/($C44/4)*100</f>
        <v>9.9877571626909</v>
      </c>
      <c r="W211" s="22" t="n">
        <f aca="false">W204/($C44/4)*100</f>
        <v>9.9877571626909</v>
      </c>
      <c r="X211" s="22" t="n">
        <f aca="false">X204/($C44/4)*100</f>
        <v>9.9877571626909</v>
      </c>
      <c r="Y211" s="22" t="n">
        <f aca="false">Y204/($C44/4)*100</f>
        <v>9.9877571626909</v>
      </c>
      <c r="Z211" s="22" t="n">
        <f aca="false">Z204/($C44/4)*100</f>
        <v>9.9877571626909</v>
      </c>
      <c r="AA211" s="22" t="n">
        <f aca="false">AA204/($C44/4)*100</f>
        <v>9.9877571626909</v>
      </c>
      <c r="AB211" s="22" t="n">
        <f aca="false">AB204/($C44/4)*100</f>
        <v>9.9877571626909</v>
      </c>
      <c r="AC211" s="22" t="n">
        <f aca="false">AC204/($C44/4)*100</f>
        <v>9.9877571626909</v>
      </c>
      <c r="AD211" s="22" t="n">
        <f aca="false">AD204/($C44/4)*100</f>
        <v>9.9877571626909</v>
      </c>
      <c r="AE211" s="22" t="n">
        <f aca="false">AE204/($C44/4)*100</f>
        <v>9.9877571626909</v>
      </c>
      <c r="AF211" s="22" t="n">
        <f aca="false">AF204/($C44/4)*100</f>
        <v>9.9877571626909</v>
      </c>
      <c r="AG211" s="22" t="n">
        <f aca="false">AG204/($C44/4)*100</f>
        <v>9.9877571626909</v>
      </c>
      <c r="AH211" s="22" t="n">
        <f aca="false">AH204/($C44/4)*100</f>
        <v>9.9877571626909</v>
      </c>
      <c r="AI211" s="22" t="n">
        <f aca="false">AI204/($C44/4)*100</f>
        <v>9.9877571626909</v>
      </c>
      <c r="AJ211" s="22" t="n">
        <f aca="false">AJ204/($C44/4)*100</f>
        <v>9.9877571626909</v>
      </c>
      <c r="AK211" s="22" t="n">
        <f aca="false">AK204/($C44/4)*100</f>
        <v>9.9877571626909</v>
      </c>
      <c r="AL211" s="22" t="n">
        <f aca="false">AL204/($C44/4)*100</f>
        <v>9.9877571626909</v>
      </c>
      <c r="AM211" s="22" t="n">
        <f aca="false">AM204/($C44/4)*100</f>
        <v>9.9877571626909</v>
      </c>
      <c r="AN211" s="22" t="n">
        <f aca="false">AN204/($C44/4)*100</f>
        <v>9.9877571626909</v>
      </c>
      <c r="AO211" s="22" t="n">
        <f aca="false">AO204/($C44/4)*100</f>
        <v>9.9877571626909</v>
      </c>
      <c r="AP211" s="22" t="n">
        <f aca="false">AP204/($C44/4)*100</f>
        <v>9.9877571626909</v>
      </c>
      <c r="AQ211" s="22" t="n">
        <f aca="false">AQ204/($C44/4)*100</f>
        <v>9.9877571626909</v>
      </c>
      <c r="AR211" s="22" t="n">
        <f aca="false">AR204/($C44/4)*100</f>
        <v>9.9877571626909</v>
      </c>
      <c r="AS211" s="22" t="n">
        <f aca="false">AS204/($C44/4)*100</f>
        <v>9.9877571626909</v>
      </c>
      <c r="AT211" s="22" t="n">
        <f aca="false">AT204/($C44/4)*100</f>
        <v>9.9877571626909</v>
      </c>
      <c r="AU211" s="22" t="n">
        <f aca="false">AU204/($C44/4)*100</f>
        <v>9.9877571626909</v>
      </c>
      <c r="AV211" s="22" t="n">
        <f aca="false">AV204/($C44/4)*100</f>
        <v>9.9877571626909</v>
      </c>
      <c r="AW211" s="22" t="n">
        <f aca="false">AW204/($C44/4)*100</f>
        <v>9.9877571626909</v>
      </c>
      <c r="AX211" s="22" t="n">
        <f aca="false">AX204/($C44/4)*100</f>
        <v>9.9877571626909</v>
      </c>
      <c r="AY211" s="22" t="n">
        <f aca="false">AY204/($C44/4)*100</f>
        <v>9.9877571626909</v>
      </c>
    </row>
    <row r="212" customFormat="false" ht="12.75" hidden="false" customHeight="false" outlineLevel="0" collapsed="false"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</row>
    <row r="213" customFormat="false" ht="12.75" hidden="false" customHeight="false" outlineLevel="0" collapsed="false"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</row>
    <row r="214" customFormat="false" ht="12.75" hidden="false" customHeight="false" outlineLevel="0" collapsed="false"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</row>
    <row r="215" customFormat="false" ht="12.75" hidden="false" customHeight="false" outlineLevel="0" collapsed="false"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</row>
    <row r="216" customFormat="false" ht="12.75" hidden="false" customHeight="false" outlineLevel="0" collapsed="false"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</row>
    <row r="217" customFormat="false" ht="12.75" hidden="false" customHeight="false" outlineLevel="0" collapsed="false"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</row>
    <row r="218" customFormat="false" ht="12.75" hidden="false" customHeight="false" outlineLevel="0" collapsed="false"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</row>
    <row r="220" customFormat="false" ht="12.75" hidden="false" customHeight="false" outlineLevel="0" collapsed="false">
      <c r="B220" s="1" t="s">
        <v>128</v>
      </c>
    </row>
    <row r="222" customFormat="false" ht="12.75" hidden="false" customHeight="false" outlineLevel="0" collapsed="false">
      <c r="A222" s="0" t="s">
        <v>129</v>
      </c>
      <c r="B222" s="11" t="s">
        <v>130</v>
      </c>
      <c r="C222" s="5" t="n">
        <f aca="false">MIN($C$18,C196)</f>
        <v>0</v>
      </c>
      <c r="D222" s="5" t="n">
        <f aca="false">MIN($C$18,D196)</f>
        <v>49.4581250000003</v>
      </c>
      <c r="E222" s="5" t="n">
        <f aca="false">MIN($C$18,E196)</f>
        <v>146.673112714988</v>
      </c>
      <c r="F222" s="5" t="n">
        <f aca="false">MIN($C$18,F196)</f>
        <v>289.9875909189</v>
      </c>
      <c r="G222" s="5" t="n">
        <f aca="false">MIN($C$18,G196)</f>
        <v>477.787070956788</v>
      </c>
      <c r="H222" s="5" t="n">
        <f aca="false">MIN($C$18,H196)</f>
        <v>708.498962895225</v>
      </c>
      <c r="I222" s="5" t="n">
        <f aca="false">MIN($C$18,I196)</f>
        <v>980.591611864389</v>
      </c>
      <c r="J222" s="5" t="n">
        <f aca="false">MIN($C$18,J196)</f>
        <v>1292.57335515418</v>
      </c>
      <c r="K222" s="5" t="n">
        <f aca="false">MIN($C$18,K196)</f>
        <v>1642.99159963551</v>
      </c>
      <c r="L222" s="5" t="n">
        <f aca="false">MIN($C$18,L196)</f>
        <v>2030.43191908661</v>
      </c>
      <c r="M222" s="5" t="n">
        <f aca="false">MIN($C$18,M196)</f>
        <v>2453.51717101247</v>
      </c>
      <c r="N222" s="5" t="n">
        <f aca="false">MIN($C$18,N196)</f>
        <v>2869.32577241381</v>
      </c>
      <c r="O222" s="5" t="n">
        <f aca="false">MIN($C$18,O196)</f>
        <v>3277.98287452814</v>
      </c>
      <c r="P222" s="5" t="n">
        <f aca="false">MIN($C$18,P196)</f>
        <v>3679.61147611471</v>
      </c>
      <c r="Q222" s="5" t="n">
        <f aca="false">MIN($C$18,Q196)</f>
        <v>4074.33246047497</v>
      </c>
      <c r="R222" s="5" t="n">
        <f aca="false">MIN($C$18,R196)</f>
        <v>4462.26463183641</v>
      </c>
      <c r="S222" s="5" t="n">
        <f aca="false">MIN($C$18,S196)</f>
        <v>4843.52475111055</v>
      </c>
      <c r="T222" s="5" t="n">
        <f aca="false">MIN($C$18,T196)</f>
        <v>5000</v>
      </c>
      <c r="U222" s="5" t="n">
        <f aca="false">MIN($C$18,U196)</f>
        <v>5000</v>
      </c>
      <c r="V222" s="5" t="n">
        <f aca="false">MIN($C$18,V196)</f>
        <v>5000</v>
      </c>
      <c r="W222" s="5" t="n">
        <f aca="false">MIN($C$18,W196)</f>
        <v>5000</v>
      </c>
      <c r="X222" s="5" t="n">
        <f aca="false">MIN($C$18,X196)</f>
        <v>5000</v>
      </c>
      <c r="Y222" s="5" t="n">
        <f aca="false">MIN($C$18,Y196)</f>
        <v>5000</v>
      </c>
      <c r="Z222" s="5" t="n">
        <f aca="false">MIN($C$18,Z196)</f>
        <v>5000</v>
      </c>
      <c r="AA222" s="5" t="n">
        <f aca="false">MIN($C$18,AA196)</f>
        <v>5000</v>
      </c>
      <c r="AB222" s="5" t="n">
        <f aca="false">MIN($C$18,AB196)</f>
        <v>5000</v>
      </c>
      <c r="AC222" s="5" t="n">
        <f aca="false">MIN($C$18,AC196)</f>
        <v>5000</v>
      </c>
      <c r="AD222" s="5" t="n">
        <f aca="false">MIN($C$18,AD196)</f>
        <v>5000</v>
      </c>
      <c r="AE222" s="5" t="n">
        <f aca="false">MIN($C$18,AE196)</f>
        <v>5000</v>
      </c>
      <c r="AF222" s="5" t="n">
        <f aca="false">MIN($C$18,AF196)</f>
        <v>5000</v>
      </c>
      <c r="AG222" s="5" t="n">
        <f aca="false">MIN($C$18,AG196)</f>
        <v>5000</v>
      </c>
      <c r="AH222" s="5" t="n">
        <f aca="false">MIN($C$18,AH196)</f>
        <v>5000</v>
      </c>
      <c r="AI222" s="5" t="n">
        <f aca="false">MIN($C$18,AI196)</f>
        <v>5000</v>
      </c>
      <c r="AJ222" s="5" t="n">
        <f aca="false">MIN($C$18,AJ196)</f>
        <v>5000</v>
      </c>
      <c r="AK222" s="5" t="n">
        <f aca="false">MIN($C$18,AK196)</f>
        <v>5000</v>
      </c>
      <c r="AL222" s="5" t="n">
        <f aca="false">MIN($C$18,AL196)</f>
        <v>5000</v>
      </c>
      <c r="AM222" s="5" t="n">
        <f aca="false">MIN($C$18,AM196)</f>
        <v>5000</v>
      </c>
      <c r="AN222" s="5" t="n">
        <f aca="false">MIN($C$18,AN196)</f>
        <v>5000</v>
      </c>
      <c r="AO222" s="5" t="n">
        <f aca="false">MIN($C$18,AO196)</f>
        <v>5000</v>
      </c>
      <c r="AP222" s="5" t="n">
        <f aca="false">MIN($C$18,AP196)</f>
        <v>5000</v>
      </c>
      <c r="AQ222" s="5" t="n">
        <f aca="false">MIN($C$18,AQ196)</f>
        <v>5000</v>
      </c>
      <c r="AR222" s="5" t="n">
        <f aca="false">MIN($C$18,AR196)</f>
        <v>5000</v>
      </c>
      <c r="AS222" s="5" t="n">
        <f aca="false">MIN($C$18,AS196)</f>
        <v>5000</v>
      </c>
      <c r="AT222" s="5" t="n">
        <f aca="false">MIN($C$18,AT196)</f>
        <v>5000</v>
      </c>
      <c r="AU222" s="5" t="n">
        <f aca="false">MIN($C$18,AU196)</f>
        <v>5000</v>
      </c>
      <c r="AV222" s="5" t="n">
        <f aca="false">MIN($C$18,AV196)</f>
        <v>5000</v>
      </c>
      <c r="AW222" s="5" t="n">
        <f aca="false">MIN($C$18,AW196)</f>
        <v>5000</v>
      </c>
      <c r="AX222" s="5" t="n">
        <f aca="false">MIN($C$18,AX196)</f>
        <v>5000</v>
      </c>
      <c r="AY222" s="5" t="n">
        <f aca="false">MIN($C$18,AY196)</f>
        <v>5000</v>
      </c>
    </row>
    <row r="223" customFormat="false" ht="12.75" hidden="false" customHeight="false" outlineLevel="0" collapsed="false">
      <c r="B223" s="0" t="s">
        <v>131</v>
      </c>
      <c r="C223" s="5" t="n">
        <f aca="false">MIN($C$18,C121)</f>
        <v>0</v>
      </c>
      <c r="D223" s="5" t="n">
        <f aca="false">MIN($C$18,D121)</f>
        <v>116.573636914589</v>
      </c>
      <c r="E223" s="5" t="n">
        <f aca="false">MIN($C$18,E121)</f>
        <v>288.426664307103</v>
      </c>
      <c r="F223" s="5" t="n">
        <f aca="false">MIN($C$18,F121)</f>
        <v>457.32398852579</v>
      </c>
      <c r="G223" s="5" t="n">
        <f aca="false">MIN($C$18,G121)</f>
        <v>623.316444760372</v>
      </c>
      <c r="H223" s="5" t="n">
        <f aca="false">MIN($C$18,H121)</f>
        <v>786.453993885268</v>
      </c>
      <c r="I223" s="5" t="n">
        <f aca="false">MIN($C$18,I121)</f>
        <v>946.78573749696</v>
      </c>
      <c r="J223" s="5" t="n">
        <f aca="false">MIN($C$18,J121)</f>
        <v>1104.35993269273</v>
      </c>
      <c r="K223" s="5" t="n">
        <f aca="false">MIN($C$18,K121)</f>
        <v>1259.2240065952</v>
      </c>
      <c r="L223" s="5" t="n">
        <f aca="false">MIN($C$18,L121)</f>
        <v>1411.42457062711</v>
      </c>
      <c r="M223" s="5" t="n">
        <f aca="false">MIN($C$18,M121)</f>
        <v>1561.00743454054</v>
      </c>
      <c r="N223" s="5" t="n">
        <f aca="false">MIN($C$18,N121)</f>
        <v>1708.01762020484</v>
      </c>
      <c r="O223" s="5" t="n">
        <f aca="false">MIN($C$18,O121)</f>
        <v>1852.49937515748</v>
      </c>
      <c r="P223" s="5" t="n">
        <f aca="false">MIN($C$18,P121)</f>
        <v>1994.49618592173</v>
      </c>
      <c r="Q223" s="5" t="n">
        <f aca="false">MIN($C$18,Q121)</f>
        <v>2134.05079109545</v>
      </c>
      <c r="R223" s="5" t="n">
        <f aca="false">MIN($C$18,R121)</f>
        <v>2271.20519421459</v>
      </c>
      <c r="S223" s="5" t="n">
        <f aca="false">MIN($C$18,S121)</f>
        <v>2406.00067639555</v>
      </c>
      <c r="T223" s="5" t="n">
        <f aca="false">MIN($C$18,T121)</f>
        <v>2538.47780876014</v>
      </c>
      <c r="U223" s="5" t="n">
        <f aca="false">MIN($C$18,U121)</f>
        <v>2668.67646464671</v>
      </c>
      <c r="V223" s="5" t="n">
        <f aca="false">MIN($C$18,V121)</f>
        <v>2796.6358316114</v>
      </c>
      <c r="W223" s="5" t="n">
        <f aca="false">MIN($C$18,W121)</f>
        <v>2922.39442322289</v>
      </c>
      <c r="X223" s="5" t="n">
        <f aca="false">MIN($C$18,X121)</f>
        <v>3045.99009065432</v>
      </c>
      <c r="Y223" s="5" t="n">
        <f aca="false">MIN($C$18,Y121)</f>
        <v>3167.46003407588</v>
      </c>
      <c r="Z223" s="5" t="n">
        <f aca="false">MIN($C$18,Z121)</f>
        <v>3286.84081385137</v>
      </c>
      <c r="AA223" s="5" t="n">
        <f aca="false">MIN($C$18,AA121)</f>
        <v>3404.16836154227</v>
      </c>
      <c r="AB223" s="5" t="n">
        <f aca="false">MIN($C$18,AB121)</f>
        <v>3519.47799072251</v>
      </c>
      <c r="AC223" s="5" t="n">
        <f aca="false">MIN($C$18,AC121)</f>
        <v>3632.80440760728</v>
      </c>
      <c r="AD223" s="5" t="n">
        <f aca="false">MIN($C$18,AD121)</f>
        <v>3744.18172149893</v>
      </c>
      <c r="AE223" s="5" t="n">
        <f aca="false">MIN($C$18,AE121)</f>
        <v>3853.64345505339</v>
      </c>
      <c r="AF223" s="5" t="n">
        <f aca="false">MIN($C$18,AF121)</f>
        <v>3961.2225543698</v>
      </c>
      <c r="AG223" s="5" t="n">
        <f aca="false">MIN($C$18,AG121)</f>
        <v>4066.95139890682</v>
      </c>
      <c r="AH223" s="5" t="n">
        <f aca="false">MIN($C$18,AH121)</f>
        <v>4170.86181122822</v>
      </c>
      <c r="AI223" s="5" t="n">
        <f aca="false">MIN($C$18,AI121)</f>
        <v>4272.98506658094</v>
      </c>
      <c r="AJ223" s="5" t="n">
        <f aca="false">MIN($C$18,AJ121)</f>
        <v>4373.35190230843</v>
      </c>
      <c r="AK223" s="5" t="n">
        <f aca="false">MIN($C$18,AK121)</f>
        <v>4471.99252710203</v>
      </c>
      <c r="AL223" s="5" t="n">
        <f aca="false">MIN($C$18,AL121)</f>
        <v>4568.93663009329</v>
      </c>
      <c r="AM223" s="5" t="n">
        <f aca="false">MIN($C$18,AM121)</f>
        <v>4664.21338978985</v>
      </c>
      <c r="AN223" s="5" t="n">
        <f aca="false">MIN($C$18,AN121)</f>
        <v>4757.85148285773</v>
      </c>
      <c r="AO223" s="5" t="n">
        <f aca="false">MIN($C$18,AO121)</f>
        <v>4849.87909275245</v>
      </c>
      <c r="AP223" s="5" t="n">
        <f aca="false">MIN($C$18,AP121)</f>
        <v>4940.32391820181</v>
      </c>
      <c r="AQ223" s="5" t="n">
        <f aca="false">MIN($C$18,AQ121)</f>
        <v>5000</v>
      </c>
      <c r="AR223" s="5" t="n">
        <f aca="false">MIN($C$18,AR121)</f>
        <v>5000</v>
      </c>
      <c r="AS223" s="5" t="n">
        <f aca="false">MIN($C$18,AS121)</f>
        <v>5000</v>
      </c>
      <c r="AT223" s="5" t="n">
        <f aca="false">MIN($C$18,AT121)</f>
        <v>5000</v>
      </c>
      <c r="AU223" s="5" t="n">
        <f aca="false">MIN($C$18,AU121)</f>
        <v>5000</v>
      </c>
      <c r="AV223" s="5" t="n">
        <f aca="false">MIN($C$18,AV121)</f>
        <v>5000</v>
      </c>
      <c r="AW223" s="5" t="n">
        <f aca="false">MIN($C$18,AW121)</f>
        <v>5000</v>
      </c>
      <c r="AX223" s="5" t="n">
        <f aca="false">MIN($C$18,AX121)</f>
        <v>5000</v>
      </c>
      <c r="AY223" s="5" t="n">
        <f aca="false">MIN($C$18,AY121)</f>
        <v>5000</v>
      </c>
    </row>
    <row r="224" customFormat="false" ht="12.75" hidden="false" customHeight="false" outlineLevel="0" collapsed="false">
      <c r="B224" s="0" t="s">
        <v>132</v>
      </c>
      <c r="C224" s="5" t="n">
        <f aca="false">MIN($C$18,C162)</f>
        <v>0</v>
      </c>
      <c r="D224" s="5" t="n">
        <f aca="false">MIN($C$18,D162)</f>
        <v>49.458125</v>
      </c>
      <c r="E224" s="5" t="n">
        <f aca="false">MIN($C$18,E162)</f>
        <v>146.673112714988</v>
      </c>
      <c r="F224" s="5" t="n">
        <f aca="false">MIN($C$18,F162)</f>
        <v>289.987590918901</v>
      </c>
      <c r="G224" s="5" t="n">
        <f aca="false">MIN($C$18,G162)</f>
        <v>477.787070956789</v>
      </c>
      <c r="H224" s="5" t="n">
        <f aca="false">MIN($C$18,H162)</f>
        <v>708.498962895226</v>
      </c>
      <c r="I224" s="5" t="n">
        <f aca="false">MIN($C$18,I162)</f>
        <v>980.59161186439</v>
      </c>
      <c r="J224" s="5" t="n">
        <f aca="false">MIN($C$18,J162)</f>
        <v>1292.57335515418</v>
      </c>
      <c r="K224" s="5" t="n">
        <f aca="false">MIN($C$18,K162)</f>
        <v>1642.99159963551</v>
      </c>
      <c r="L224" s="5" t="n">
        <f aca="false">MIN($C$18,L162)</f>
        <v>2030.43191908661</v>
      </c>
      <c r="M224" s="5" t="n">
        <f aca="false">MIN($C$18,M162)</f>
        <v>2453.51717101247</v>
      </c>
      <c r="N224" s="5" t="n">
        <f aca="false">MIN($C$18,N162)</f>
        <v>2869.32577241381</v>
      </c>
      <c r="O224" s="5" t="n">
        <f aca="false">MIN($C$18,O162)</f>
        <v>3277.98287452814</v>
      </c>
      <c r="P224" s="5" t="n">
        <f aca="false">MIN($C$18,P162)</f>
        <v>3679.61147611471</v>
      </c>
      <c r="Q224" s="5" t="n">
        <f aca="false">MIN($C$18,Q162)</f>
        <v>4074.33246047498</v>
      </c>
      <c r="R224" s="5" t="n">
        <f aca="false">MIN($C$18,R162)</f>
        <v>4462.26463183642</v>
      </c>
      <c r="S224" s="5" t="n">
        <f aca="false">MIN($C$18,S162)</f>
        <v>4843.52475111056</v>
      </c>
      <c r="T224" s="5" t="n">
        <f aca="false">MIN($C$18,T162)</f>
        <v>5000</v>
      </c>
      <c r="U224" s="5" t="n">
        <f aca="false">MIN($C$18,U162)</f>
        <v>5000</v>
      </c>
      <c r="V224" s="5" t="n">
        <f aca="false">MIN($C$18,V162)</f>
        <v>5000</v>
      </c>
      <c r="W224" s="5" t="n">
        <f aca="false">MIN($C$18,W162)</f>
        <v>5000</v>
      </c>
      <c r="X224" s="5" t="n">
        <f aca="false">MIN($C$18,X162)</f>
        <v>5000</v>
      </c>
      <c r="Y224" s="5" t="n">
        <f aca="false">MIN($C$18,Y162)</f>
        <v>5000</v>
      </c>
      <c r="Z224" s="5" t="n">
        <f aca="false">MIN($C$18,Z162)</f>
        <v>5000</v>
      </c>
      <c r="AA224" s="5" t="n">
        <f aca="false">MIN($C$18,AA162)</f>
        <v>5000</v>
      </c>
      <c r="AB224" s="5" t="n">
        <f aca="false">MIN($C$18,AB162)</f>
        <v>5000</v>
      </c>
      <c r="AC224" s="5" t="n">
        <f aca="false">MIN($C$18,AC162)</f>
        <v>5000</v>
      </c>
      <c r="AD224" s="5" t="n">
        <f aca="false">MIN($C$18,AD162)</f>
        <v>5000</v>
      </c>
      <c r="AE224" s="5" t="n">
        <f aca="false">MIN($C$18,AE162)</f>
        <v>5000</v>
      </c>
      <c r="AF224" s="5" t="n">
        <f aca="false">MIN($C$18,AF162)</f>
        <v>5000</v>
      </c>
      <c r="AG224" s="5" t="n">
        <f aca="false">MIN($C$18,AG162)</f>
        <v>5000</v>
      </c>
      <c r="AH224" s="5" t="n">
        <f aca="false">MIN($C$18,AH162)</f>
        <v>5000</v>
      </c>
      <c r="AI224" s="5" t="n">
        <f aca="false">MIN($C$18,AI162)</f>
        <v>5000</v>
      </c>
      <c r="AJ224" s="5" t="n">
        <f aca="false">MIN($C$18,AJ162)</f>
        <v>5000</v>
      </c>
      <c r="AK224" s="5" t="n">
        <f aca="false">MIN($C$18,AK162)</f>
        <v>5000</v>
      </c>
      <c r="AL224" s="5" t="n">
        <f aca="false">MIN($C$18,AL162)</f>
        <v>5000</v>
      </c>
      <c r="AM224" s="5" t="n">
        <f aca="false">MIN($C$18,AM162)</f>
        <v>5000</v>
      </c>
      <c r="AN224" s="5" t="n">
        <f aca="false">MIN($C$18,AN162)</f>
        <v>5000</v>
      </c>
      <c r="AO224" s="5" t="n">
        <f aca="false">MIN($C$18,AO162)</f>
        <v>5000</v>
      </c>
      <c r="AP224" s="5" t="n">
        <f aca="false">MIN($C$18,AP162)</f>
        <v>5000</v>
      </c>
      <c r="AQ224" s="5" t="n">
        <f aca="false">MIN($C$18,AQ162)</f>
        <v>5000</v>
      </c>
      <c r="AR224" s="5" t="n">
        <f aca="false">MIN($C$18,AR162)</f>
        <v>5000</v>
      </c>
      <c r="AS224" s="5" t="n">
        <f aca="false">MIN($C$18,AS162)</f>
        <v>5000</v>
      </c>
      <c r="AT224" s="5" t="n">
        <f aca="false">MIN($C$18,AT162)</f>
        <v>5000</v>
      </c>
      <c r="AU224" s="5" t="n">
        <f aca="false">MIN($C$18,AU162)</f>
        <v>5000</v>
      </c>
      <c r="AV224" s="5" t="n">
        <f aca="false">MIN($C$18,AV162)</f>
        <v>5000</v>
      </c>
      <c r="AW224" s="5" t="n">
        <f aca="false">MIN($C$18,AW162)</f>
        <v>5000</v>
      </c>
      <c r="AX224" s="5" t="n">
        <f aca="false">MIN($C$18,AX162)</f>
        <v>5000</v>
      </c>
      <c r="AY224" s="5" t="n">
        <f aca="false">MIN($C$18,AY162)</f>
        <v>5000</v>
      </c>
    </row>
    <row r="225" customFormat="false" ht="12.75" hidden="false" customHeight="false" outlineLevel="0" collapsed="false">
      <c r="A225" s="0" t="s">
        <v>133</v>
      </c>
      <c r="B225" s="15" t="str">
        <f aca="false">B222</f>
        <v>Equal % Rate Increase Quarterly</v>
      </c>
      <c r="C225" s="15" t="n">
        <f aca="false">C183</f>
        <v>0</v>
      </c>
      <c r="D225" s="15" t="n">
        <f aca="false">D183</f>
        <v>0.0289503773320763</v>
      </c>
      <c r="E225" s="15" t="n">
        <f aca="false">E183</f>
        <v>0.0579007546641521</v>
      </c>
      <c r="F225" s="15" t="n">
        <f aca="false">F183</f>
        <v>0.086851131996228</v>
      </c>
      <c r="G225" s="15" t="n">
        <f aca="false">G183</f>
        <v>0.115801509328304</v>
      </c>
      <c r="H225" s="15" t="n">
        <f aca="false">H183</f>
        <v>0.144751886660381</v>
      </c>
      <c r="I225" s="15" t="n">
        <f aca="false">I183</f>
        <v>0.173702263992457</v>
      </c>
      <c r="J225" s="15" t="n">
        <f aca="false">J183</f>
        <v>0.202652641324533</v>
      </c>
      <c r="K225" s="15" t="n">
        <f aca="false">K183</f>
        <v>0.231603018656609</v>
      </c>
      <c r="L225" s="15" t="n">
        <f aca="false">L183</f>
        <v>0.260553395988685</v>
      </c>
      <c r="M225" s="15" t="n">
        <f aca="false">M183</f>
        <v>0.289503773320761</v>
      </c>
      <c r="N225" s="15" t="n">
        <f aca="false">N183</f>
        <v>0.289503773320761</v>
      </c>
      <c r="O225" s="15" t="n">
        <f aca="false">O183</f>
        <v>0.289503773320761</v>
      </c>
      <c r="P225" s="15" t="n">
        <f aca="false">P183</f>
        <v>0.289503773320761</v>
      </c>
      <c r="Q225" s="15" t="n">
        <f aca="false">Q183</f>
        <v>0.289503773320761</v>
      </c>
      <c r="R225" s="15" t="n">
        <f aca="false">R183</f>
        <v>0.289503773320761</v>
      </c>
      <c r="S225" s="15" t="n">
        <f aca="false">S183</f>
        <v>0.289503773320761</v>
      </c>
      <c r="T225" s="15" t="n">
        <f aca="false">T183</f>
        <v>0.289503773320761</v>
      </c>
      <c r="U225" s="15" t="n">
        <f aca="false">U183</f>
        <v>0</v>
      </c>
      <c r="V225" s="15" t="n">
        <f aca="false">V183</f>
        <v>0</v>
      </c>
      <c r="W225" s="15" t="n">
        <f aca="false">W183</f>
        <v>0</v>
      </c>
      <c r="X225" s="15" t="n">
        <f aca="false">X183</f>
        <v>0</v>
      </c>
      <c r="Y225" s="15" t="n">
        <f aca="false">Y183</f>
        <v>0</v>
      </c>
      <c r="Z225" s="15" t="n">
        <f aca="false">Z183</f>
        <v>0</v>
      </c>
      <c r="AA225" s="15" t="n">
        <f aca="false">AA183</f>
        <v>0</v>
      </c>
      <c r="AB225" s="15" t="n">
        <f aca="false">AB183</f>
        <v>0</v>
      </c>
      <c r="AC225" s="15" t="n">
        <f aca="false">AC183</f>
        <v>0</v>
      </c>
      <c r="AD225" s="15" t="n">
        <f aca="false">AD183</f>
        <v>0</v>
      </c>
      <c r="AE225" s="15" t="n">
        <f aca="false">AE183</f>
        <v>0</v>
      </c>
      <c r="AF225" s="15" t="n">
        <f aca="false">AF183</f>
        <v>0</v>
      </c>
      <c r="AG225" s="15" t="n">
        <f aca="false">AG183</f>
        <v>0</v>
      </c>
      <c r="AH225" s="15" t="n">
        <f aca="false">AH183</f>
        <v>0</v>
      </c>
      <c r="AI225" s="15" t="n">
        <f aca="false">AI183</f>
        <v>0</v>
      </c>
      <c r="AJ225" s="15" t="n">
        <f aca="false">AJ183</f>
        <v>0</v>
      </c>
      <c r="AK225" s="15" t="n">
        <f aca="false">AK183</f>
        <v>0</v>
      </c>
      <c r="AL225" s="15" t="n">
        <f aca="false">AL183</f>
        <v>0</v>
      </c>
      <c r="AM225" s="15" t="n">
        <f aca="false">AM183</f>
        <v>0</v>
      </c>
      <c r="AN225" s="15" t="n">
        <f aca="false">AN183</f>
        <v>0</v>
      </c>
      <c r="AO225" s="15" t="n">
        <f aca="false">AO183</f>
        <v>0</v>
      </c>
      <c r="AP225" s="15" t="n">
        <f aca="false">AP183</f>
        <v>0</v>
      </c>
      <c r="AQ225" s="15" t="n">
        <f aca="false">AQ183</f>
        <v>0</v>
      </c>
      <c r="AR225" s="15" t="n">
        <f aca="false">AR183</f>
        <v>0</v>
      </c>
      <c r="AS225" s="15" t="n">
        <f aca="false">AS183</f>
        <v>0</v>
      </c>
      <c r="AT225" s="15" t="n">
        <f aca="false">AT183</f>
        <v>0</v>
      </c>
      <c r="AU225" s="15" t="n">
        <f aca="false">AU183</f>
        <v>0</v>
      </c>
      <c r="AV225" s="15" t="n">
        <f aca="false">AV183</f>
        <v>0</v>
      </c>
      <c r="AW225" s="15" t="n">
        <f aca="false">AW183</f>
        <v>0</v>
      </c>
      <c r="AX225" s="15" t="n">
        <f aca="false">AX183</f>
        <v>0</v>
      </c>
      <c r="AY225" s="15" t="n">
        <f aca="false">AY183</f>
        <v>0</v>
      </c>
    </row>
    <row r="226" customFormat="false" ht="12.75" hidden="false" customHeight="false" outlineLevel="0" collapsed="false">
      <c r="B226" s="15" t="str">
        <f aca="false">B223</f>
        <v>Mortgage Style Revenue Increase</v>
      </c>
      <c r="C226" s="3" t="n">
        <f aca="false">C100</f>
        <v>0</v>
      </c>
      <c r="D226" s="3" t="n">
        <f aca="false">D100</f>
        <v>0.0883881340891326</v>
      </c>
      <c r="E226" s="3" t="n">
        <f aca="false">E100</f>
        <v>0.0883881340891326</v>
      </c>
      <c r="F226" s="3" t="n">
        <f aca="false">F100</f>
        <v>0.0883881340891326</v>
      </c>
      <c r="G226" s="3" t="n">
        <f aca="false">G100</f>
        <v>0.0883881340891326</v>
      </c>
      <c r="H226" s="3" t="n">
        <f aca="false">H100</f>
        <v>0.0883881340891326</v>
      </c>
      <c r="I226" s="3" t="n">
        <f aca="false">I100</f>
        <v>0.0883881340891326</v>
      </c>
      <c r="J226" s="3" t="n">
        <f aca="false">J100</f>
        <v>0.0883881340891326</v>
      </c>
      <c r="K226" s="3" t="n">
        <f aca="false">K100</f>
        <v>0.0883881340891326</v>
      </c>
      <c r="L226" s="3" t="n">
        <f aca="false">L100</f>
        <v>0.0883881340891326</v>
      </c>
      <c r="M226" s="3" t="n">
        <f aca="false">M100</f>
        <v>0.0883881340891326</v>
      </c>
      <c r="N226" s="3" t="n">
        <f aca="false">N100</f>
        <v>0.0883881340891326</v>
      </c>
      <c r="O226" s="3" t="n">
        <f aca="false">O100</f>
        <v>0.0883881340891326</v>
      </c>
      <c r="P226" s="3" t="n">
        <f aca="false">P100</f>
        <v>0.0883881340891326</v>
      </c>
      <c r="Q226" s="3" t="n">
        <f aca="false">Q100</f>
        <v>0.0883881340891326</v>
      </c>
      <c r="R226" s="3" t="n">
        <f aca="false">R100</f>
        <v>0.0883881340891326</v>
      </c>
      <c r="S226" s="3" t="n">
        <f aca="false">S100</f>
        <v>0.0883881340891326</v>
      </c>
      <c r="T226" s="3" t="n">
        <f aca="false">T100</f>
        <v>0.0883881340891326</v>
      </c>
      <c r="U226" s="3" t="n">
        <f aca="false">U100</f>
        <v>0.0883881340891326</v>
      </c>
      <c r="V226" s="3" t="n">
        <f aca="false">V100</f>
        <v>0.0883881340891326</v>
      </c>
      <c r="W226" s="3" t="n">
        <f aca="false">W100</f>
        <v>0.0883881340891326</v>
      </c>
      <c r="X226" s="3" t="n">
        <f aca="false">X100</f>
        <v>0.0883881340891326</v>
      </c>
      <c r="Y226" s="3" t="n">
        <f aca="false">Y100</f>
        <v>0.0883881340891326</v>
      </c>
      <c r="Z226" s="3" t="n">
        <f aca="false">Z100</f>
        <v>0.0883881340891326</v>
      </c>
      <c r="AA226" s="3" t="n">
        <f aca="false">AA100</f>
        <v>0.0883881340891326</v>
      </c>
      <c r="AB226" s="3" t="n">
        <f aca="false">AB100</f>
        <v>0.0883881340891326</v>
      </c>
      <c r="AC226" s="3" t="n">
        <f aca="false">AC100</f>
        <v>0.0883881340891326</v>
      </c>
      <c r="AD226" s="3" t="n">
        <f aca="false">AD100</f>
        <v>0.0883881340891326</v>
      </c>
      <c r="AE226" s="3" t="n">
        <f aca="false">AE100</f>
        <v>0.0883881340891326</v>
      </c>
      <c r="AF226" s="3" t="n">
        <f aca="false">AF100</f>
        <v>0.0883881340891326</v>
      </c>
      <c r="AG226" s="3" t="n">
        <f aca="false">AG100</f>
        <v>0.0883881340891326</v>
      </c>
      <c r="AH226" s="3" t="n">
        <f aca="false">AH100</f>
        <v>0.0883881340891326</v>
      </c>
      <c r="AI226" s="3" t="n">
        <f aca="false">AI100</f>
        <v>0.0883881340891326</v>
      </c>
      <c r="AJ226" s="3" t="n">
        <f aca="false">AJ100</f>
        <v>0.0883881340891326</v>
      </c>
      <c r="AK226" s="3" t="n">
        <f aca="false">AK100</f>
        <v>0.0883881340891326</v>
      </c>
      <c r="AL226" s="3" t="n">
        <f aca="false">AL100</f>
        <v>0.0883881340891326</v>
      </c>
      <c r="AM226" s="3" t="n">
        <f aca="false">AM100</f>
        <v>0.0883881340891326</v>
      </c>
      <c r="AN226" s="3" t="n">
        <f aca="false">AN100</f>
        <v>0.0883881340891326</v>
      </c>
      <c r="AO226" s="3" t="n">
        <f aca="false">AO100</f>
        <v>0.0883881340891326</v>
      </c>
      <c r="AP226" s="3" t="n">
        <f aca="false">AP100</f>
        <v>0.0883881340891326</v>
      </c>
      <c r="AQ226" s="3" t="n">
        <f aca="false">AQ100</f>
        <v>0.0883881340891326</v>
      </c>
      <c r="AR226" s="3" t="n">
        <f aca="false">AR100</f>
        <v>0</v>
      </c>
      <c r="AS226" s="3" t="n">
        <f aca="false">AS100</f>
        <v>0</v>
      </c>
      <c r="AT226" s="3" t="n">
        <f aca="false">AT100</f>
        <v>0</v>
      </c>
      <c r="AU226" s="3" t="n">
        <f aca="false">AU100</f>
        <v>0</v>
      </c>
      <c r="AV226" s="3" t="n">
        <f aca="false">AV100</f>
        <v>0</v>
      </c>
      <c r="AW226" s="3" t="n">
        <f aca="false">AW100</f>
        <v>0</v>
      </c>
      <c r="AX226" s="3" t="n">
        <f aca="false">AX100</f>
        <v>0</v>
      </c>
      <c r="AY226" s="3" t="n">
        <f aca="false">AY100</f>
        <v>0</v>
      </c>
    </row>
    <row r="227" customFormat="false" ht="12.75" hidden="false" customHeight="false" outlineLevel="0" collapsed="false">
      <c r="B227" s="15" t="str">
        <f aca="false">B224</f>
        <v>Equal % Revenue Increase Quarterly</v>
      </c>
      <c r="C227" s="15" t="n">
        <f aca="false">C151</f>
        <v>0</v>
      </c>
      <c r="D227" s="15" t="n">
        <f aca="false">D151</f>
        <v>0.0289503773320763</v>
      </c>
      <c r="E227" s="15" t="n">
        <f aca="false">E151</f>
        <v>0.0579007546641521</v>
      </c>
      <c r="F227" s="15" t="n">
        <f aca="false">F151</f>
        <v>0.086851131996228</v>
      </c>
      <c r="G227" s="15" t="n">
        <f aca="false">G151</f>
        <v>0.115801509328304</v>
      </c>
      <c r="H227" s="15" t="n">
        <f aca="false">H151</f>
        <v>0.144751886660381</v>
      </c>
      <c r="I227" s="15" t="n">
        <f aca="false">I151</f>
        <v>0.173702263992457</v>
      </c>
      <c r="J227" s="15" t="n">
        <f aca="false">J151</f>
        <v>0.202652641324533</v>
      </c>
      <c r="K227" s="15" t="n">
        <f aca="false">K151</f>
        <v>0.231603018656609</v>
      </c>
      <c r="L227" s="15" t="n">
        <f aca="false">L151</f>
        <v>0.260553395988685</v>
      </c>
      <c r="M227" s="15" t="n">
        <f aca="false">M151</f>
        <v>0.289503773320761</v>
      </c>
      <c r="N227" s="15" t="n">
        <f aca="false">N151</f>
        <v>0.289503773320761</v>
      </c>
      <c r="O227" s="15" t="n">
        <f aca="false">O151</f>
        <v>0.289503773320761</v>
      </c>
      <c r="P227" s="15" t="n">
        <f aca="false">P151</f>
        <v>0.289503773320761</v>
      </c>
      <c r="Q227" s="15" t="n">
        <f aca="false">Q151</f>
        <v>0.289503773320761</v>
      </c>
      <c r="R227" s="15" t="n">
        <f aca="false">R151</f>
        <v>0.289503773320761</v>
      </c>
      <c r="S227" s="15" t="n">
        <f aca="false">S151</f>
        <v>0.289503773320761</v>
      </c>
      <c r="T227" s="15" t="n">
        <f aca="false">T151</f>
        <v>0.289503773320761</v>
      </c>
      <c r="U227" s="15" t="n">
        <f aca="false">U151</f>
        <v>0</v>
      </c>
      <c r="V227" s="15" t="n">
        <f aca="false">V151</f>
        <v>0</v>
      </c>
      <c r="W227" s="15" t="n">
        <f aca="false">W151</f>
        <v>0</v>
      </c>
      <c r="X227" s="15" t="n">
        <f aca="false">X151</f>
        <v>0</v>
      </c>
      <c r="Y227" s="15" t="n">
        <f aca="false">Y151</f>
        <v>0</v>
      </c>
      <c r="Z227" s="15" t="n">
        <f aca="false">Z151</f>
        <v>0</v>
      </c>
      <c r="AA227" s="15" t="n">
        <f aca="false">AA151</f>
        <v>0</v>
      </c>
      <c r="AB227" s="15" t="n">
        <f aca="false">AB151</f>
        <v>0</v>
      </c>
      <c r="AC227" s="15" t="n">
        <f aca="false">AC151</f>
        <v>0</v>
      </c>
      <c r="AD227" s="15" t="n">
        <f aca="false">AD151</f>
        <v>0</v>
      </c>
      <c r="AE227" s="15" t="n">
        <f aca="false">AE151</f>
        <v>0</v>
      </c>
      <c r="AF227" s="15" t="n">
        <f aca="false">AF151</f>
        <v>0</v>
      </c>
      <c r="AG227" s="15" t="n">
        <f aca="false">AG151</f>
        <v>0</v>
      </c>
      <c r="AH227" s="15" t="n">
        <f aca="false">AH151</f>
        <v>0</v>
      </c>
      <c r="AI227" s="15" t="n">
        <f aca="false">AI151</f>
        <v>0</v>
      </c>
      <c r="AJ227" s="15" t="n">
        <f aca="false">AJ151</f>
        <v>0</v>
      </c>
      <c r="AK227" s="15" t="n">
        <f aca="false">AK151</f>
        <v>0</v>
      </c>
      <c r="AL227" s="15" t="n">
        <f aca="false">AL151</f>
        <v>0</v>
      </c>
      <c r="AM227" s="15" t="n">
        <f aca="false">AM151</f>
        <v>0</v>
      </c>
      <c r="AN227" s="15" t="n">
        <f aca="false">AN151</f>
        <v>0</v>
      </c>
      <c r="AO227" s="15" t="n">
        <f aca="false">AO151</f>
        <v>0</v>
      </c>
      <c r="AP227" s="15" t="n">
        <f aca="false">AP151</f>
        <v>0</v>
      </c>
      <c r="AQ227" s="15" t="n">
        <f aca="false">AQ151</f>
        <v>0</v>
      </c>
      <c r="AR227" s="15" t="n">
        <f aca="false">AR151</f>
        <v>0</v>
      </c>
      <c r="AS227" s="15" t="n">
        <f aca="false">AS151</f>
        <v>0</v>
      </c>
      <c r="AT227" s="15" t="n">
        <f aca="false">AT151</f>
        <v>0</v>
      </c>
      <c r="AU227" s="15" t="n">
        <f aca="false">AU151</f>
        <v>0</v>
      </c>
      <c r="AV227" s="15" t="n">
        <f aca="false">AV151</f>
        <v>0</v>
      </c>
      <c r="AW227" s="15" t="n">
        <f aca="false">AW151</f>
        <v>0</v>
      </c>
      <c r="AX227" s="15" t="n">
        <f aca="false">AX151</f>
        <v>0</v>
      </c>
      <c r="AY227" s="15" t="n">
        <f aca="false">AY151</f>
        <v>0</v>
      </c>
    </row>
    <row r="228" customFormat="false" ht="12.75" hidden="false" customHeight="false" outlineLevel="0" collapsed="false">
      <c r="A228" s="0" t="s">
        <v>134</v>
      </c>
      <c r="B228" s="15" t="str">
        <f aca="false">B225</f>
        <v>Equal % Rate Increase Quarterly</v>
      </c>
      <c r="C228" s="5" t="n">
        <f aca="false">C193</f>
        <v>0</v>
      </c>
      <c r="D228" s="5" t="n">
        <f aca="false">D193</f>
        <v>49.4581250000003</v>
      </c>
      <c r="E228" s="5" t="n">
        <f aca="false">E193</f>
        <v>98.9162499999998</v>
      </c>
      <c r="F228" s="5" t="n">
        <f aca="false">F193</f>
        <v>148.374374999999</v>
      </c>
      <c r="G228" s="5" t="n">
        <f aca="false">G193</f>
        <v>197.8325</v>
      </c>
      <c r="H228" s="5" t="n">
        <f aca="false">H193</f>
        <v>247.290625</v>
      </c>
      <c r="I228" s="5" t="n">
        <f aca="false">I193</f>
        <v>296.74875</v>
      </c>
      <c r="J228" s="5" t="n">
        <f aca="false">J193</f>
        <v>346.206875</v>
      </c>
      <c r="K228" s="5" t="n">
        <f aca="false">K193</f>
        <v>395.665</v>
      </c>
      <c r="L228" s="5" t="n">
        <f aca="false">L193</f>
        <v>445.123125</v>
      </c>
      <c r="M228" s="5" t="n">
        <f aca="false">M193</f>
        <v>494.581249999999</v>
      </c>
      <c r="N228" s="5" t="n">
        <f aca="false">N193</f>
        <v>494.58125</v>
      </c>
      <c r="O228" s="5" t="n">
        <f aca="false">O193</f>
        <v>494.58125</v>
      </c>
      <c r="P228" s="5" t="n">
        <f aca="false">P193</f>
        <v>494.58125</v>
      </c>
      <c r="Q228" s="5" t="n">
        <f aca="false">Q193</f>
        <v>494.58125</v>
      </c>
      <c r="R228" s="5" t="n">
        <f aca="false">R193</f>
        <v>494.58125</v>
      </c>
      <c r="S228" s="5" t="n">
        <f aca="false">S193</f>
        <v>494.58125</v>
      </c>
      <c r="T228" s="5" t="n">
        <f aca="false">T193</f>
        <v>494.58125</v>
      </c>
      <c r="U228" s="5" t="n">
        <f aca="false">U193</f>
        <v>0</v>
      </c>
      <c r="V228" s="5" t="n">
        <f aca="false">V193</f>
        <v>0</v>
      </c>
      <c r="W228" s="5" t="n">
        <f aca="false">W193</f>
        <v>0</v>
      </c>
      <c r="X228" s="5" t="n">
        <f aca="false">X193</f>
        <v>0</v>
      </c>
      <c r="Y228" s="5" t="n">
        <f aca="false">Y193</f>
        <v>0</v>
      </c>
      <c r="Z228" s="5" t="n">
        <f aca="false">Z193</f>
        <v>0</v>
      </c>
      <c r="AA228" s="5" t="n">
        <f aca="false">AA193</f>
        <v>0</v>
      </c>
      <c r="AB228" s="5" t="n">
        <f aca="false">AB193</f>
        <v>0</v>
      </c>
      <c r="AC228" s="5" t="n">
        <f aca="false">AC193</f>
        <v>0</v>
      </c>
      <c r="AD228" s="5" t="n">
        <f aca="false">AD193</f>
        <v>0</v>
      </c>
      <c r="AE228" s="5" t="n">
        <f aca="false">AE193</f>
        <v>0</v>
      </c>
      <c r="AF228" s="5" t="n">
        <f aca="false">AF193</f>
        <v>0</v>
      </c>
      <c r="AG228" s="5" t="n">
        <f aca="false">AG193</f>
        <v>0</v>
      </c>
      <c r="AH228" s="5" t="n">
        <f aca="false">AH193</f>
        <v>0</v>
      </c>
      <c r="AI228" s="5" t="n">
        <f aca="false">AI193</f>
        <v>0</v>
      </c>
      <c r="AJ228" s="5" t="n">
        <f aca="false">AJ193</f>
        <v>0</v>
      </c>
      <c r="AK228" s="5" t="n">
        <f aca="false">AK193</f>
        <v>0</v>
      </c>
      <c r="AL228" s="5" t="n">
        <f aca="false">AL193</f>
        <v>0</v>
      </c>
      <c r="AM228" s="5" t="n">
        <f aca="false">AM193</f>
        <v>0</v>
      </c>
      <c r="AN228" s="5" t="n">
        <f aca="false">AN193</f>
        <v>0</v>
      </c>
      <c r="AO228" s="5" t="n">
        <f aca="false">AO193</f>
        <v>0</v>
      </c>
      <c r="AP228" s="5" t="n">
        <f aca="false">AP193</f>
        <v>0</v>
      </c>
      <c r="AQ228" s="5" t="n">
        <f aca="false">AQ193</f>
        <v>0</v>
      </c>
      <c r="AR228" s="5" t="n">
        <f aca="false">AR193</f>
        <v>0</v>
      </c>
      <c r="AS228" s="5" t="n">
        <f aca="false">AS193</f>
        <v>0</v>
      </c>
      <c r="AT228" s="5" t="n">
        <f aca="false">AT193</f>
        <v>0</v>
      </c>
      <c r="AU228" s="5" t="n">
        <f aca="false">AU193</f>
        <v>0</v>
      </c>
      <c r="AV228" s="5" t="n">
        <f aca="false">AV193</f>
        <v>0</v>
      </c>
      <c r="AW228" s="5" t="n">
        <f aca="false">AW193</f>
        <v>0</v>
      </c>
      <c r="AX228" s="5" t="n">
        <f aca="false">AX193</f>
        <v>0</v>
      </c>
      <c r="AY228" s="5" t="n">
        <f aca="false">AY193</f>
        <v>0</v>
      </c>
    </row>
    <row r="229" customFormat="false" ht="12.75" hidden="false" customHeight="false" outlineLevel="0" collapsed="false">
      <c r="B229" s="15" t="str">
        <f aca="false">B226</f>
        <v>Mortgage Style Revenue Increase</v>
      </c>
      <c r="C229" s="5" t="n">
        <f aca="false">C118</f>
        <v>0</v>
      </c>
      <c r="D229" s="5" t="n">
        <f aca="false">D118</f>
        <v>174.860455371883</v>
      </c>
      <c r="E229" s="5" t="n">
        <f aca="false">E118</f>
        <v>174.860455371883</v>
      </c>
      <c r="F229" s="5" t="n">
        <f aca="false">F118</f>
        <v>174.860455371883</v>
      </c>
      <c r="G229" s="5" t="n">
        <f aca="false">G118</f>
        <v>174.860455371883</v>
      </c>
      <c r="H229" s="5" t="n">
        <f aca="false">H118</f>
        <v>174.860455371883</v>
      </c>
      <c r="I229" s="5" t="n">
        <f aca="false">I118</f>
        <v>174.860455371883</v>
      </c>
      <c r="J229" s="5" t="n">
        <f aca="false">J118</f>
        <v>174.860455371883</v>
      </c>
      <c r="K229" s="5" t="n">
        <f aca="false">K118</f>
        <v>174.860455371883</v>
      </c>
      <c r="L229" s="5" t="n">
        <f aca="false">L118</f>
        <v>174.860455371883</v>
      </c>
      <c r="M229" s="5" t="n">
        <f aca="false">M118</f>
        <v>174.860455371883</v>
      </c>
      <c r="N229" s="5" t="n">
        <f aca="false">N118</f>
        <v>174.860455371883</v>
      </c>
      <c r="O229" s="5" t="n">
        <f aca="false">O118</f>
        <v>174.860455371883</v>
      </c>
      <c r="P229" s="5" t="n">
        <f aca="false">P118</f>
        <v>174.860455371883</v>
      </c>
      <c r="Q229" s="5" t="n">
        <f aca="false">Q118</f>
        <v>174.860455371883</v>
      </c>
      <c r="R229" s="5" t="n">
        <f aca="false">R118</f>
        <v>174.860455371883</v>
      </c>
      <c r="S229" s="5" t="n">
        <f aca="false">S118</f>
        <v>174.860455371883</v>
      </c>
      <c r="T229" s="5" t="n">
        <f aca="false">T118</f>
        <v>174.860455371883</v>
      </c>
      <c r="U229" s="5" t="n">
        <f aca="false">U118</f>
        <v>174.860455371883</v>
      </c>
      <c r="V229" s="5" t="n">
        <f aca="false">V118</f>
        <v>174.860455371883</v>
      </c>
      <c r="W229" s="5" t="n">
        <f aca="false">W118</f>
        <v>174.860455371883</v>
      </c>
      <c r="X229" s="5" t="n">
        <f aca="false">X118</f>
        <v>174.860455371883</v>
      </c>
      <c r="Y229" s="5" t="n">
        <f aca="false">Y118</f>
        <v>174.860455371883</v>
      </c>
      <c r="Z229" s="5" t="n">
        <f aca="false">Z118</f>
        <v>174.860455371883</v>
      </c>
      <c r="AA229" s="5" t="n">
        <f aca="false">AA118</f>
        <v>174.860455371883</v>
      </c>
      <c r="AB229" s="5" t="n">
        <f aca="false">AB118</f>
        <v>174.860455371883</v>
      </c>
      <c r="AC229" s="5" t="n">
        <f aca="false">AC118</f>
        <v>174.860455371883</v>
      </c>
      <c r="AD229" s="5" t="n">
        <f aca="false">AD118</f>
        <v>174.860455371883</v>
      </c>
      <c r="AE229" s="5" t="n">
        <f aca="false">AE118</f>
        <v>174.860455371883</v>
      </c>
      <c r="AF229" s="5" t="n">
        <f aca="false">AF118</f>
        <v>174.860455371883</v>
      </c>
      <c r="AG229" s="5" t="n">
        <f aca="false">AG118</f>
        <v>174.860455371883</v>
      </c>
      <c r="AH229" s="5" t="n">
        <f aca="false">AH118</f>
        <v>174.860455371883</v>
      </c>
      <c r="AI229" s="5" t="n">
        <f aca="false">AI118</f>
        <v>174.860455371883</v>
      </c>
      <c r="AJ229" s="5" t="n">
        <f aca="false">AJ118</f>
        <v>174.860455371883</v>
      </c>
      <c r="AK229" s="5" t="n">
        <f aca="false">AK118</f>
        <v>174.860455371883</v>
      </c>
      <c r="AL229" s="5" t="n">
        <f aca="false">AL118</f>
        <v>174.860455371883</v>
      </c>
      <c r="AM229" s="5" t="n">
        <f aca="false">AM118</f>
        <v>174.860455371883</v>
      </c>
      <c r="AN229" s="5" t="n">
        <f aca="false">AN118</f>
        <v>174.860455371883</v>
      </c>
      <c r="AO229" s="5" t="n">
        <f aca="false">AO118</f>
        <v>174.860455371883</v>
      </c>
      <c r="AP229" s="5" t="n">
        <f aca="false">AP118</f>
        <v>174.860455371883</v>
      </c>
      <c r="AQ229" s="5" t="n">
        <f aca="false">AQ118</f>
        <v>174.860455371883</v>
      </c>
      <c r="AR229" s="5" t="n">
        <f aca="false">AR118</f>
        <v>0</v>
      </c>
      <c r="AS229" s="5" t="n">
        <f aca="false">AS118</f>
        <v>0</v>
      </c>
      <c r="AT229" s="5" t="n">
        <f aca="false">AT118</f>
        <v>0</v>
      </c>
      <c r="AU229" s="5" t="n">
        <f aca="false">AU118</f>
        <v>0</v>
      </c>
      <c r="AV229" s="5" t="n">
        <f aca="false">AV118</f>
        <v>0</v>
      </c>
      <c r="AW229" s="5" t="n">
        <f aca="false">AW118</f>
        <v>0</v>
      </c>
      <c r="AX229" s="5" t="n">
        <f aca="false">AX118</f>
        <v>0</v>
      </c>
      <c r="AY229" s="5" t="n">
        <f aca="false">AY118</f>
        <v>0</v>
      </c>
    </row>
    <row r="230" customFormat="false" ht="12.75" hidden="false" customHeight="false" outlineLevel="0" collapsed="false">
      <c r="B230" s="15" t="str">
        <f aca="false">B227</f>
        <v>Equal % Revenue Increase Quarterly</v>
      </c>
      <c r="C230" s="5" t="n">
        <f aca="false">C152</f>
        <v>0</v>
      </c>
      <c r="D230" s="5" t="n">
        <f aca="false">D152</f>
        <v>49.458125</v>
      </c>
      <c r="E230" s="5" t="n">
        <f aca="false">E152</f>
        <v>98.91625</v>
      </c>
      <c r="F230" s="5" t="n">
        <f aca="false">F152</f>
        <v>148.374375</v>
      </c>
      <c r="G230" s="5" t="n">
        <f aca="false">G152</f>
        <v>197.8325</v>
      </c>
      <c r="H230" s="5" t="n">
        <f aca="false">H152</f>
        <v>247.290625</v>
      </c>
      <c r="I230" s="5" t="n">
        <f aca="false">I152</f>
        <v>296.74875</v>
      </c>
      <c r="J230" s="5" t="n">
        <f aca="false">J152</f>
        <v>346.206875</v>
      </c>
      <c r="K230" s="5" t="n">
        <f aca="false">K152</f>
        <v>395.665</v>
      </c>
      <c r="L230" s="5" t="n">
        <f aca="false">L152</f>
        <v>445.123125</v>
      </c>
      <c r="M230" s="5" t="n">
        <f aca="false">M152</f>
        <v>494.58125</v>
      </c>
      <c r="N230" s="5" t="n">
        <f aca="false">N152</f>
        <v>494.58125</v>
      </c>
      <c r="O230" s="5" t="n">
        <f aca="false">O152</f>
        <v>494.58125</v>
      </c>
      <c r="P230" s="5" t="n">
        <f aca="false">P152</f>
        <v>494.58125</v>
      </c>
      <c r="Q230" s="5" t="n">
        <f aca="false">Q152</f>
        <v>494.58125</v>
      </c>
      <c r="R230" s="5" t="n">
        <f aca="false">R152</f>
        <v>494.58125</v>
      </c>
      <c r="S230" s="5" t="n">
        <f aca="false">S152</f>
        <v>494.58125</v>
      </c>
      <c r="T230" s="5" t="n">
        <f aca="false">T152</f>
        <v>494.58125</v>
      </c>
      <c r="U230" s="5" t="n">
        <f aca="false">U152</f>
        <v>0</v>
      </c>
      <c r="V230" s="5" t="n">
        <f aca="false">V152</f>
        <v>0</v>
      </c>
      <c r="W230" s="5" t="n">
        <f aca="false">W152</f>
        <v>0</v>
      </c>
      <c r="X230" s="5" t="n">
        <f aca="false">X152</f>
        <v>0</v>
      </c>
      <c r="Y230" s="5" t="n">
        <f aca="false">Y152</f>
        <v>0</v>
      </c>
      <c r="Z230" s="5" t="n">
        <f aca="false">Z152</f>
        <v>0</v>
      </c>
      <c r="AA230" s="5" t="n">
        <f aca="false">AA152</f>
        <v>0</v>
      </c>
      <c r="AB230" s="5" t="n">
        <f aca="false">AB152</f>
        <v>0</v>
      </c>
      <c r="AC230" s="5" t="n">
        <f aca="false">AC152</f>
        <v>0</v>
      </c>
      <c r="AD230" s="5" t="n">
        <f aca="false">AD152</f>
        <v>0</v>
      </c>
      <c r="AE230" s="5" t="n">
        <f aca="false">AE152</f>
        <v>0</v>
      </c>
      <c r="AF230" s="5" t="n">
        <f aca="false">AF152</f>
        <v>0</v>
      </c>
      <c r="AG230" s="5" t="n">
        <f aca="false">AG152</f>
        <v>0</v>
      </c>
      <c r="AH230" s="5" t="n">
        <f aca="false">AH152</f>
        <v>0</v>
      </c>
      <c r="AI230" s="5" t="n">
        <f aca="false">AI152</f>
        <v>0</v>
      </c>
      <c r="AJ230" s="5" t="n">
        <f aca="false">AJ152</f>
        <v>0</v>
      </c>
      <c r="AK230" s="5" t="n">
        <f aca="false">AK152</f>
        <v>0</v>
      </c>
      <c r="AL230" s="5" t="n">
        <f aca="false">AL152</f>
        <v>0</v>
      </c>
      <c r="AM230" s="5" t="n">
        <f aca="false">AM152</f>
        <v>0</v>
      </c>
      <c r="AN230" s="5" t="n">
        <f aca="false">AN152</f>
        <v>0</v>
      </c>
      <c r="AO230" s="5" t="n">
        <f aca="false">AO152</f>
        <v>0</v>
      </c>
      <c r="AP230" s="5" t="n">
        <f aca="false">AP152</f>
        <v>0</v>
      </c>
      <c r="AQ230" s="5" t="n">
        <f aca="false">AQ152</f>
        <v>0</v>
      </c>
      <c r="AR230" s="5" t="n">
        <f aca="false">AR152</f>
        <v>0</v>
      </c>
      <c r="AS230" s="5" t="n">
        <f aca="false">AS152</f>
        <v>0</v>
      </c>
      <c r="AT230" s="5" t="n">
        <f aca="false">AT152</f>
        <v>0</v>
      </c>
      <c r="AU230" s="5" t="n">
        <f aca="false">AU152</f>
        <v>0</v>
      </c>
      <c r="AV230" s="5" t="n">
        <f aca="false">AV152</f>
        <v>0</v>
      </c>
      <c r="AW230" s="5" t="n">
        <f aca="false">AW152</f>
        <v>0</v>
      </c>
      <c r="AX230" s="5" t="n">
        <f aca="false">AX152</f>
        <v>0</v>
      </c>
      <c r="AY230" s="5" t="n">
        <f aca="false">AY152</f>
        <v>0</v>
      </c>
    </row>
    <row r="231" customFormat="false" ht="12.75" hidden="false" customHeight="false" outlineLevel="0" collapsed="false">
      <c r="A231" s="0" t="s">
        <v>135</v>
      </c>
      <c r="B231" s="15" t="str">
        <f aca="false">B228</f>
        <v>Equal % Rate Increase Quarterly</v>
      </c>
      <c r="C231" s="9" t="n">
        <f aca="false">C207</f>
        <v>11.6781066368651</v>
      </c>
      <c r="D231" s="9" t="n">
        <f aca="false">D207</f>
        <v>11.9034970326394</v>
      </c>
      <c r="E231" s="9" t="n">
        <f aca="false">E207</f>
        <v>12.1288874284137</v>
      </c>
      <c r="F231" s="9" t="n">
        <f aca="false">F207</f>
        <v>12.354277824188</v>
      </c>
      <c r="G231" s="9" t="n">
        <f aca="false">G207</f>
        <v>12.5796682199623</v>
      </c>
      <c r="H231" s="9" t="n">
        <f aca="false">H207</f>
        <v>12.8050586157366</v>
      </c>
      <c r="I231" s="9" t="n">
        <f aca="false">I207</f>
        <v>13.0304490115109</v>
      </c>
      <c r="J231" s="9" t="n">
        <f aca="false">J207</f>
        <v>13.2558394072852</v>
      </c>
      <c r="K231" s="9" t="n">
        <f aca="false">K207</f>
        <v>13.4812298030595</v>
      </c>
      <c r="L231" s="9" t="n">
        <f aca="false">L207</f>
        <v>13.7066201988339</v>
      </c>
      <c r="M231" s="9" t="n">
        <f aca="false">M207</f>
        <v>13.9320105946082</v>
      </c>
      <c r="N231" s="9" t="n">
        <f aca="false">N207</f>
        <v>13.9320105946082</v>
      </c>
      <c r="O231" s="9" t="n">
        <f aca="false">O207</f>
        <v>13.9320105946082</v>
      </c>
      <c r="P231" s="9" t="n">
        <f aca="false">P207</f>
        <v>13.9320105946082</v>
      </c>
      <c r="Q231" s="9" t="n">
        <f aca="false">Q207</f>
        <v>13.9320105946082</v>
      </c>
      <c r="R231" s="9" t="n">
        <f aca="false">R207</f>
        <v>13.9320105946082</v>
      </c>
      <c r="S231" s="9" t="n">
        <f aca="false">S207</f>
        <v>13.9320105946082</v>
      </c>
      <c r="T231" s="9" t="n">
        <f aca="false">T207</f>
        <v>13.9320105946082</v>
      </c>
      <c r="U231" s="9" t="n">
        <f aca="false">U207</f>
        <v>11.6781066368651</v>
      </c>
      <c r="V231" s="9" t="n">
        <f aca="false">V207</f>
        <v>11.6781066368651</v>
      </c>
      <c r="W231" s="9" t="n">
        <f aca="false">W207</f>
        <v>11.6781066368651</v>
      </c>
      <c r="X231" s="9" t="n">
        <f aca="false">X207</f>
        <v>11.6781066368651</v>
      </c>
      <c r="Y231" s="9" t="n">
        <f aca="false">Y207</f>
        <v>11.6781066368651</v>
      </c>
      <c r="Z231" s="9" t="n">
        <f aca="false">Z207</f>
        <v>11.6781066368651</v>
      </c>
      <c r="AA231" s="9" t="n">
        <f aca="false">AA207</f>
        <v>11.6781066368651</v>
      </c>
      <c r="AB231" s="9" t="n">
        <f aca="false">AB207</f>
        <v>11.6781066368651</v>
      </c>
      <c r="AC231" s="9" t="n">
        <f aca="false">AC207</f>
        <v>11.6781066368651</v>
      </c>
      <c r="AD231" s="9" t="n">
        <f aca="false">AD207</f>
        <v>11.6781066368651</v>
      </c>
      <c r="AE231" s="9" t="n">
        <f aca="false">AE207</f>
        <v>11.6781066368651</v>
      </c>
      <c r="AF231" s="9" t="n">
        <f aca="false">AF207</f>
        <v>11.6781066368651</v>
      </c>
      <c r="AG231" s="9" t="n">
        <f aca="false">AG207</f>
        <v>11.6781066368651</v>
      </c>
      <c r="AH231" s="9" t="n">
        <f aca="false">AH207</f>
        <v>11.6781066368651</v>
      </c>
      <c r="AI231" s="9" t="n">
        <f aca="false">AI207</f>
        <v>11.6781066368651</v>
      </c>
      <c r="AJ231" s="9" t="n">
        <f aca="false">AJ207</f>
        <v>11.6781066368651</v>
      </c>
      <c r="AK231" s="9" t="n">
        <f aca="false">AK207</f>
        <v>11.6781066368651</v>
      </c>
      <c r="AL231" s="9" t="n">
        <f aca="false">AL207</f>
        <v>11.6781066368651</v>
      </c>
      <c r="AM231" s="9" t="n">
        <f aca="false">AM207</f>
        <v>11.6781066368651</v>
      </c>
      <c r="AN231" s="9" t="n">
        <f aca="false">AN207</f>
        <v>11.6781066368651</v>
      </c>
      <c r="AO231" s="9" t="n">
        <f aca="false">AO207</f>
        <v>11.6781066368651</v>
      </c>
      <c r="AP231" s="9" t="n">
        <f aca="false">AP207</f>
        <v>11.6781066368651</v>
      </c>
      <c r="AQ231" s="9" t="n">
        <f aca="false">AQ207</f>
        <v>11.6781066368651</v>
      </c>
      <c r="AR231" s="9" t="n">
        <f aca="false">AR207</f>
        <v>11.6781066368651</v>
      </c>
      <c r="AS231" s="9" t="n">
        <f aca="false">AS207</f>
        <v>11.6781066368651</v>
      </c>
      <c r="AT231" s="9" t="n">
        <f aca="false">AT207</f>
        <v>11.6781066368651</v>
      </c>
      <c r="AU231" s="9" t="n">
        <f aca="false">AU207</f>
        <v>11.6781066368651</v>
      </c>
      <c r="AV231" s="9" t="n">
        <f aca="false">AV207</f>
        <v>11.6781066368651</v>
      </c>
      <c r="AW231" s="9" t="n">
        <f aca="false">AW207</f>
        <v>11.6781066368651</v>
      </c>
      <c r="AX231" s="9" t="n">
        <f aca="false">AX207</f>
        <v>11.6781066368651</v>
      </c>
      <c r="AY231" s="9" t="n">
        <f aca="false">AY207</f>
        <v>11.6781066368651</v>
      </c>
    </row>
    <row r="232" customFormat="false" ht="12.75" hidden="false" customHeight="false" outlineLevel="0" collapsed="false">
      <c r="B232" s="15" t="str">
        <f aca="false">B229</f>
        <v>Mortgage Style Revenue Increase</v>
      </c>
      <c r="C232" s="9" t="n">
        <f aca="false">C132</f>
        <v>11.6781066368651</v>
      </c>
      <c r="D232" s="9" t="n">
        <f aca="false">D132</f>
        <v>12.3443971727401</v>
      </c>
      <c r="E232" s="9" t="n">
        <f aca="false">E132</f>
        <v>12.3443971727401</v>
      </c>
      <c r="F232" s="9" t="n">
        <f aca="false">F132</f>
        <v>12.3443971727401</v>
      </c>
      <c r="G232" s="9" t="n">
        <f aca="false">G132</f>
        <v>12.3443971727401</v>
      </c>
      <c r="H232" s="9" t="n">
        <f aca="false">H132</f>
        <v>12.3443971727401</v>
      </c>
      <c r="I232" s="9" t="n">
        <f aca="false">I132</f>
        <v>12.3443971727401</v>
      </c>
      <c r="J232" s="9" t="n">
        <f aca="false">J132</f>
        <v>12.3443971727401</v>
      </c>
      <c r="K232" s="9" t="n">
        <f aca="false">K132</f>
        <v>12.3443971727401</v>
      </c>
      <c r="L232" s="9" t="n">
        <f aca="false">L132</f>
        <v>12.3443971727401</v>
      </c>
      <c r="M232" s="9" t="n">
        <f aca="false">M132</f>
        <v>12.3443971727401</v>
      </c>
      <c r="N232" s="9" t="n">
        <f aca="false">N132</f>
        <v>12.3443971727401</v>
      </c>
      <c r="O232" s="9" t="n">
        <f aca="false">O132</f>
        <v>12.3443971727401</v>
      </c>
      <c r="P232" s="9" t="n">
        <f aca="false">P132</f>
        <v>12.3443971727401</v>
      </c>
      <c r="Q232" s="9" t="n">
        <f aca="false">Q132</f>
        <v>12.3443971727401</v>
      </c>
      <c r="R232" s="9" t="n">
        <f aca="false">R132</f>
        <v>12.3443971727401</v>
      </c>
      <c r="S232" s="9" t="n">
        <f aca="false">S132</f>
        <v>12.3443971727401</v>
      </c>
      <c r="T232" s="9" t="n">
        <f aca="false">T132</f>
        <v>12.3443971727401</v>
      </c>
      <c r="U232" s="9" t="n">
        <f aca="false">U132</f>
        <v>12.3443971727401</v>
      </c>
      <c r="V232" s="9" t="n">
        <f aca="false">V132</f>
        <v>12.3443971727401</v>
      </c>
      <c r="W232" s="9" t="n">
        <f aca="false">W132</f>
        <v>12.3443971727401</v>
      </c>
      <c r="X232" s="9" t="n">
        <f aca="false">X132</f>
        <v>12.3443971727401</v>
      </c>
      <c r="Y232" s="9" t="n">
        <f aca="false">Y132</f>
        <v>12.3443971727401</v>
      </c>
      <c r="Z232" s="9" t="n">
        <f aca="false">Z132</f>
        <v>12.3443971727401</v>
      </c>
      <c r="AA232" s="9" t="n">
        <f aca="false">AA132</f>
        <v>12.3443971727401</v>
      </c>
      <c r="AB232" s="9" t="n">
        <f aca="false">AB132</f>
        <v>12.3443971727401</v>
      </c>
      <c r="AC232" s="9" t="n">
        <f aca="false">AC132</f>
        <v>12.3443971727401</v>
      </c>
      <c r="AD232" s="9" t="n">
        <f aca="false">AD132</f>
        <v>12.3443971727401</v>
      </c>
      <c r="AE232" s="9" t="n">
        <f aca="false">AE132</f>
        <v>12.3443971727401</v>
      </c>
      <c r="AF232" s="9" t="n">
        <f aca="false">AF132</f>
        <v>12.3443971727401</v>
      </c>
      <c r="AG232" s="9" t="n">
        <f aca="false">AG132</f>
        <v>12.3443971727401</v>
      </c>
      <c r="AH232" s="9" t="n">
        <f aca="false">AH132</f>
        <v>12.3443971727401</v>
      </c>
      <c r="AI232" s="9" t="n">
        <f aca="false">AI132</f>
        <v>12.3443971727401</v>
      </c>
      <c r="AJ232" s="9" t="n">
        <f aca="false">AJ132</f>
        <v>12.3443971727401</v>
      </c>
      <c r="AK232" s="9" t="n">
        <f aca="false">AK132</f>
        <v>12.3443971727401</v>
      </c>
      <c r="AL232" s="9" t="n">
        <f aca="false">AL132</f>
        <v>12.3443971727401</v>
      </c>
      <c r="AM232" s="9" t="n">
        <f aca="false">AM132</f>
        <v>12.3443971727401</v>
      </c>
      <c r="AN232" s="9" t="n">
        <f aca="false">AN132</f>
        <v>12.3443971727401</v>
      </c>
      <c r="AO232" s="9" t="n">
        <f aca="false">AO132</f>
        <v>12.3443971727401</v>
      </c>
      <c r="AP232" s="9" t="n">
        <f aca="false">AP132</f>
        <v>12.3443971727401</v>
      </c>
      <c r="AQ232" s="9" t="n">
        <f aca="false">AQ132</f>
        <v>12.3443971727401</v>
      </c>
      <c r="AR232" s="9" t="n">
        <f aca="false">AR132</f>
        <v>11.6781066368651</v>
      </c>
      <c r="AS232" s="9" t="n">
        <f aca="false">AS132</f>
        <v>11.6781066368651</v>
      </c>
      <c r="AT232" s="9" t="n">
        <f aca="false">AT132</f>
        <v>11.6781066368651</v>
      </c>
      <c r="AU232" s="9" t="n">
        <f aca="false">AU132</f>
        <v>11.6781066368651</v>
      </c>
      <c r="AV232" s="9" t="n">
        <f aca="false">AV132</f>
        <v>11.6781066368651</v>
      </c>
      <c r="AW232" s="9" t="n">
        <f aca="false">AW132</f>
        <v>11.6781066368651</v>
      </c>
      <c r="AX232" s="9" t="n">
        <f aca="false">AX132</f>
        <v>11.6781066368651</v>
      </c>
      <c r="AY232" s="9" t="n">
        <f aca="false">AY132</f>
        <v>11.6781066368651</v>
      </c>
    </row>
    <row r="233" customFormat="false" ht="12.75" hidden="false" customHeight="false" outlineLevel="0" collapsed="false">
      <c r="B233" s="15" t="str">
        <f aca="false">B230</f>
        <v>Equal % Revenue Increase Quarterly</v>
      </c>
      <c r="C233" s="9" t="n">
        <f aca="false">C173</f>
        <v>11.6781066368651</v>
      </c>
      <c r="D233" s="9" t="n">
        <f aca="false">D173</f>
        <v>11.8665625146651</v>
      </c>
      <c r="E233" s="9" t="n">
        <f aca="false">E173</f>
        <v>12.0550183924652</v>
      </c>
      <c r="F233" s="9" t="n">
        <f aca="false">F173</f>
        <v>12.2434742702652</v>
      </c>
      <c r="G233" s="9" t="n">
        <f aca="false">G173</f>
        <v>12.4319301480653</v>
      </c>
      <c r="H233" s="9" t="n">
        <f aca="false">H173</f>
        <v>12.6203860258654</v>
      </c>
      <c r="I233" s="9" t="n">
        <f aca="false">I173</f>
        <v>12.8088419036654</v>
      </c>
      <c r="J233" s="9" t="n">
        <f aca="false">J173</f>
        <v>12.9972977814655</v>
      </c>
      <c r="K233" s="9" t="n">
        <f aca="false">K173</f>
        <v>13.1857536592655</v>
      </c>
      <c r="L233" s="9" t="n">
        <f aca="false">L173</f>
        <v>13.3742095370656</v>
      </c>
      <c r="M233" s="9" t="n">
        <f aca="false">M173</f>
        <v>13.5626654148656</v>
      </c>
      <c r="N233" s="9" t="n">
        <f aca="false">N173</f>
        <v>13.5626654148656</v>
      </c>
      <c r="O233" s="9" t="n">
        <f aca="false">O173</f>
        <v>13.5626654148656</v>
      </c>
      <c r="P233" s="9" t="n">
        <f aca="false">P173</f>
        <v>13.5626654148656</v>
      </c>
      <c r="Q233" s="9" t="n">
        <f aca="false">Q173</f>
        <v>13.5626654148656</v>
      </c>
      <c r="R233" s="9" t="n">
        <f aca="false">R173</f>
        <v>13.5626654148656</v>
      </c>
      <c r="S233" s="9" t="n">
        <f aca="false">S173</f>
        <v>13.5626654148656</v>
      </c>
      <c r="T233" s="9" t="n">
        <f aca="false">T173</f>
        <v>13.5626654148656</v>
      </c>
      <c r="U233" s="9" t="n">
        <f aca="false">U173</f>
        <v>11.6781066368651</v>
      </c>
      <c r="V233" s="9" t="n">
        <f aca="false">V173</f>
        <v>11.6781066368651</v>
      </c>
      <c r="W233" s="9" t="n">
        <f aca="false">W173</f>
        <v>11.6781066368651</v>
      </c>
      <c r="X233" s="9" t="n">
        <f aca="false">X173</f>
        <v>11.6781066368651</v>
      </c>
      <c r="Y233" s="9" t="n">
        <f aca="false">Y173</f>
        <v>11.6781066368651</v>
      </c>
      <c r="Z233" s="9" t="n">
        <f aca="false">Z173</f>
        <v>11.6781066368651</v>
      </c>
      <c r="AA233" s="9" t="n">
        <f aca="false">AA173</f>
        <v>11.6781066368651</v>
      </c>
      <c r="AB233" s="9" t="n">
        <f aca="false">AB173</f>
        <v>11.6781066368651</v>
      </c>
      <c r="AC233" s="9" t="n">
        <f aca="false">AC173</f>
        <v>11.6781066368651</v>
      </c>
      <c r="AD233" s="9" t="n">
        <f aca="false">AD173</f>
        <v>11.6781066368651</v>
      </c>
      <c r="AE233" s="9" t="n">
        <f aca="false">AE173</f>
        <v>11.6781066368651</v>
      </c>
      <c r="AF233" s="9" t="n">
        <f aca="false">AF173</f>
        <v>11.6781066368651</v>
      </c>
      <c r="AG233" s="9" t="n">
        <f aca="false">AG173</f>
        <v>11.6781066368651</v>
      </c>
      <c r="AH233" s="9" t="n">
        <f aca="false">AH173</f>
        <v>11.6781066368651</v>
      </c>
      <c r="AI233" s="9" t="n">
        <f aca="false">AI173</f>
        <v>11.6781066368651</v>
      </c>
      <c r="AJ233" s="9" t="n">
        <f aca="false">AJ173</f>
        <v>11.6781066368651</v>
      </c>
      <c r="AK233" s="9" t="n">
        <f aca="false">AK173</f>
        <v>11.6781066368651</v>
      </c>
      <c r="AL233" s="9" t="n">
        <f aca="false">AL173</f>
        <v>11.6781066368651</v>
      </c>
      <c r="AM233" s="9" t="n">
        <f aca="false">AM173</f>
        <v>11.6781066368651</v>
      </c>
      <c r="AN233" s="9" t="n">
        <f aca="false">AN173</f>
        <v>11.6781066368651</v>
      </c>
      <c r="AO233" s="9" t="n">
        <f aca="false">AO173</f>
        <v>11.6781066368651</v>
      </c>
      <c r="AP233" s="9" t="n">
        <f aca="false">AP173</f>
        <v>11.6781066368651</v>
      </c>
      <c r="AQ233" s="9" t="n">
        <f aca="false">AQ173</f>
        <v>11.6781066368651</v>
      </c>
      <c r="AR233" s="9" t="n">
        <f aca="false">AR173</f>
        <v>11.6781066368651</v>
      </c>
      <c r="AS233" s="9" t="n">
        <f aca="false">AS173</f>
        <v>11.6781066368651</v>
      </c>
      <c r="AT233" s="9" t="n">
        <f aca="false">AT173</f>
        <v>11.6781066368651</v>
      </c>
      <c r="AU233" s="9" t="n">
        <f aca="false">AU173</f>
        <v>11.6781066368651</v>
      </c>
      <c r="AV233" s="9" t="n">
        <f aca="false">AV173</f>
        <v>11.6781066368651</v>
      </c>
      <c r="AW233" s="9" t="n">
        <f aca="false">AW173</f>
        <v>11.6781066368651</v>
      </c>
      <c r="AX233" s="9" t="n">
        <f aca="false">AX173</f>
        <v>11.6781066368651</v>
      </c>
      <c r="AY233" s="9" t="n">
        <f aca="false">AY173</f>
        <v>11.6781066368651</v>
      </c>
    </row>
    <row r="234" customFormat="false" ht="12.75" hidden="false" customHeight="false" outlineLevel="0" collapsed="false">
      <c r="A234" s="0" t="s">
        <v>136</v>
      </c>
      <c r="B234" s="15" t="str">
        <f aca="false">B231</f>
        <v>Equal % Rate Increase Quarterly</v>
      </c>
      <c r="C234" s="9" t="n">
        <f aca="false">C208</f>
        <v>10.3242621442188</v>
      </c>
      <c r="D234" s="9" t="n">
        <f aca="false">D208</f>
        <v>10.6231534289692</v>
      </c>
      <c r="E234" s="9" t="n">
        <f aca="false">E208</f>
        <v>10.9220447137196</v>
      </c>
      <c r="F234" s="9" t="n">
        <f aca="false">F208</f>
        <v>11.22093599847</v>
      </c>
      <c r="G234" s="9" t="n">
        <f aca="false">G208</f>
        <v>11.5198272832204</v>
      </c>
      <c r="H234" s="9" t="n">
        <f aca="false">H208</f>
        <v>11.8187185679708</v>
      </c>
      <c r="I234" s="9" t="n">
        <f aca="false">I208</f>
        <v>12.1176098527212</v>
      </c>
      <c r="J234" s="9" t="n">
        <f aca="false">J208</f>
        <v>12.4165011374716</v>
      </c>
      <c r="K234" s="9" t="n">
        <f aca="false">K208</f>
        <v>12.715392422222</v>
      </c>
      <c r="L234" s="9" t="n">
        <f aca="false">L208</f>
        <v>13.0142837069724</v>
      </c>
      <c r="M234" s="9" t="n">
        <f aca="false">M208</f>
        <v>13.3131749917228</v>
      </c>
      <c r="N234" s="9" t="n">
        <f aca="false">N208</f>
        <v>13.3131749917228</v>
      </c>
      <c r="O234" s="9" t="n">
        <f aca="false">O208</f>
        <v>13.3131749917228</v>
      </c>
      <c r="P234" s="9" t="n">
        <f aca="false">P208</f>
        <v>13.3131749917228</v>
      </c>
      <c r="Q234" s="9" t="n">
        <f aca="false">Q208</f>
        <v>13.3131749917228</v>
      </c>
      <c r="R234" s="9" t="n">
        <f aca="false">R208</f>
        <v>13.3131749917228</v>
      </c>
      <c r="S234" s="9" t="n">
        <f aca="false">S208</f>
        <v>13.3131749917228</v>
      </c>
      <c r="T234" s="9" t="n">
        <f aca="false">T208</f>
        <v>13.3131749917228</v>
      </c>
      <c r="U234" s="9" t="n">
        <f aca="false">U208</f>
        <v>10.3242621442188</v>
      </c>
      <c r="V234" s="9" t="n">
        <f aca="false">V208</f>
        <v>10.3242621442188</v>
      </c>
      <c r="W234" s="9" t="n">
        <f aca="false">W208</f>
        <v>10.3242621442188</v>
      </c>
      <c r="X234" s="9" t="n">
        <f aca="false">X208</f>
        <v>10.3242621442188</v>
      </c>
      <c r="Y234" s="9" t="n">
        <f aca="false">Y208</f>
        <v>10.3242621442188</v>
      </c>
      <c r="Z234" s="9" t="n">
        <f aca="false">Z208</f>
        <v>10.3242621442188</v>
      </c>
      <c r="AA234" s="9" t="n">
        <f aca="false">AA208</f>
        <v>10.3242621442188</v>
      </c>
      <c r="AB234" s="9" t="n">
        <f aca="false">AB208</f>
        <v>10.3242621442188</v>
      </c>
      <c r="AC234" s="9" t="n">
        <f aca="false">AC208</f>
        <v>10.3242621442188</v>
      </c>
      <c r="AD234" s="9" t="n">
        <f aca="false">AD208</f>
        <v>10.3242621442188</v>
      </c>
      <c r="AE234" s="9" t="n">
        <f aca="false">AE208</f>
        <v>10.3242621442188</v>
      </c>
      <c r="AF234" s="9" t="n">
        <f aca="false">AF208</f>
        <v>10.3242621442188</v>
      </c>
      <c r="AG234" s="9" t="n">
        <f aca="false">AG208</f>
        <v>10.3242621442188</v>
      </c>
      <c r="AH234" s="9" t="n">
        <f aca="false">AH208</f>
        <v>10.3242621442188</v>
      </c>
      <c r="AI234" s="9" t="n">
        <f aca="false">AI208</f>
        <v>10.3242621442188</v>
      </c>
      <c r="AJ234" s="9" t="n">
        <f aca="false">AJ208</f>
        <v>10.3242621442188</v>
      </c>
      <c r="AK234" s="9" t="n">
        <f aca="false">AK208</f>
        <v>10.3242621442188</v>
      </c>
      <c r="AL234" s="9" t="n">
        <f aca="false">AL208</f>
        <v>10.3242621442188</v>
      </c>
      <c r="AM234" s="9" t="n">
        <f aca="false">AM208</f>
        <v>10.3242621442188</v>
      </c>
      <c r="AN234" s="9" t="n">
        <f aca="false">AN208</f>
        <v>10.3242621442188</v>
      </c>
      <c r="AO234" s="9" t="n">
        <f aca="false">AO208</f>
        <v>10.3242621442188</v>
      </c>
      <c r="AP234" s="9" t="n">
        <f aca="false">AP208</f>
        <v>10.3242621442188</v>
      </c>
      <c r="AQ234" s="9" t="n">
        <f aca="false">AQ208</f>
        <v>10.3242621442188</v>
      </c>
      <c r="AR234" s="9" t="n">
        <f aca="false">AR208</f>
        <v>10.3242621442188</v>
      </c>
      <c r="AS234" s="9" t="n">
        <f aca="false">AS208</f>
        <v>10.3242621442188</v>
      </c>
      <c r="AT234" s="9" t="n">
        <f aca="false">AT208</f>
        <v>10.3242621442188</v>
      </c>
      <c r="AU234" s="9" t="n">
        <f aca="false">AU208</f>
        <v>10.3242621442188</v>
      </c>
      <c r="AV234" s="9" t="n">
        <f aca="false">AV208</f>
        <v>10.3242621442188</v>
      </c>
      <c r="AW234" s="9" t="n">
        <f aca="false">AW208</f>
        <v>10.3242621442188</v>
      </c>
      <c r="AX234" s="9" t="n">
        <f aca="false">AX208</f>
        <v>10.3242621442188</v>
      </c>
      <c r="AY234" s="9" t="n">
        <f aca="false">AY208</f>
        <v>10.3242621442188</v>
      </c>
    </row>
    <row r="235" customFormat="false" ht="12.75" hidden="false" customHeight="false" outlineLevel="0" collapsed="false">
      <c r="B235" s="15" t="str">
        <f aca="false">B232</f>
        <v>Mortgage Style Revenue Increase</v>
      </c>
      <c r="C235" s="9" t="n">
        <f aca="false">C133</f>
        <v>10.3242621442188</v>
      </c>
      <c r="D235" s="9" t="n">
        <f aca="false">D133</f>
        <v>11.3236979480314</v>
      </c>
      <c r="E235" s="9" t="n">
        <f aca="false">E133</f>
        <v>11.3236979480314</v>
      </c>
      <c r="F235" s="9" t="n">
        <f aca="false">F133</f>
        <v>11.3236979480314</v>
      </c>
      <c r="G235" s="9" t="n">
        <f aca="false">G133</f>
        <v>11.3236979480314</v>
      </c>
      <c r="H235" s="9" t="n">
        <f aca="false">H133</f>
        <v>11.3236979480314</v>
      </c>
      <c r="I235" s="9" t="n">
        <f aca="false">I133</f>
        <v>11.3236979480314</v>
      </c>
      <c r="J235" s="9" t="n">
        <f aca="false">J133</f>
        <v>11.3236979480314</v>
      </c>
      <c r="K235" s="9" t="n">
        <f aca="false">K133</f>
        <v>11.3236979480314</v>
      </c>
      <c r="L235" s="9" t="n">
        <f aca="false">L133</f>
        <v>11.3236979480314</v>
      </c>
      <c r="M235" s="9" t="n">
        <f aca="false">M133</f>
        <v>11.3236979480314</v>
      </c>
      <c r="N235" s="9" t="n">
        <f aca="false">N133</f>
        <v>11.3236979480314</v>
      </c>
      <c r="O235" s="9" t="n">
        <f aca="false">O133</f>
        <v>11.3236979480314</v>
      </c>
      <c r="P235" s="9" t="n">
        <f aca="false">P133</f>
        <v>11.3236979480314</v>
      </c>
      <c r="Q235" s="9" t="n">
        <f aca="false">Q133</f>
        <v>11.3236979480314</v>
      </c>
      <c r="R235" s="9" t="n">
        <f aca="false">R133</f>
        <v>11.3236979480314</v>
      </c>
      <c r="S235" s="9" t="n">
        <f aca="false">S133</f>
        <v>11.3236979480314</v>
      </c>
      <c r="T235" s="9" t="n">
        <f aca="false">T133</f>
        <v>11.3236979480314</v>
      </c>
      <c r="U235" s="9" t="n">
        <f aca="false">U133</f>
        <v>11.3236979480314</v>
      </c>
      <c r="V235" s="9" t="n">
        <f aca="false">V133</f>
        <v>11.3236979480314</v>
      </c>
      <c r="W235" s="9" t="n">
        <f aca="false">W133</f>
        <v>11.3236979480314</v>
      </c>
      <c r="X235" s="9" t="n">
        <f aca="false">X133</f>
        <v>11.3236979480314</v>
      </c>
      <c r="Y235" s="9" t="n">
        <f aca="false">Y133</f>
        <v>11.3236979480314</v>
      </c>
      <c r="Z235" s="9" t="n">
        <f aca="false">Z133</f>
        <v>11.3236979480314</v>
      </c>
      <c r="AA235" s="9" t="n">
        <f aca="false">AA133</f>
        <v>11.3236979480314</v>
      </c>
      <c r="AB235" s="9" t="n">
        <f aca="false">AB133</f>
        <v>11.3236979480314</v>
      </c>
      <c r="AC235" s="9" t="n">
        <f aca="false">AC133</f>
        <v>11.3236979480314</v>
      </c>
      <c r="AD235" s="9" t="n">
        <f aca="false">AD133</f>
        <v>11.3236979480314</v>
      </c>
      <c r="AE235" s="9" t="n">
        <f aca="false">AE133</f>
        <v>11.3236979480314</v>
      </c>
      <c r="AF235" s="9" t="n">
        <f aca="false">AF133</f>
        <v>11.3236979480314</v>
      </c>
      <c r="AG235" s="9" t="n">
        <f aca="false">AG133</f>
        <v>11.3236979480314</v>
      </c>
      <c r="AH235" s="9" t="n">
        <f aca="false">AH133</f>
        <v>11.3236979480314</v>
      </c>
      <c r="AI235" s="9" t="n">
        <f aca="false">AI133</f>
        <v>11.3236979480314</v>
      </c>
      <c r="AJ235" s="9" t="n">
        <f aca="false">AJ133</f>
        <v>11.3236979480314</v>
      </c>
      <c r="AK235" s="9" t="n">
        <f aca="false">AK133</f>
        <v>11.3236979480314</v>
      </c>
      <c r="AL235" s="9" t="n">
        <f aca="false">AL133</f>
        <v>11.3236979480314</v>
      </c>
      <c r="AM235" s="9" t="n">
        <f aca="false">AM133</f>
        <v>11.3236979480314</v>
      </c>
      <c r="AN235" s="9" t="n">
        <f aca="false">AN133</f>
        <v>11.3236979480314</v>
      </c>
      <c r="AO235" s="9" t="n">
        <f aca="false">AO133</f>
        <v>11.3236979480314</v>
      </c>
      <c r="AP235" s="9" t="n">
        <f aca="false">AP133</f>
        <v>11.3236979480314</v>
      </c>
      <c r="AQ235" s="9" t="n">
        <f aca="false">AQ133</f>
        <v>11.3236979480314</v>
      </c>
      <c r="AR235" s="9" t="n">
        <f aca="false">AR133</f>
        <v>10.3242621442188</v>
      </c>
      <c r="AS235" s="9" t="n">
        <f aca="false">AS133</f>
        <v>10.3242621442188</v>
      </c>
      <c r="AT235" s="9" t="n">
        <f aca="false">AT133</f>
        <v>10.3242621442188</v>
      </c>
      <c r="AU235" s="9" t="n">
        <f aca="false">AU133</f>
        <v>10.3242621442188</v>
      </c>
      <c r="AV235" s="9" t="n">
        <f aca="false">AV133</f>
        <v>10.3242621442188</v>
      </c>
      <c r="AW235" s="9" t="n">
        <f aca="false">AW133</f>
        <v>10.3242621442188</v>
      </c>
      <c r="AX235" s="9" t="n">
        <f aca="false">AX133</f>
        <v>10.3242621442188</v>
      </c>
      <c r="AY235" s="9" t="n">
        <f aca="false">AY133</f>
        <v>10.3242621442188</v>
      </c>
    </row>
    <row r="236" customFormat="false" ht="12.75" hidden="false" customHeight="false" outlineLevel="0" collapsed="false">
      <c r="B236" s="15" t="str">
        <f aca="false">B233</f>
        <v>Equal % Revenue Increase Quarterly</v>
      </c>
      <c r="C236" s="9" t="n">
        <f aca="false">C174</f>
        <v>10.3242621442188</v>
      </c>
      <c r="D236" s="9" t="n">
        <f aca="false">D174</f>
        <v>10.6069459609188</v>
      </c>
      <c r="E236" s="9" t="n">
        <f aca="false">E174</f>
        <v>10.8896297776189</v>
      </c>
      <c r="F236" s="9" t="n">
        <f aca="false">F174</f>
        <v>11.172313594319</v>
      </c>
      <c r="G236" s="9" t="n">
        <f aca="false">G174</f>
        <v>11.4549974110191</v>
      </c>
      <c r="H236" s="9" t="n">
        <f aca="false">H174</f>
        <v>11.7376812277192</v>
      </c>
      <c r="I236" s="9" t="n">
        <f aca="false">I174</f>
        <v>12.0203650444193</v>
      </c>
      <c r="J236" s="9" t="n">
        <f aca="false">J174</f>
        <v>12.3030488611194</v>
      </c>
      <c r="K236" s="9" t="n">
        <f aca="false">K174</f>
        <v>12.5857326778195</v>
      </c>
      <c r="L236" s="9" t="n">
        <f aca="false">L174</f>
        <v>12.8684164945195</v>
      </c>
      <c r="M236" s="9" t="n">
        <f aca="false">M174</f>
        <v>13.1511003112196</v>
      </c>
      <c r="N236" s="9" t="n">
        <f aca="false">N174</f>
        <v>13.1511003112196</v>
      </c>
      <c r="O236" s="9" t="n">
        <f aca="false">O174</f>
        <v>13.1511003112196</v>
      </c>
      <c r="P236" s="9" t="n">
        <f aca="false">P174</f>
        <v>13.1511003112196</v>
      </c>
      <c r="Q236" s="9" t="n">
        <f aca="false">Q174</f>
        <v>13.1511003112196</v>
      </c>
      <c r="R236" s="9" t="n">
        <f aca="false">R174</f>
        <v>13.1511003112196</v>
      </c>
      <c r="S236" s="9" t="n">
        <f aca="false">S174</f>
        <v>13.1511003112196</v>
      </c>
      <c r="T236" s="9" t="n">
        <f aca="false">T174</f>
        <v>13.1511003112196</v>
      </c>
      <c r="U236" s="9" t="n">
        <f aca="false">U174</f>
        <v>10.3242621442188</v>
      </c>
      <c r="V236" s="9" t="n">
        <f aca="false">V174</f>
        <v>10.3242621442188</v>
      </c>
      <c r="W236" s="9" t="n">
        <f aca="false">W174</f>
        <v>10.3242621442188</v>
      </c>
      <c r="X236" s="9" t="n">
        <f aca="false">X174</f>
        <v>10.3242621442188</v>
      </c>
      <c r="Y236" s="9" t="n">
        <f aca="false">Y174</f>
        <v>10.3242621442188</v>
      </c>
      <c r="Z236" s="9" t="n">
        <f aca="false">Z174</f>
        <v>10.3242621442188</v>
      </c>
      <c r="AA236" s="9" t="n">
        <f aca="false">AA174</f>
        <v>10.3242621442188</v>
      </c>
      <c r="AB236" s="9" t="n">
        <f aca="false">AB174</f>
        <v>10.3242621442188</v>
      </c>
      <c r="AC236" s="9" t="n">
        <f aca="false">AC174</f>
        <v>10.3242621442188</v>
      </c>
      <c r="AD236" s="9" t="n">
        <f aca="false">AD174</f>
        <v>10.3242621442188</v>
      </c>
      <c r="AE236" s="9" t="n">
        <f aca="false">AE174</f>
        <v>10.3242621442188</v>
      </c>
      <c r="AF236" s="9" t="n">
        <f aca="false">AF174</f>
        <v>10.3242621442188</v>
      </c>
      <c r="AG236" s="9" t="n">
        <f aca="false">AG174</f>
        <v>10.3242621442188</v>
      </c>
      <c r="AH236" s="9" t="n">
        <f aca="false">AH174</f>
        <v>10.3242621442188</v>
      </c>
      <c r="AI236" s="9" t="n">
        <f aca="false">AI174</f>
        <v>10.3242621442188</v>
      </c>
      <c r="AJ236" s="9" t="n">
        <f aca="false">AJ174</f>
        <v>10.3242621442188</v>
      </c>
      <c r="AK236" s="9" t="n">
        <f aca="false">AK174</f>
        <v>10.3242621442188</v>
      </c>
      <c r="AL236" s="9" t="n">
        <f aca="false">AL174</f>
        <v>10.3242621442188</v>
      </c>
      <c r="AM236" s="9" t="n">
        <f aca="false">AM174</f>
        <v>10.3242621442188</v>
      </c>
      <c r="AN236" s="9" t="n">
        <f aca="false">AN174</f>
        <v>10.3242621442188</v>
      </c>
      <c r="AO236" s="9" t="n">
        <f aca="false">AO174</f>
        <v>10.3242621442188</v>
      </c>
      <c r="AP236" s="9" t="n">
        <f aca="false">AP174</f>
        <v>10.3242621442188</v>
      </c>
      <c r="AQ236" s="9" t="n">
        <f aca="false">AQ174</f>
        <v>10.3242621442188</v>
      </c>
      <c r="AR236" s="9" t="n">
        <f aca="false">AR174</f>
        <v>10.3242621442188</v>
      </c>
      <c r="AS236" s="9" t="n">
        <f aca="false">AS174</f>
        <v>10.3242621442188</v>
      </c>
      <c r="AT236" s="9" t="n">
        <f aca="false">AT174</f>
        <v>10.3242621442188</v>
      </c>
      <c r="AU236" s="9" t="n">
        <f aca="false">AU174</f>
        <v>10.3242621442188</v>
      </c>
      <c r="AV236" s="9" t="n">
        <f aca="false">AV174</f>
        <v>10.3242621442188</v>
      </c>
      <c r="AW236" s="9" t="n">
        <f aca="false">AW174</f>
        <v>10.3242621442188</v>
      </c>
      <c r="AX236" s="9" t="n">
        <f aca="false">AX174</f>
        <v>10.3242621442188</v>
      </c>
      <c r="AY236" s="9" t="n">
        <f aca="false">AY174</f>
        <v>10.3242621442188</v>
      </c>
    </row>
    <row r="237" customFormat="false" ht="12.75" hidden="false" customHeight="false" outlineLevel="0" collapsed="false">
      <c r="A237" s="0" t="s">
        <v>137</v>
      </c>
      <c r="B237" s="15" t="str">
        <f aca="false">B234</f>
        <v>Equal % Rate Increase Quarterly</v>
      </c>
      <c r="C237" s="9" t="n">
        <f aca="false">C209</f>
        <v>6.16684607104413</v>
      </c>
      <c r="D237" s="9" t="n">
        <f aca="false">D209</f>
        <v>6.34537859174969</v>
      </c>
      <c r="E237" s="9" t="n">
        <f aca="false">E209</f>
        <v>6.52391111245525</v>
      </c>
      <c r="F237" s="9" t="n">
        <f aca="false">F209</f>
        <v>6.70244363316081</v>
      </c>
      <c r="G237" s="9" t="n">
        <f aca="false">G209</f>
        <v>6.88097615386637</v>
      </c>
      <c r="H237" s="9" t="n">
        <f aca="false">H209</f>
        <v>7.05950867457193</v>
      </c>
      <c r="I237" s="9" t="n">
        <f aca="false">I209</f>
        <v>7.23804119527749</v>
      </c>
      <c r="J237" s="9" t="n">
        <f aca="false">J209</f>
        <v>7.41657371598305</v>
      </c>
      <c r="K237" s="9" t="n">
        <f aca="false">K209</f>
        <v>7.5951062366886</v>
      </c>
      <c r="L237" s="9" t="n">
        <f aca="false">L209</f>
        <v>7.77363875739416</v>
      </c>
      <c r="M237" s="9" t="n">
        <f aca="false">M209</f>
        <v>7.95217127809972</v>
      </c>
      <c r="N237" s="9" t="n">
        <f aca="false">N209</f>
        <v>7.95217127809972</v>
      </c>
      <c r="O237" s="9" t="n">
        <f aca="false">O209</f>
        <v>7.95217127809972</v>
      </c>
      <c r="P237" s="9" t="n">
        <f aca="false">P209</f>
        <v>7.95217127809972</v>
      </c>
      <c r="Q237" s="9" t="n">
        <f aca="false">Q209</f>
        <v>7.95217127809972</v>
      </c>
      <c r="R237" s="9" t="n">
        <f aca="false">R209</f>
        <v>7.95217127809972</v>
      </c>
      <c r="S237" s="9" t="n">
        <f aca="false">S209</f>
        <v>7.95217127809972</v>
      </c>
      <c r="T237" s="9" t="n">
        <f aca="false">T209</f>
        <v>7.95217127809972</v>
      </c>
      <c r="U237" s="9" t="n">
        <f aca="false">U209</f>
        <v>6.16684607104413</v>
      </c>
      <c r="V237" s="9" t="n">
        <f aca="false">V209</f>
        <v>6.16684607104413</v>
      </c>
      <c r="W237" s="9" t="n">
        <f aca="false">W209</f>
        <v>6.16684607104413</v>
      </c>
      <c r="X237" s="9" t="n">
        <f aca="false">X209</f>
        <v>6.16684607104413</v>
      </c>
      <c r="Y237" s="9" t="n">
        <f aca="false">Y209</f>
        <v>6.16684607104413</v>
      </c>
      <c r="Z237" s="9" t="n">
        <f aca="false">Z209</f>
        <v>6.16684607104413</v>
      </c>
      <c r="AA237" s="9" t="n">
        <f aca="false">AA209</f>
        <v>6.16684607104413</v>
      </c>
      <c r="AB237" s="9" t="n">
        <f aca="false">AB209</f>
        <v>6.16684607104413</v>
      </c>
      <c r="AC237" s="9" t="n">
        <f aca="false">AC209</f>
        <v>6.16684607104413</v>
      </c>
      <c r="AD237" s="9" t="n">
        <f aca="false">AD209</f>
        <v>6.16684607104413</v>
      </c>
      <c r="AE237" s="9" t="n">
        <f aca="false">AE209</f>
        <v>6.16684607104413</v>
      </c>
      <c r="AF237" s="9" t="n">
        <f aca="false">AF209</f>
        <v>6.16684607104413</v>
      </c>
      <c r="AG237" s="9" t="n">
        <f aca="false">AG209</f>
        <v>6.16684607104413</v>
      </c>
      <c r="AH237" s="9" t="n">
        <f aca="false">AH209</f>
        <v>6.16684607104413</v>
      </c>
      <c r="AI237" s="9" t="n">
        <f aca="false">AI209</f>
        <v>6.16684607104413</v>
      </c>
      <c r="AJ237" s="9" t="n">
        <f aca="false">AJ209</f>
        <v>6.16684607104413</v>
      </c>
      <c r="AK237" s="9" t="n">
        <f aca="false">AK209</f>
        <v>6.16684607104413</v>
      </c>
      <c r="AL237" s="9" t="n">
        <f aca="false">AL209</f>
        <v>6.16684607104413</v>
      </c>
      <c r="AM237" s="9" t="n">
        <f aca="false">AM209</f>
        <v>6.16684607104413</v>
      </c>
      <c r="AN237" s="9" t="n">
        <f aca="false">AN209</f>
        <v>6.16684607104413</v>
      </c>
      <c r="AO237" s="9" t="n">
        <f aca="false">AO209</f>
        <v>6.16684607104413</v>
      </c>
      <c r="AP237" s="9" t="n">
        <f aca="false">AP209</f>
        <v>6.16684607104413</v>
      </c>
      <c r="AQ237" s="9" t="n">
        <f aca="false">AQ209</f>
        <v>6.16684607104413</v>
      </c>
      <c r="AR237" s="9" t="n">
        <f aca="false">AR209</f>
        <v>6.16684607104413</v>
      </c>
      <c r="AS237" s="9" t="n">
        <f aca="false">AS209</f>
        <v>6.16684607104413</v>
      </c>
      <c r="AT237" s="9" t="n">
        <f aca="false">AT209</f>
        <v>6.16684607104413</v>
      </c>
      <c r="AU237" s="9" t="n">
        <f aca="false">AU209</f>
        <v>6.16684607104413</v>
      </c>
      <c r="AV237" s="9" t="n">
        <f aca="false">AV209</f>
        <v>6.16684607104413</v>
      </c>
      <c r="AW237" s="9" t="n">
        <f aca="false">AW209</f>
        <v>6.16684607104413</v>
      </c>
      <c r="AX237" s="9" t="n">
        <f aca="false">AX209</f>
        <v>6.16684607104413</v>
      </c>
      <c r="AY237" s="9" t="n">
        <f aca="false">AY209</f>
        <v>6.16684607104413</v>
      </c>
    </row>
    <row r="238" customFormat="false" ht="12.75" hidden="false" customHeight="false" outlineLevel="0" collapsed="false">
      <c r="B238" s="15" t="str">
        <f aca="false">B235</f>
        <v>Mortgage Style Revenue Increase</v>
      </c>
      <c r="C238" s="9" t="n">
        <f aca="false">C134</f>
        <v>6.16684607104413</v>
      </c>
      <c r="D238" s="9" t="n">
        <f aca="false">D134</f>
        <v>7.16628187485674</v>
      </c>
      <c r="E238" s="9" t="n">
        <f aca="false">E134</f>
        <v>7.16628187485674</v>
      </c>
      <c r="F238" s="9" t="n">
        <f aca="false">F134</f>
        <v>7.16628187485674</v>
      </c>
      <c r="G238" s="9" t="n">
        <f aca="false">G134</f>
        <v>7.16628187485674</v>
      </c>
      <c r="H238" s="9" t="n">
        <f aca="false">H134</f>
        <v>7.16628187485674</v>
      </c>
      <c r="I238" s="9" t="n">
        <f aca="false">I134</f>
        <v>7.16628187485674</v>
      </c>
      <c r="J238" s="9" t="n">
        <f aca="false">J134</f>
        <v>7.16628187485674</v>
      </c>
      <c r="K238" s="9" t="n">
        <f aca="false">K134</f>
        <v>7.16628187485674</v>
      </c>
      <c r="L238" s="9" t="n">
        <f aca="false">L134</f>
        <v>7.16628187485674</v>
      </c>
      <c r="M238" s="9" t="n">
        <f aca="false">M134</f>
        <v>7.16628187485674</v>
      </c>
      <c r="N238" s="9" t="n">
        <f aca="false">N134</f>
        <v>7.16628187485674</v>
      </c>
      <c r="O238" s="9" t="n">
        <f aca="false">O134</f>
        <v>7.16628187485674</v>
      </c>
      <c r="P238" s="9" t="n">
        <f aca="false">P134</f>
        <v>7.16628187485674</v>
      </c>
      <c r="Q238" s="9" t="n">
        <f aca="false">Q134</f>
        <v>7.16628187485674</v>
      </c>
      <c r="R238" s="9" t="n">
        <f aca="false">R134</f>
        <v>7.16628187485674</v>
      </c>
      <c r="S238" s="9" t="n">
        <f aca="false">S134</f>
        <v>7.16628187485674</v>
      </c>
      <c r="T238" s="9" t="n">
        <f aca="false">T134</f>
        <v>7.16628187485674</v>
      </c>
      <c r="U238" s="9" t="n">
        <f aca="false">U134</f>
        <v>7.16628187485674</v>
      </c>
      <c r="V238" s="9" t="n">
        <f aca="false">V134</f>
        <v>7.16628187485674</v>
      </c>
      <c r="W238" s="9" t="n">
        <f aca="false">W134</f>
        <v>7.16628187485674</v>
      </c>
      <c r="X238" s="9" t="n">
        <f aca="false">X134</f>
        <v>7.16628187485674</v>
      </c>
      <c r="Y238" s="9" t="n">
        <f aca="false">Y134</f>
        <v>7.16628187485674</v>
      </c>
      <c r="Z238" s="9" t="n">
        <f aca="false">Z134</f>
        <v>7.16628187485674</v>
      </c>
      <c r="AA238" s="9" t="n">
        <f aca="false">AA134</f>
        <v>7.16628187485674</v>
      </c>
      <c r="AB238" s="9" t="n">
        <f aca="false">AB134</f>
        <v>7.16628187485674</v>
      </c>
      <c r="AC238" s="9" t="n">
        <f aca="false">AC134</f>
        <v>7.16628187485674</v>
      </c>
      <c r="AD238" s="9" t="n">
        <f aca="false">AD134</f>
        <v>7.16628187485674</v>
      </c>
      <c r="AE238" s="9" t="n">
        <f aca="false">AE134</f>
        <v>7.16628187485674</v>
      </c>
      <c r="AF238" s="9" t="n">
        <f aca="false">AF134</f>
        <v>7.16628187485674</v>
      </c>
      <c r="AG238" s="9" t="n">
        <f aca="false">AG134</f>
        <v>7.16628187485674</v>
      </c>
      <c r="AH238" s="9" t="n">
        <f aca="false">AH134</f>
        <v>7.16628187485674</v>
      </c>
      <c r="AI238" s="9" t="n">
        <f aca="false">AI134</f>
        <v>7.16628187485674</v>
      </c>
      <c r="AJ238" s="9" t="n">
        <f aca="false">AJ134</f>
        <v>7.16628187485674</v>
      </c>
      <c r="AK238" s="9" t="n">
        <f aca="false">AK134</f>
        <v>7.16628187485674</v>
      </c>
      <c r="AL238" s="9" t="n">
        <f aca="false">AL134</f>
        <v>7.16628187485674</v>
      </c>
      <c r="AM238" s="9" t="n">
        <f aca="false">AM134</f>
        <v>7.16628187485674</v>
      </c>
      <c r="AN238" s="9" t="n">
        <f aca="false">AN134</f>
        <v>7.16628187485674</v>
      </c>
      <c r="AO238" s="9" t="n">
        <f aca="false">AO134</f>
        <v>7.16628187485674</v>
      </c>
      <c r="AP238" s="9" t="n">
        <f aca="false">AP134</f>
        <v>7.16628187485674</v>
      </c>
      <c r="AQ238" s="9" t="n">
        <f aca="false">AQ134</f>
        <v>7.16628187485674</v>
      </c>
      <c r="AR238" s="9" t="n">
        <f aca="false">AR134</f>
        <v>6.16684607104413</v>
      </c>
      <c r="AS238" s="9" t="n">
        <f aca="false">AS134</f>
        <v>6.16684607104413</v>
      </c>
      <c r="AT238" s="9" t="n">
        <f aca="false">AT134</f>
        <v>6.16684607104413</v>
      </c>
      <c r="AU238" s="9" t="n">
        <f aca="false">AU134</f>
        <v>6.16684607104413</v>
      </c>
      <c r="AV238" s="9" t="n">
        <f aca="false">AV134</f>
        <v>6.16684607104413</v>
      </c>
      <c r="AW238" s="9" t="n">
        <f aca="false">AW134</f>
        <v>6.16684607104413</v>
      </c>
      <c r="AX238" s="9" t="n">
        <f aca="false">AX134</f>
        <v>6.16684607104413</v>
      </c>
      <c r="AY238" s="9" t="n">
        <f aca="false">AY134</f>
        <v>6.16684607104413</v>
      </c>
    </row>
    <row r="239" customFormat="false" ht="12.75" hidden="false" customHeight="false" outlineLevel="0" collapsed="false">
      <c r="B239" s="15" t="str">
        <f aca="false">B236</f>
        <v>Equal % Revenue Increase Quarterly</v>
      </c>
      <c r="C239" s="9" t="n">
        <f aca="false">C175</f>
        <v>6.16684607104413</v>
      </c>
      <c r="D239" s="9" t="n">
        <f aca="false">D175</f>
        <v>6.44952988774422</v>
      </c>
      <c r="E239" s="9" t="n">
        <f aca="false">E175</f>
        <v>6.73221370444431</v>
      </c>
      <c r="F239" s="9" t="n">
        <f aca="false">F175</f>
        <v>7.0148975211444</v>
      </c>
      <c r="G239" s="9" t="n">
        <f aca="false">G175</f>
        <v>7.29758133784448</v>
      </c>
      <c r="H239" s="9" t="n">
        <f aca="false">H175</f>
        <v>7.58026515454457</v>
      </c>
      <c r="I239" s="9" t="n">
        <f aca="false">I175</f>
        <v>7.86294897124466</v>
      </c>
      <c r="J239" s="9" t="n">
        <f aca="false">J175</f>
        <v>8.14563278794474</v>
      </c>
      <c r="K239" s="9" t="n">
        <f aca="false">K175</f>
        <v>8.42831660464483</v>
      </c>
      <c r="L239" s="9" t="n">
        <f aca="false">L175</f>
        <v>8.71100042134492</v>
      </c>
      <c r="M239" s="9" t="n">
        <f aca="false">M175</f>
        <v>8.993684238045</v>
      </c>
      <c r="N239" s="9" t="n">
        <f aca="false">N175</f>
        <v>8.99368423804501</v>
      </c>
      <c r="O239" s="9" t="n">
        <f aca="false">O175</f>
        <v>8.99368423804501</v>
      </c>
      <c r="P239" s="9" t="n">
        <f aca="false">P175</f>
        <v>8.99368423804501</v>
      </c>
      <c r="Q239" s="9" t="n">
        <f aca="false">Q175</f>
        <v>8.99368423804501</v>
      </c>
      <c r="R239" s="9" t="n">
        <f aca="false">R175</f>
        <v>8.99368423804501</v>
      </c>
      <c r="S239" s="9" t="n">
        <f aca="false">S175</f>
        <v>8.99368423804501</v>
      </c>
      <c r="T239" s="9" t="n">
        <f aca="false">T175</f>
        <v>8.99368423804501</v>
      </c>
      <c r="U239" s="9" t="n">
        <f aca="false">U175</f>
        <v>6.16684607104413</v>
      </c>
      <c r="V239" s="9" t="n">
        <f aca="false">V175</f>
        <v>6.16684607104413</v>
      </c>
      <c r="W239" s="9" t="n">
        <f aca="false">W175</f>
        <v>6.16684607104413</v>
      </c>
      <c r="X239" s="9" t="n">
        <f aca="false">X175</f>
        <v>6.16684607104413</v>
      </c>
      <c r="Y239" s="9" t="n">
        <f aca="false">Y175</f>
        <v>6.16684607104413</v>
      </c>
      <c r="Z239" s="9" t="n">
        <f aca="false">Z175</f>
        <v>6.16684607104413</v>
      </c>
      <c r="AA239" s="9" t="n">
        <f aca="false">AA175</f>
        <v>6.16684607104413</v>
      </c>
      <c r="AB239" s="9" t="n">
        <f aca="false">AB175</f>
        <v>6.16684607104413</v>
      </c>
      <c r="AC239" s="9" t="n">
        <f aca="false">AC175</f>
        <v>6.16684607104413</v>
      </c>
      <c r="AD239" s="9" t="n">
        <f aca="false">AD175</f>
        <v>6.16684607104413</v>
      </c>
      <c r="AE239" s="9" t="n">
        <f aca="false">AE175</f>
        <v>6.16684607104413</v>
      </c>
      <c r="AF239" s="9" t="n">
        <f aca="false">AF175</f>
        <v>6.16684607104413</v>
      </c>
      <c r="AG239" s="9" t="n">
        <f aca="false">AG175</f>
        <v>6.16684607104413</v>
      </c>
      <c r="AH239" s="9" t="n">
        <f aca="false">AH175</f>
        <v>6.16684607104413</v>
      </c>
      <c r="AI239" s="9" t="n">
        <f aca="false">AI175</f>
        <v>6.16684607104413</v>
      </c>
      <c r="AJ239" s="9" t="n">
        <f aca="false">AJ175</f>
        <v>6.16684607104413</v>
      </c>
      <c r="AK239" s="9" t="n">
        <f aca="false">AK175</f>
        <v>6.16684607104413</v>
      </c>
      <c r="AL239" s="9" t="n">
        <f aca="false">AL175</f>
        <v>6.16684607104413</v>
      </c>
      <c r="AM239" s="9" t="n">
        <f aca="false">AM175</f>
        <v>6.16684607104413</v>
      </c>
      <c r="AN239" s="9" t="n">
        <f aca="false">AN175</f>
        <v>6.16684607104413</v>
      </c>
      <c r="AO239" s="9" t="n">
        <f aca="false">AO175</f>
        <v>6.16684607104413</v>
      </c>
      <c r="AP239" s="9" t="n">
        <f aca="false">AP175</f>
        <v>6.16684607104413</v>
      </c>
      <c r="AQ239" s="9" t="n">
        <f aca="false">AQ175</f>
        <v>6.16684607104413</v>
      </c>
      <c r="AR239" s="9" t="n">
        <f aca="false">AR175</f>
        <v>6.16684607104413</v>
      </c>
      <c r="AS239" s="9" t="n">
        <f aca="false">AS175</f>
        <v>6.16684607104413</v>
      </c>
      <c r="AT239" s="9" t="n">
        <f aca="false">AT175</f>
        <v>6.16684607104413</v>
      </c>
      <c r="AU239" s="9" t="n">
        <f aca="false">AU175</f>
        <v>6.16684607104413</v>
      </c>
      <c r="AV239" s="9" t="n">
        <f aca="false">AV175</f>
        <v>6.16684607104413</v>
      </c>
      <c r="AW239" s="9" t="n">
        <f aca="false">AW175</f>
        <v>6.16684607104413</v>
      </c>
      <c r="AX239" s="9" t="n">
        <f aca="false">AX175</f>
        <v>6.16684607104413</v>
      </c>
      <c r="AY239" s="9" t="n">
        <f aca="false">AY175</f>
        <v>6.16684607104413</v>
      </c>
    </row>
    <row r="241" customFormat="false" ht="12.75" hidden="false" customHeight="false" outlineLevel="0" collapsed="false">
      <c r="A241" s="0" t="s">
        <v>138</v>
      </c>
      <c r="B241" s="0" t="s">
        <v>41</v>
      </c>
      <c r="C241" s="9" t="n">
        <f aca="false">C233</f>
        <v>11.6781066368651</v>
      </c>
      <c r="D241" s="9" t="n">
        <f aca="false">D233</f>
        <v>11.8665625146651</v>
      </c>
      <c r="E241" s="9" t="n">
        <f aca="false">E233</f>
        <v>12.0550183924652</v>
      </c>
      <c r="F241" s="9" t="n">
        <f aca="false">F233</f>
        <v>12.2434742702652</v>
      </c>
      <c r="G241" s="9" t="n">
        <f aca="false">G233</f>
        <v>12.4319301480653</v>
      </c>
      <c r="H241" s="9" t="n">
        <f aca="false">H233</f>
        <v>12.6203860258654</v>
      </c>
      <c r="I241" s="9" t="n">
        <f aca="false">I233</f>
        <v>12.8088419036654</v>
      </c>
      <c r="J241" s="9" t="n">
        <f aca="false">J233</f>
        <v>12.9972977814655</v>
      </c>
      <c r="K241" s="9" t="n">
        <f aca="false">K233</f>
        <v>13.1857536592655</v>
      </c>
      <c r="L241" s="9" t="n">
        <f aca="false">L233</f>
        <v>13.3742095370656</v>
      </c>
      <c r="M241" s="9" t="n">
        <f aca="false">M233</f>
        <v>13.5626654148656</v>
      </c>
      <c r="N241" s="9" t="n">
        <f aca="false">N233</f>
        <v>13.5626654148656</v>
      </c>
      <c r="O241" s="9" t="n">
        <f aca="false">O233</f>
        <v>13.5626654148656</v>
      </c>
      <c r="P241" s="9" t="n">
        <f aca="false">P233</f>
        <v>13.5626654148656</v>
      </c>
      <c r="Q241" s="9" t="n">
        <f aca="false">Q233</f>
        <v>13.5626654148656</v>
      </c>
      <c r="R241" s="9" t="n">
        <f aca="false">R233</f>
        <v>13.5626654148656</v>
      </c>
      <c r="S241" s="9" t="n">
        <f aca="false">S233</f>
        <v>13.5626654148656</v>
      </c>
      <c r="T241" s="9" t="n">
        <f aca="false">T233</f>
        <v>13.5626654148656</v>
      </c>
      <c r="U241" s="9" t="n">
        <f aca="false">U233</f>
        <v>11.6781066368651</v>
      </c>
      <c r="V241" s="9" t="n">
        <f aca="false">V233</f>
        <v>11.6781066368651</v>
      </c>
      <c r="W241" s="9" t="n">
        <f aca="false">W233</f>
        <v>11.6781066368651</v>
      </c>
      <c r="X241" s="9" t="n">
        <f aca="false">X233</f>
        <v>11.6781066368651</v>
      </c>
      <c r="Y241" s="9" t="n">
        <f aca="false">Y233</f>
        <v>11.6781066368651</v>
      </c>
      <c r="Z241" s="9" t="n">
        <f aca="false">Z233</f>
        <v>11.6781066368651</v>
      </c>
      <c r="AA241" s="9" t="n">
        <f aca="false">AA233</f>
        <v>11.6781066368651</v>
      </c>
      <c r="AB241" s="9" t="n">
        <f aca="false">AB233</f>
        <v>11.6781066368651</v>
      </c>
      <c r="AC241" s="9" t="n">
        <f aca="false">AC233</f>
        <v>11.6781066368651</v>
      </c>
      <c r="AD241" s="9" t="n">
        <f aca="false">AD233</f>
        <v>11.6781066368651</v>
      </c>
      <c r="AE241" s="9" t="n">
        <f aca="false">AE233</f>
        <v>11.6781066368651</v>
      </c>
      <c r="AF241" s="9" t="n">
        <f aca="false">AF233</f>
        <v>11.6781066368651</v>
      </c>
      <c r="AG241" s="9" t="n">
        <f aca="false">AG233</f>
        <v>11.6781066368651</v>
      </c>
      <c r="AH241" s="9" t="n">
        <f aca="false">AH233</f>
        <v>11.6781066368651</v>
      </c>
      <c r="AI241" s="9" t="n">
        <f aca="false">AI233</f>
        <v>11.6781066368651</v>
      </c>
      <c r="AJ241" s="9" t="n">
        <f aca="false">AJ233</f>
        <v>11.6781066368651</v>
      </c>
      <c r="AK241" s="9" t="n">
        <f aca="false">AK233</f>
        <v>11.6781066368651</v>
      </c>
      <c r="AL241" s="9" t="n">
        <f aca="false">AL233</f>
        <v>11.6781066368651</v>
      </c>
      <c r="AM241" s="9" t="n">
        <f aca="false">AM233</f>
        <v>11.6781066368651</v>
      </c>
      <c r="AN241" s="9" t="n">
        <f aca="false">AN233</f>
        <v>11.6781066368651</v>
      </c>
      <c r="AO241" s="9" t="n">
        <f aca="false">AO233</f>
        <v>11.6781066368651</v>
      </c>
      <c r="AP241" s="9" t="n">
        <f aca="false">AP233</f>
        <v>11.6781066368651</v>
      </c>
      <c r="AQ241" s="9" t="n">
        <f aca="false">AQ233</f>
        <v>11.6781066368651</v>
      </c>
      <c r="AR241" s="9" t="n">
        <f aca="false">AR233</f>
        <v>11.6781066368651</v>
      </c>
      <c r="AS241" s="9" t="n">
        <f aca="false">AS233</f>
        <v>11.6781066368651</v>
      </c>
      <c r="AT241" s="9" t="n">
        <f aca="false">AT233</f>
        <v>11.6781066368651</v>
      </c>
      <c r="AU241" s="9" t="n">
        <f aca="false">AU233</f>
        <v>11.6781066368651</v>
      </c>
      <c r="AV241" s="9" t="n">
        <f aca="false">AV233</f>
        <v>11.6781066368651</v>
      </c>
      <c r="AW241" s="9" t="n">
        <f aca="false">AW233</f>
        <v>11.6781066368651</v>
      </c>
      <c r="AX241" s="9" t="n">
        <f aca="false">AX233</f>
        <v>11.6781066368651</v>
      </c>
      <c r="AY241" s="9" t="n">
        <f aca="false">AY233</f>
        <v>11.6781066368651</v>
      </c>
    </row>
    <row r="242" customFormat="false" ht="12.75" hidden="false" customHeight="false" outlineLevel="0" collapsed="false">
      <c r="B242" s="0" t="s">
        <v>65</v>
      </c>
      <c r="C242" s="9" t="n">
        <f aca="false">C236</f>
        <v>10.3242621442188</v>
      </c>
      <c r="D242" s="9" t="n">
        <f aca="false">D236</f>
        <v>10.6069459609188</v>
      </c>
      <c r="E242" s="9" t="n">
        <f aca="false">E236</f>
        <v>10.8896297776189</v>
      </c>
      <c r="F242" s="9" t="n">
        <f aca="false">F236</f>
        <v>11.172313594319</v>
      </c>
      <c r="G242" s="9" t="n">
        <f aca="false">G236</f>
        <v>11.4549974110191</v>
      </c>
      <c r="H242" s="9" t="n">
        <f aca="false">H236</f>
        <v>11.7376812277192</v>
      </c>
      <c r="I242" s="9" t="n">
        <f aca="false">I236</f>
        <v>12.0203650444193</v>
      </c>
      <c r="J242" s="9" t="n">
        <f aca="false">J236</f>
        <v>12.3030488611194</v>
      </c>
      <c r="K242" s="9" t="n">
        <f aca="false">K236</f>
        <v>12.5857326778195</v>
      </c>
      <c r="L242" s="9" t="n">
        <f aca="false">L236</f>
        <v>12.8684164945195</v>
      </c>
      <c r="M242" s="9" t="n">
        <f aca="false">M236</f>
        <v>13.1511003112196</v>
      </c>
      <c r="N242" s="9" t="n">
        <f aca="false">N236</f>
        <v>13.1511003112196</v>
      </c>
      <c r="O242" s="9" t="n">
        <f aca="false">O236</f>
        <v>13.1511003112196</v>
      </c>
      <c r="P242" s="9" t="n">
        <f aca="false">P236</f>
        <v>13.1511003112196</v>
      </c>
      <c r="Q242" s="9" t="n">
        <f aca="false">Q236</f>
        <v>13.1511003112196</v>
      </c>
      <c r="R242" s="9" t="n">
        <f aca="false">R236</f>
        <v>13.1511003112196</v>
      </c>
      <c r="S242" s="9" t="n">
        <f aca="false">S236</f>
        <v>13.1511003112196</v>
      </c>
      <c r="T242" s="9" t="n">
        <f aca="false">T236</f>
        <v>13.1511003112196</v>
      </c>
      <c r="U242" s="9" t="n">
        <f aca="false">U236</f>
        <v>10.3242621442188</v>
      </c>
      <c r="V242" s="9" t="n">
        <f aca="false">V236</f>
        <v>10.3242621442188</v>
      </c>
      <c r="W242" s="9" t="n">
        <f aca="false">W236</f>
        <v>10.3242621442188</v>
      </c>
      <c r="X242" s="9" t="n">
        <f aca="false">X236</f>
        <v>10.3242621442188</v>
      </c>
      <c r="Y242" s="9" t="n">
        <f aca="false">Y236</f>
        <v>10.3242621442188</v>
      </c>
      <c r="Z242" s="9" t="n">
        <f aca="false">Z236</f>
        <v>10.3242621442188</v>
      </c>
      <c r="AA242" s="9" t="n">
        <f aca="false">AA236</f>
        <v>10.3242621442188</v>
      </c>
      <c r="AB242" s="9" t="n">
        <f aca="false">AB236</f>
        <v>10.3242621442188</v>
      </c>
      <c r="AC242" s="9" t="n">
        <f aca="false">AC236</f>
        <v>10.3242621442188</v>
      </c>
      <c r="AD242" s="9" t="n">
        <f aca="false">AD236</f>
        <v>10.3242621442188</v>
      </c>
      <c r="AE242" s="9" t="n">
        <f aca="false">AE236</f>
        <v>10.3242621442188</v>
      </c>
      <c r="AF242" s="9" t="n">
        <f aca="false">AF236</f>
        <v>10.3242621442188</v>
      </c>
      <c r="AG242" s="9" t="n">
        <f aca="false">AG236</f>
        <v>10.3242621442188</v>
      </c>
      <c r="AH242" s="9" t="n">
        <f aca="false">AH236</f>
        <v>10.3242621442188</v>
      </c>
      <c r="AI242" s="9" t="n">
        <f aca="false">AI236</f>
        <v>10.3242621442188</v>
      </c>
      <c r="AJ242" s="9" t="n">
        <f aca="false">AJ236</f>
        <v>10.3242621442188</v>
      </c>
      <c r="AK242" s="9" t="n">
        <f aca="false">AK236</f>
        <v>10.3242621442188</v>
      </c>
      <c r="AL242" s="9" t="n">
        <f aca="false">AL236</f>
        <v>10.3242621442188</v>
      </c>
      <c r="AM242" s="9" t="n">
        <f aca="false">AM236</f>
        <v>10.3242621442188</v>
      </c>
      <c r="AN242" s="9" t="n">
        <f aca="false">AN236</f>
        <v>10.3242621442188</v>
      </c>
      <c r="AO242" s="9" t="n">
        <f aca="false">AO236</f>
        <v>10.3242621442188</v>
      </c>
      <c r="AP242" s="9" t="n">
        <f aca="false">AP236</f>
        <v>10.3242621442188</v>
      </c>
      <c r="AQ242" s="9" t="n">
        <f aca="false">AQ236</f>
        <v>10.3242621442188</v>
      </c>
      <c r="AR242" s="9" t="n">
        <f aca="false">AR236</f>
        <v>10.3242621442188</v>
      </c>
      <c r="AS242" s="9" t="n">
        <f aca="false">AS236</f>
        <v>10.3242621442188</v>
      </c>
      <c r="AT242" s="9" t="n">
        <f aca="false">AT236</f>
        <v>10.3242621442188</v>
      </c>
      <c r="AU242" s="9" t="n">
        <f aca="false">AU236</f>
        <v>10.3242621442188</v>
      </c>
      <c r="AV242" s="9" t="n">
        <f aca="false">AV236</f>
        <v>10.3242621442188</v>
      </c>
      <c r="AW242" s="9" t="n">
        <f aca="false">AW236</f>
        <v>10.3242621442188</v>
      </c>
      <c r="AX242" s="9" t="n">
        <f aca="false">AX236</f>
        <v>10.3242621442188</v>
      </c>
      <c r="AY242" s="9" t="n">
        <f aca="false">AY236</f>
        <v>10.3242621442188</v>
      </c>
    </row>
    <row r="243" customFormat="false" ht="12.75" hidden="false" customHeight="false" outlineLevel="0" collapsed="false">
      <c r="B243" s="0" t="s">
        <v>66</v>
      </c>
      <c r="C243" s="9" t="n">
        <f aca="false">C239</f>
        <v>6.16684607104413</v>
      </c>
      <c r="D243" s="9" t="n">
        <f aca="false">D239</f>
        <v>6.44952988774422</v>
      </c>
      <c r="E243" s="9" t="n">
        <f aca="false">E239</f>
        <v>6.73221370444431</v>
      </c>
      <c r="F243" s="9" t="n">
        <f aca="false">F239</f>
        <v>7.0148975211444</v>
      </c>
      <c r="G243" s="9" t="n">
        <f aca="false">G239</f>
        <v>7.29758133784448</v>
      </c>
      <c r="H243" s="9" t="n">
        <f aca="false">H239</f>
        <v>7.58026515454457</v>
      </c>
      <c r="I243" s="9" t="n">
        <f aca="false">I239</f>
        <v>7.86294897124466</v>
      </c>
      <c r="J243" s="9" t="n">
        <f aca="false">J239</f>
        <v>8.14563278794474</v>
      </c>
      <c r="K243" s="9" t="n">
        <f aca="false">K239</f>
        <v>8.42831660464483</v>
      </c>
      <c r="L243" s="9" t="n">
        <f aca="false">L239</f>
        <v>8.71100042134492</v>
      </c>
      <c r="M243" s="9" t="n">
        <f aca="false">M239</f>
        <v>8.993684238045</v>
      </c>
      <c r="N243" s="9" t="n">
        <f aca="false">N239</f>
        <v>8.99368423804501</v>
      </c>
      <c r="O243" s="9" t="n">
        <f aca="false">O239</f>
        <v>8.99368423804501</v>
      </c>
      <c r="P243" s="9" t="n">
        <f aca="false">P239</f>
        <v>8.99368423804501</v>
      </c>
      <c r="Q243" s="9" t="n">
        <f aca="false">Q239</f>
        <v>8.99368423804501</v>
      </c>
      <c r="R243" s="9" t="n">
        <f aca="false">R239</f>
        <v>8.99368423804501</v>
      </c>
      <c r="S243" s="9" t="n">
        <f aca="false">S239</f>
        <v>8.99368423804501</v>
      </c>
      <c r="T243" s="9" t="n">
        <f aca="false">T239</f>
        <v>8.99368423804501</v>
      </c>
      <c r="U243" s="9" t="n">
        <f aca="false">U239</f>
        <v>6.16684607104413</v>
      </c>
      <c r="V243" s="9" t="n">
        <f aca="false">V239</f>
        <v>6.16684607104413</v>
      </c>
      <c r="W243" s="9" t="n">
        <f aca="false">W239</f>
        <v>6.16684607104413</v>
      </c>
      <c r="X243" s="9" t="n">
        <f aca="false">X239</f>
        <v>6.16684607104413</v>
      </c>
      <c r="Y243" s="9" t="n">
        <f aca="false">Y239</f>
        <v>6.16684607104413</v>
      </c>
      <c r="Z243" s="9" t="n">
        <f aca="false">Z239</f>
        <v>6.16684607104413</v>
      </c>
      <c r="AA243" s="9" t="n">
        <f aca="false">AA239</f>
        <v>6.16684607104413</v>
      </c>
      <c r="AB243" s="9" t="n">
        <f aca="false">AB239</f>
        <v>6.16684607104413</v>
      </c>
      <c r="AC243" s="9" t="n">
        <f aca="false">AC239</f>
        <v>6.16684607104413</v>
      </c>
      <c r="AD243" s="9" t="n">
        <f aca="false">AD239</f>
        <v>6.16684607104413</v>
      </c>
      <c r="AE243" s="9" t="n">
        <f aca="false">AE239</f>
        <v>6.16684607104413</v>
      </c>
      <c r="AF243" s="9" t="n">
        <f aca="false">AF239</f>
        <v>6.16684607104413</v>
      </c>
      <c r="AG243" s="9" t="n">
        <f aca="false">AG239</f>
        <v>6.16684607104413</v>
      </c>
      <c r="AH243" s="9" t="n">
        <f aca="false">AH239</f>
        <v>6.16684607104413</v>
      </c>
      <c r="AI243" s="9" t="n">
        <f aca="false">AI239</f>
        <v>6.16684607104413</v>
      </c>
      <c r="AJ243" s="9" t="n">
        <f aca="false">AJ239</f>
        <v>6.16684607104413</v>
      </c>
      <c r="AK243" s="9" t="n">
        <f aca="false">AK239</f>
        <v>6.16684607104413</v>
      </c>
      <c r="AL243" s="9" t="n">
        <f aca="false">AL239</f>
        <v>6.16684607104413</v>
      </c>
      <c r="AM243" s="9" t="n">
        <f aca="false">AM239</f>
        <v>6.16684607104413</v>
      </c>
      <c r="AN243" s="9" t="n">
        <f aca="false">AN239</f>
        <v>6.16684607104413</v>
      </c>
      <c r="AO243" s="9" t="n">
        <f aca="false">AO239</f>
        <v>6.16684607104413</v>
      </c>
      <c r="AP243" s="9" t="n">
        <f aca="false">AP239</f>
        <v>6.16684607104413</v>
      </c>
      <c r="AQ243" s="9" t="n">
        <f aca="false">AQ239</f>
        <v>6.16684607104413</v>
      </c>
      <c r="AR243" s="9" t="n">
        <f aca="false">AR239</f>
        <v>6.16684607104413</v>
      </c>
      <c r="AS243" s="9" t="n">
        <f aca="false">AS239</f>
        <v>6.16684607104413</v>
      </c>
      <c r="AT243" s="9" t="n">
        <f aca="false">AT239</f>
        <v>6.16684607104413</v>
      </c>
      <c r="AU243" s="9" t="n">
        <f aca="false">AU239</f>
        <v>6.16684607104413</v>
      </c>
      <c r="AV243" s="9" t="n">
        <f aca="false">AV239</f>
        <v>6.16684607104413</v>
      </c>
      <c r="AW243" s="9" t="n">
        <f aca="false">AW239</f>
        <v>6.16684607104413</v>
      </c>
      <c r="AX243" s="9" t="n">
        <f aca="false">AX239</f>
        <v>6.16684607104413</v>
      </c>
      <c r="AY243" s="9" t="n">
        <f aca="false">AY239</f>
        <v>6.16684607104413</v>
      </c>
    </row>
    <row r="244" customFormat="false" ht="12.75" hidden="false" customHeight="false" outlineLevel="0" collapsed="false">
      <c r="B244" s="0" t="s">
        <v>17</v>
      </c>
      <c r="C244" s="9" t="n">
        <f aca="false">C177</f>
        <v>9.9877571626909</v>
      </c>
      <c r="D244" s="9" t="n">
        <f aca="false">D177</f>
        <v>10.2374510917582</v>
      </c>
      <c r="E244" s="9" t="n">
        <f aca="false">E177</f>
        <v>10.4871450208254</v>
      </c>
      <c r="F244" s="9" t="n">
        <f aca="false">F177</f>
        <v>10.7368389498927</v>
      </c>
      <c r="G244" s="9" t="n">
        <f aca="false">G177</f>
        <v>10.98653287896</v>
      </c>
      <c r="H244" s="9" t="n">
        <f aca="false">H177</f>
        <v>11.2362268080273</v>
      </c>
      <c r="I244" s="9" t="n">
        <f aca="false">I177</f>
        <v>11.4859207370945</v>
      </c>
      <c r="J244" s="9" t="n">
        <f aca="false">J177</f>
        <v>11.7356146661618</v>
      </c>
      <c r="K244" s="9" t="n">
        <f aca="false">K177</f>
        <v>11.9853085952291</v>
      </c>
      <c r="L244" s="9" t="n">
        <f aca="false">L177</f>
        <v>12.2350025242964</v>
      </c>
      <c r="M244" s="9" t="n">
        <f aca="false">M177</f>
        <v>12.4846964533636</v>
      </c>
      <c r="N244" s="9" t="n">
        <f aca="false">N177</f>
        <v>12.4846964533636</v>
      </c>
      <c r="O244" s="9" t="n">
        <f aca="false">O177</f>
        <v>12.4846964533636</v>
      </c>
      <c r="P244" s="9" t="n">
        <f aca="false">P177</f>
        <v>12.4846964533636</v>
      </c>
      <c r="Q244" s="9" t="n">
        <f aca="false">Q177</f>
        <v>12.4846964533636</v>
      </c>
      <c r="R244" s="9" t="n">
        <f aca="false">R177</f>
        <v>12.4846964533636</v>
      </c>
      <c r="S244" s="9" t="n">
        <f aca="false">S177</f>
        <v>12.4846964533636</v>
      </c>
      <c r="T244" s="9" t="n">
        <f aca="false">T177</f>
        <v>12.4846964533636</v>
      </c>
      <c r="U244" s="9" t="n">
        <f aca="false">U177</f>
        <v>9.9877571626909</v>
      </c>
      <c r="V244" s="9" t="n">
        <f aca="false">V177</f>
        <v>9.9877571626909</v>
      </c>
      <c r="W244" s="9" t="n">
        <f aca="false">W177</f>
        <v>9.9877571626909</v>
      </c>
      <c r="X244" s="9" t="n">
        <f aca="false">X177</f>
        <v>9.9877571626909</v>
      </c>
      <c r="Y244" s="9" t="n">
        <f aca="false">Y177</f>
        <v>9.9877571626909</v>
      </c>
      <c r="Z244" s="9" t="n">
        <f aca="false">Z177</f>
        <v>9.9877571626909</v>
      </c>
      <c r="AA244" s="9" t="n">
        <f aca="false">AA177</f>
        <v>9.9877571626909</v>
      </c>
      <c r="AB244" s="9" t="n">
        <f aca="false">AB177</f>
        <v>9.9877571626909</v>
      </c>
      <c r="AC244" s="9" t="n">
        <f aca="false">AC177</f>
        <v>9.9877571626909</v>
      </c>
      <c r="AD244" s="9" t="n">
        <f aca="false">AD177</f>
        <v>9.9877571626909</v>
      </c>
      <c r="AE244" s="9" t="n">
        <f aca="false">AE177</f>
        <v>9.9877571626909</v>
      </c>
      <c r="AF244" s="9" t="n">
        <f aca="false">AF177</f>
        <v>9.9877571626909</v>
      </c>
      <c r="AG244" s="9" t="n">
        <f aca="false">AG177</f>
        <v>9.9877571626909</v>
      </c>
      <c r="AH244" s="9" t="n">
        <f aca="false">AH177</f>
        <v>9.9877571626909</v>
      </c>
      <c r="AI244" s="9" t="n">
        <f aca="false">AI177</f>
        <v>9.9877571626909</v>
      </c>
      <c r="AJ244" s="9" t="n">
        <f aca="false">AJ177</f>
        <v>9.9877571626909</v>
      </c>
      <c r="AK244" s="9" t="n">
        <f aca="false">AK177</f>
        <v>9.9877571626909</v>
      </c>
      <c r="AL244" s="9" t="n">
        <f aca="false">AL177</f>
        <v>9.9877571626909</v>
      </c>
      <c r="AM244" s="9" t="n">
        <f aca="false">AM177</f>
        <v>9.9877571626909</v>
      </c>
      <c r="AN244" s="9" t="n">
        <f aca="false">AN177</f>
        <v>9.9877571626909</v>
      </c>
      <c r="AO244" s="9" t="n">
        <f aca="false">AO177</f>
        <v>9.9877571626909</v>
      </c>
      <c r="AP244" s="9" t="n">
        <f aca="false">AP177</f>
        <v>9.9877571626909</v>
      </c>
      <c r="AQ244" s="9" t="n">
        <f aca="false">AQ177</f>
        <v>9.9877571626909</v>
      </c>
      <c r="AR244" s="9" t="n">
        <f aca="false">AR177</f>
        <v>9.9877571626909</v>
      </c>
      <c r="AS244" s="9" t="n">
        <f aca="false">AS177</f>
        <v>9.9877571626909</v>
      </c>
      <c r="AT244" s="9" t="n">
        <f aca="false">AT177</f>
        <v>9.9877571626909</v>
      </c>
      <c r="AU244" s="9" t="n">
        <f aca="false">AU177</f>
        <v>9.9877571626909</v>
      </c>
      <c r="AV244" s="9" t="n">
        <f aca="false">AV177</f>
        <v>9.9877571626909</v>
      </c>
      <c r="AW244" s="9" t="n">
        <f aca="false">AW177</f>
        <v>9.9877571626909</v>
      </c>
      <c r="AX244" s="9" t="n">
        <f aca="false">AX177</f>
        <v>9.9877571626909</v>
      </c>
      <c r="AY244" s="9" t="n">
        <f aca="false">AY177</f>
        <v>9.9877571626909</v>
      </c>
    </row>
    <row r="245" customFormat="false" ht="12.75" hidden="false" customHeight="false" outlineLevel="0" collapsed="false">
      <c r="A245" s="0" t="s">
        <v>139</v>
      </c>
      <c r="B245" s="0" t="s">
        <v>41</v>
      </c>
      <c r="C245" s="9" t="n">
        <f aca="false">C231</f>
        <v>11.6781066368651</v>
      </c>
      <c r="D245" s="9" t="n">
        <f aca="false">D231</f>
        <v>11.9034970326394</v>
      </c>
      <c r="E245" s="9" t="n">
        <f aca="false">E231</f>
        <v>12.1288874284137</v>
      </c>
      <c r="F245" s="9" t="n">
        <f aca="false">F231</f>
        <v>12.354277824188</v>
      </c>
      <c r="G245" s="9" t="n">
        <f aca="false">G231</f>
        <v>12.5796682199623</v>
      </c>
      <c r="H245" s="9" t="n">
        <f aca="false">H231</f>
        <v>12.8050586157366</v>
      </c>
      <c r="I245" s="9" t="n">
        <f aca="false">I231</f>
        <v>13.0304490115109</v>
      </c>
      <c r="J245" s="9" t="n">
        <f aca="false">J231</f>
        <v>13.2558394072852</v>
      </c>
      <c r="K245" s="9" t="n">
        <f aca="false">K231</f>
        <v>13.4812298030595</v>
      </c>
      <c r="L245" s="9" t="n">
        <f aca="false">L231</f>
        <v>13.7066201988339</v>
      </c>
      <c r="M245" s="9" t="n">
        <f aca="false">M231</f>
        <v>13.9320105946082</v>
      </c>
      <c r="N245" s="9" t="n">
        <f aca="false">N231</f>
        <v>13.9320105946082</v>
      </c>
      <c r="O245" s="9" t="n">
        <f aca="false">O231</f>
        <v>13.9320105946082</v>
      </c>
      <c r="P245" s="9" t="n">
        <f aca="false">P231</f>
        <v>13.9320105946082</v>
      </c>
      <c r="Q245" s="9" t="n">
        <f aca="false">Q231</f>
        <v>13.9320105946082</v>
      </c>
      <c r="R245" s="9" t="n">
        <f aca="false">R231</f>
        <v>13.9320105946082</v>
      </c>
      <c r="S245" s="9" t="n">
        <f aca="false">S231</f>
        <v>13.9320105946082</v>
      </c>
      <c r="T245" s="9" t="n">
        <f aca="false">T231</f>
        <v>13.9320105946082</v>
      </c>
      <c r="U245" s="9" t="n">
        <f aca="false">U231</f>
        <v>11.6781066368651</v>
      </c>
      <c r="V245" s="9" t="n">
        <f aca="false">V231</f>
        <v>11.6781066368651</v>
      </c>
      <c r="W245" s="9" t="n">
        <f aca="false">W231</f>
        <v>11.6781066368651</v>
      </c>
      <c r="X245" s="9" t="n">
        <f aca="false">X231</f>
        <v>11.6781066368651</v>
      </c>
      <c r="Y245" s="9" t="n">
        <f aca="false">Y231</f>
        <v>11.6781066368651</v>
      </c>
      <c r="Z245" s="9" t="n">
        <f aca="false">Z231</f>
        <v>11.6781066368651</v>
      </c>
      <c r="AA245" s="9" t="n">
        <f aca="false">AA231</f>
        <v>11.6781066368651</v>
      </c>
      <c r="AB245" s="9" t="n">
        <f aca="false">AB231</f>
        <v>11.6781066368651</v>
      </c>
      <c r="AC245" s="9" t="n">
        <f aca="false">AC231</f>
        <v>11.6781066368651</v>
      </c>
      <c r="AD245" s="9" t="n">
        <f aca="false">AD231</f>
        <v>11.6781066368651</v>
      </c>
      <c r="AE245" s="9" t="n">
        <f aca="false">AE231</f>
        <v>11.6781066368651</v>
      </c>
      <c r="AF245" s="9" t="n">
        <f aca="false">AF231</f>
        <v>11.6781066368651</v>
      </c>
      <c r="AG245" s="9" t="n">
        <f aca="false">AG231</f>
        <v>11.6781066368651</v>
      </c>
      <c r="AH245" s="9" t="n">
        <f aca="false">AH231</f>
        <v>11.6781066368651</v>
      </c>
      <c r="AI245" s="9" t="n">
        <f aca="false">AI231</f>
        <v>11.6781066368651</v>
      </c>
      <c r="AJ245" s="9" t="n">
        <f aca="false">AJ231</f>
        <v>11.6781066368651</v>
      </c>
      <c r="AK245" s="9" t="n">
        <f aca="false">AK231</f>
        <v>11.6781066368651</v>
      </c>
      <c r="AL245" s="9" t="n">
        <f aca="false">AL231</f>
        <v>11.6781066368651</v>
      </c>
      <c r="AM245" s="9" t="n">
        <f aca="false">AM231</f>
        <v>11.6781066368651</v>
      </c>
      <c r="AN245" s="9" t="n">
        <f aca="false">AN231</f>
        <v>11.6781066368651</v>
      </c>
      <c r="AO245" s="9" t="n">
        <f aca="false">AO231</f>
        <v>11.6781066368651</v>
      </c>
      <c r="AP245" s="9" t="n">
        <f aca="false">AP231</f>
        <v>11.6781066368651</v>
      </c>
      <c r="AQ245" s="9" t="n">
        <f aca="false">AQ231</f>
        <v>11.6781066368651</v>
      </c>
      <c r="AR245" s="9" t="n">
        <f aca="false">AR231</f>
        <v>11.6781066368651</v>
      </c>
      <c r="AS245" s="9" t="n">
        <f aca="false">AS231</f>
        <v>11.6781066368651</v>
      </c>
      <c r="AT245" s="9" t="n">
        <f aca="false">AT231</f>
        <v>11.6781066368651</v>
      </c>
      <c r="AU245" s="9" t="n">
        <f aca="false">AU231</f>
        <v>11.6781066368651</v>
      </c>
      <c r="AV245" s="9" t="n">
        <f aca="false">AV231</f>
        <v>11.6781066368651</v>
      </c>
      <c r="AW245" s="9" t="n">
        <f aca="false">AW231</f>
        <v>11.6781066368651</v>
      </c>
      <c r="AX245" s="9" t="n">
        <f aca="false">AX231</f>
        <v>11.6781066368651</v>
      </c>
      <c r="AY245" s="9" t="n">
        <f aca="false">AY231</f>
        <v>11.6781066368651</v>
      </c>
    </row>
    <row r="246" customFormat="false" ht="12.75" hidden="false" customHeight="false" outlineLevel="0" collapsed="false">
      <c r="B246" s="0" t="s">
        <v>65</v>
      </c>
      <c r="C246" s="9" t="n">
        <f aca="false">C234</f>
        <v>10.3242621442188</v>
      </c>
      <c r="D246" s="9" t="n">
        <f aca="false">D234</f>
        <v>10.6231534289692</v>
      </c>
      <c r="E246" s="9" t="n">
        <f aca="false">E234</f>
        <v>10.9220447137196</v>
      </c>
      <c r="F246" s="9" t="n">
        <f aca="false">F234</f>
        <v>11.22093599847</v>
      </c>
      <c r="G246" s="9" t="n">
        <f aca="false">G234</f>
        <v>11.5198272832204</v>
      </c>
      <c r="H246" s="9" t="n">
        <f aca="false">H234</f>
        <v>11.8187185679708</v>
      </c>
      <c r="I246" s="9" t="n">
        <f aca="false">I234</f>
        <v>12.1176098527212</v>
      </c>
      <c r="J246" s="9" t="n">
        <f aca="false">J234</f>
        <v>12.4165011374716</v>
      </c>
      <c r="K246" s="9" t="n">
        <f aca="false">K234</f>
        <v>12.715392422222</v>
      </c>
      <c r="L246" s="9" t="n">
        <f aca="false">L234</f>
        <v>13.0142837069724</v>
      </c>
      <c r="M246" s="9" t="n">
        <f aca="false">M234</f>
        <v>13.3131749917228</v>
      </c>
      <c r="N246" s="9" t="n">
        <f aca="false">N234</f>
        <v>13.3131749917228</v>
      </c>
      <c r="O246" s="9" t="n">
        <f aca="false">O234</f>
        <v>13.3131749917228</v>
      </c>
      <c r="P246" s="9" t="n">
        <f aca="false">P234</f>
        <v>13.3131749917228</v>
      </c>
      <c r="Q246" s="9" t="n">
        <f aca="false">Q234</f>
        <v>13.3131749917228</v>
      </c>
      <c r="R246" s="9" t="n">
        <f aca="false">R234</f>
        <v>13.3131749917228</v>
      </c>
      <c r="S246" s="9" t="n">
        <f aca="false">S234</f>
        <v>13.3131749917228</v>
      </c>
      <c r="T246" s="9" t="n">
        <f aca="false">T234</f>
        <v>13.3131749917228</v>
      </c>
      <c r="U246" s="9" t="n">
        <f aca="false">U234</f>
        <v>10.3242621442188</v>
      </c>
      <c r="V246" s="9" t="n">
        <f aca="false">V234</f>
        <v>10.3242621442188</v>
      </c>
      <c r="W246" s="9" t="n">
        <f aca="false">W234</f>
        <v>10.3242621442188</v>
      </c>
      <c r="X246" s="9" t="n">
        <f aca="false">X234</f>
        <v>10.3242621442188</v>
      </c>
      <c r="Y246" s="9" t="n">
        <f aca="false">Y234</f>
        <v>10.3242621442188</v>
      </c>
      <c r="Z246" s="9" t="n">
        <f aca="false">Z234</f>
        <v>10.3242621442188</v>
      </c>
      <c r="AA246" s="9" t="n">
        <f aca="false">AA234</f>
        <v>10.3242621442188</v>
      </c>
      <c r="AB246" s="9" t="n">
        <f aca="false">AB234</f>
        <v>10.3242621442188</v>
      </c>
      <c r="AC246" s="9" t="n">
        <f aca="false">AC234</f>
        <v>10.3242621442188</v>
      </c>
      <c r="AD246" s="9" t="n">
        <f aca="false">AD234</f>
        <v>10.3242621442188</v>
      </c>
      <c r="AE246" s="9" t="n">
        <f aca="false">AE234</f>
        <v>10.3242621442188</v>
      </c>
      <c r="AF246" s="9" t="n">
        <f aca="false">AF234</f>
        <v>10.3242621442188</v>
      </c>
      <c r="AG246" s="9" t="n">
        <f aca="false">AG234</f>
        <v>10.3242621442188</v>
      </c>
      <c r="AH246" s="9" t="n">
        <f aca="false">AH234</f>
        <v>10.3242621442188</v>
      </c>
      <c r="AI246" s="9" t="n">
        <f aca="false">AI234</f>
        <v>10.3242621442188</v>
      </c>
      <c r="AJ246" s="9" t="n">
        <f aca="false">AJ234</f>
        <v>10.3242621442188</v>
      </c>
      <c r="AK246" s="9" t="n">
        <f aca="false">AK234</f>
        <v>10.3242621442188</v>
      </c>
      <c r="AL246" s="9" t="n">
        <f aca="false">AL234</f>
        <v>10.3242621442188</v>
      </c>
      <c r="AM246" s="9" t="n">
        <f aca="false">AM234</f>
        <v>10.3242621442188</v>
      </c>
      <c r="AN246" s="9" t="n">
        <f aca="false">AN234</f>
        <v>10.3242621442188</v>
      </c>
      <c r="AO246" s="9" t="n">
        <f aca="false">AO234</f>
        <v>10.3242621442188</v>
      </c>
      <c r="AP246" s="9" t="n">
        <f aca="false">AP234</f>
        <v>10.3242621442188</v>
      </c>
      <c r="AQ246" s="9" t="n">
        <f aca="false">AQ234</f>
        <v>10.3242621442188</v>
      </c>
      <c r="AR246" s="9" t="n">
        <f aca="false">AR234</f>
        <v>10.3242621442188</v>
      </c>
      <c r="AS246" s="9" t="n">
        <f aca="false">AS234</f>
        <v>10.3242621442188</v>
      </c>
      <c r="AT246" s="9" t="n">
        <f aca="false">AT234</f>
        <v>10.3242621442188</v>
      </c>
      <c r="AU246" s="9" t="n">
        <f aca="false">AU234</f>
        <v>10.3242621442188</v>
      </c>
      <c r="AV246" s="9" t="n">
        <f aca="false">AV234</f>
        <v>10.3242621442188</v>
      </c>
      <c r="AW246" s="9" t="n">
        <f aca="false">AW234</f>
        <v>10.3242621442188</v>
      </c>
      <c r="AX246" s="9" t="n">
        <f aca="false">AX234</f>
        <v>10.3242621442188</v>
      </c>
      <c r="AY246" s="9" t="n">
        <f aca="false">AY234</f>
        <v>10.3242621442188</v>
      </c>
    </row>
    <row r="247" customFormat="false" ht="12.75" hidden="false" customHeight="false" outlineLevel="0" collapsed="false">
      <c r="B247" s="0" t="s">
        <v>66</v>
      </c>
      <c r="C247" s="9" t="n">
        <f aca="false">C237</f>
        <v>6.16684607104413</v>
      </c>
      <c r="D247" s="9" t="n">
        <f aca="false">D237</f>
        <v>6.34537859174969</v>
      </c>
      <c r="E247" s="9" t="n">
        <f aca="false">E237</f>
        <v>6.52391111245525</v>
      </c>
      <c r="F247" s="9" t="n">
        <f aca="false">F237</f>
        <v>6.70244363316081</v>
      </c>
      <c r="G247" s="9" t="n">
        <f aca="false">G237</f>
        <v>6.88097615386637</v>
      </c>
      <c r="H247" s="9" t="n">
        <f aca="false">H237</f>
        <v>7.05950867457193</v>
      </c>
      <c r="I247" s="9" t="n">
        <f aca="false">I237</f>
        <v>7.23804119527749</v>
      </c>
      <c r="J247" s="9" t="n">
        <f aca="false">J237</f>
        <v>7.41657371598305</v>
      </c>
      <c r="K247" s="9" t="n">
        <f aca="false">K237</f>
        <v>7.5951062366886</v>
      </c>
      <c r="L247" s="9" t="n">
        <f aca="false">L237</f>
        <v>7.77363875739416</v>
      </c>
      <c r="M247" s="9" t="n">
        <f aca="false">M237</f>
        <v>7.95217127809972</v>
      </c>
      <c r="N247" s="9" t="n">
        <f aca="false">N237</f>
        <v>7.95217127809972</v>
      </c>
      <c r="O247" s="9" t="n">
        <f aca="false">O237</f>
        <v>7.95217127809972</v>
      </c>
      <c r="P247" s="9" t="n">
        <f aca="false">P237</f>
        <v>7.95217127809972</v>
      </c>
      <c r="Q247" s="9" t="n">
        <f aca="false">Q237</f>
        <v>7.95217127809972</v>
      </c>
      <c r="R247" s="9" t="n">
        <f aca="false">R237</f>
        <v>7.95217127809972</v>
      </c>
      <c r="S247" s="9" t="n">
        <f aca="false">S237</f>
        <v>7.95217127809972</v>
      </c>
      <c r="T247" s="9" t="n">
        <f aca="false">T237</f>
        <v>7.95217127809972</v>
      </c>
      <c r="U247" s="9" t="n">
        <f aca="false">U237</f>
        <v>6.16684607104413</v>
      </c>
      <c r="V247" s="9" t="n">
        <f aca="false">V237</f>
        <v>6.16684607104413</v>
      </c>
      <c r="W247" s="9" t="n">
        <f aca="false">W237</f>
        <v>6.16684607104413</v>
      </c>
      <c r="X247" s="9" t="n">
        <f aca="false">X237</f>
        <v>6.16684607104413</v>
      </c>
      <c r="Y247" s="9" t="n">
        <f aca="false">Y237</f>
        <v>6.16684607104413</v>
      </c>
      <c r="Z247" s="9" t="n">
        <f aca="false">Z237</f>
        <v>6.16684607104413</v>
      </c>
      <c r="AA247" s="9" t="n">
        <f aca="false">AA237</f>
        <v>6.16684607104413</v>
      </c>
      <c r="AB247" s="9" t="n">
        <f aca="false">AB237</f>
        <v>6.16684607104413</v>
      </c>
      <c r="AC247" s="9" t="n">
        <f aca="false">AC237</f>
        <v>6.16684607104413</v>
      </c>
      <c r="AD247" s="9" t="n">
        <f aca="false">AD237</f>
        <v>6.16684607104413</v>
      </c>
      <c r="AE247" s="9" t="n">
        <f aca="false">AE237</f>
        <v>6.16684607104413</v>
      </c>
      <c r="AF247" s="9" t="n">
        <f aca="false">AF237</f>
        <v>6.16684607104413</v>
      </c>
      <c r="AG247" s="9" t="n">
        <f aca="false">AG237</f>
        <v>6.16684607104413</v>
      </c>
      <c r="AH247" s="9" t="n">
        <f aca="false">AH237</f>
        <v>6.16684607104413</v>
      </c>
      <c r="AI247" s="9" t="n">
        <f aca="false">AI237</f>
        <v>6.16684607104413</v>
      </c>
      <c r="AJ247" s="9" t="n">
        <f aca="false">AJ237</f>
        <v>6.16684607104413</v>
      </c>
      <c r="AK247" s="9" t="n">
        <f aca="false">AK237</f>
        <v>6.16684607104413</v>
      </c>
      <c r="AL247" s="9" t="n">
        <f aca="false">AL237</f>
        <v>6.16684607104413</v>
      </c>
      <c r="AM247" s="9" t="n">
        <f aca="false">AM237</f>
        <v>6.16684607104413</v>
      </c>
      <c r="AN247" s="9" t="n">
        <f aca="false">AN237</f>
        <v>6.16684607104413</v>
      </c>
      <c r="AO247" s="9" t="n">
        <f aca="false">AO237</f>
        <v>6.16684607104413</v>
      </c>
      <c r="AP247" s="9" t="n">
        <f aca="false">AP237</f>
        <v>6.16684607104413</v>
      </c>
      <c r="AQ247" s="9" t="n">
        <f aca="false">AQ237</f>
        <v>6.16684607104413</v>
      </c>
      <c r="AR247" s="9" t="n">
        <f aca="false">AR237</f>
        <v>6.16684607104413</v>
      </c>
      <c r="AS247" s="9" t="n">
        <f aca="false">AS237</f>
        <v>6.16684607104413</v>
      </c>
      <c r="AT247" s="9" t="n">
        <f aca="false">AT237</f>
        <v>6.16684607104413</v>
      </c>
      <c r="AU247" s="9" t="n">
        <f aca="false">AU237</f>
        <v>6.16684607104413</v>
      </c>
      <c r="AV247" s="9" t="n">
        <f aca="false">AV237</f>
        <v>6.16684607104413</v>
      </c>
      <c r="AW247" s="9" t="n">
        <f aca="false">AW237</f>
        <v>6.16684607104413</v>
      </c>
      <c r="AX247" s="9" t="n">
        <f aca="false">AX237</f>
        <v>6.16684607104413</v>
      </c>
      <c r="AY247" s="9" t="n">
        <f aca="false">AY237</f>
        <v>6.16684607104413</v>
      </c>
    </row>
    <row r="248" customFormat="false" ht="12.75" hidden="false" customHeight="false" outlineLevel="0" collapsed="false">
      <c r="B248" s="0" t="s">
        <v>17</v>
      </c>
      <c r="C248" s="9" t="n">
        <f aca="false">C211</f>
        <v>9.9877571626909</v>
      </c>
      <c r="D248" s="9" t="n">
        <f aca="false">D211</f>
        <v>10.2374510917582</v>
      </c>
      <c r="E248" s="9" t="n">
        <f aca="false">E211</f>
        <v>10.4871450208254</v>
      </c>
      <c r="F248" s="9" t="n">
        <f aca="false">F211</f>
        <v>10.7368389498927</v>
      </c>
      <c r="G248" s="9" t="n">
        <f aca="false">G211</f>
        <v>10.98653287896</v>
      </c>
      <c r="H248" s="9" t="n">
        <f aca="false">H211</f>
        <v>11.2362268080273</v>
      </c>
      <c r="I248" s="9" t="n">
        <f aca="false">I211</f>
        <v>11.4859207370945</v>
      </c>
      <c r="J248" s="9" t="n">
        <f aca="false">J211</f>
        <v>11.7356146661618</v>
      </c>
      <c r="K248" s="9" t="n">
        <f aca="false">K211</f>
        <v>11.9853085952291</v>
      </c>
      <c r="L248" s="9" t="n">
        <f aca="false">L211</f>
        <v>12.2350025242964</v>
      </c>
      <c r="M248" s="9" t="n">
        <f aca="false">M211</f>
        <v>12.4846964533636</v>
      </c>
      <c r="N248" s="9" t="n">
        <f aca="false">N211</f>
        <v>12.4846964533636</v>
      </c>
      <c r="O248" s="9" t="n">
        <f aca="false">O211</f>
        <v>12.4846964533636</v>
      </c>
      <c r="P248" s="9" t="n">
        <f aca="false">P211</f>
        <v>12.4846964533636</v>
      </c>
      <c r="Q248" s="9" t="n">
        <f aca="false">Q211</f>
        <v>12.4846964533636</v>
      </c>
      <c r="R248" s="9" t="n">
        <f aca="false">R211</f>
        <v>12.4846964533636</v>
      </c>
      <c r="S248" s="9" t="n">
        <f aca="false">S211</f>
        <v>12.4846964533636</v>
      </c>
      <c r="T248" s="9" t="n">
        <f aca="false">T211</f>
        <v>12.4846964533636</v>
      </c>
      <c r="U248" s="9" t="n">
        <f aca="false">U211</f>
        <v>9.9877571626909</v>
      </c>
      <c r="V248" s="9" t="n">
        <f aca="false">V211</f>
        <v>9.9877571626909</v>
      </c>
      <c r="W248" s="9" t="n">
        <f aca="false">W211</f>
        <v>9.9877571626909</v>
      </c>
      <c r="X248" s="9" t="n">
        <f aca="false">X211</f>
        <v>9.9877571626909</v>
      </c>
      <c r="Y248" s="9" t="n">
        <f aca="false">Y211</f>
        <v>9.9877571626909</v>
      </c>
      <c r="Z248" s="9" t="n">
        <f aca="false">Z211</f>
        <v>9.9877571626909</v>
      </c>
      <c r="AA248" s="9" t="n">
        <f aca="false">AA211</f>
        <v>9.9877571626909</v>
      </c>
      <c r="AB248" s="9" t="n">
        <f aca="false">AB211</f>
        <v>9.9877571626909</v>
      </c>
      <c r="AC248" s="9" t="n">
        <f aca="false">AC211</f>
        <v>9.9877571626909</v>
      </c>
      <c r="AD248" s="9" t="n">
        <f aca="false">AD211</f>
        <v>9.9877571626909</v>
      </c>
      <c r="AE248" s="9" t="n">
        <f aca="false">AE211</f>
        <v>9.9877571626909</v>
      </c>
      <c r="AF248" s="9" t="n">
        <f aca="false">AF211</f>
        <v>9.9877571626909</v>
      </c>
      <c r="AG248" s="9" t="n">
        <f aca="false">AG211</f>
        <v>9.9877571626909</v>
      </c>
      <c r="AH248" s="9" t="n">
        <f aca="false">AH211</f>
        <v>9.9877571626909</v>
      </c>
      <c r="AI248" s="9" t="n">
        <f aca="false">AI211</f>
        <v>9.9877571626909</v>
      </c>
      <c r="AJ248" s="9" t="n">
        <f aca="false">AJ211</f>
        <v>9.9877571626909</v>
      </c>
      <c r="AK248" s="9" t="n">
        <f aca="false">AK211</f>
        <v>9.9877571626909</v>
      </c>
      <c r="AL248" s="9" t="n">
        <f aca="false">AL211</f>
        <v>9.9877571626909</v>
      </c>
      <c r="AM248" s="9" t="n">
        <f aca="false">AM211</f>
        <v>9.9877571626909</v>
      </c>
      <c r="AN248" s="9" t="n">
        <f aca="false">AN211</f>
        <v>9.9877571626909</v>
      </c>
      <c r="AO248" s="9" t="n">
        <f aca="false">AO211</f>
        <v>9.9877571626909</v>
      </c>
      <c r="AP248" s="9" t="n">
        <f aca="false">AP211</f>
        <v>9.9877571626909</v>
      </c>
      <c r="AQ248" s="9" t="n">
        <f aca="false">AQ211</f>
        <v>9.9877571626909</v>
      </c>
      <c r="AR248" s="9" t="n">
        <f aca="false">AR211</f>
        <v>9.9877571626909</v>
      </c>
      <c r="AS248" s="9" t="n">
        <f aca="false">AS211</f>
        <v>9.9877571626909</v>
      </c>
      <c r="AT248" s="9" t="n">
        <f aca="false">AT211</f>
        <v>9.9877571626909</v>
      </c>
      <c r="AU248" s="9" t="n">
        <f aca="false">AU211</f>
        <v>9.9877571626909</v>
      </c>
      <c r="AV248" s="9" t="n">
        <f aca="false">AV211</f>
        <v>9.9877571626909</v>
      </c>
      <c r="AW248" s="9" t="n">
        <f aca="false">AW211</f>
        <v>9.9877571626909</v>
      </c>
      <c r="AX248" s="9" t="n">
        <f aca="false">AX211</f>
        <v>9.9877571626909</v>
      </c>
      <c r="AY248" s="9" t="n">
        <f aca="false">AY211</f>
        <v>9.9877571626909</v>
      </c>
    </row>
    <row r="250" customFormat="false" ht="12.75" hidden="false" customHeight="false" outlineLevel="0" collapsed="false">
      <c r="D250" s="0" t="s">
        <v>140</v>
      </c>
      <c r="E250" s="0" t="s">
        <v>141</v>
      </c>
      <c r="F250" s="9" t="n">
        <f aca="false">C19</f>
        <v>10</v>
      </c>
      <c r="G250" s="0" t="s">
        <v>142</v>
      </c>
      <c r="H250" s="15" t="n">
        <f aca="false">J146</f>
        <v>0.25</v>
      </c>
    </row>
    <row r="251" customFormat="false" ht="12.75" hidden="false" customHeight="false" outlineLevel="0" collapsed="false">
      <c r="D251" s="0" t="s">
        <v>105</v>
      </c>
    </row>
    <row r="252" customFormat="false" ht="12.75" hidden="false" customHeight="false" outlineLevel="0" collapsed="false">
      <c r="C252" s="0" t="s">
        <v>143</v>
      </c>
      <c r="D252" s="2" t="s">
        <v>41</v>
      </c>
      <c r="E252" s="2" t="s">
        <v>65</v>
      </c>
      <c r="F252" s="2" t="s">
        <v>66</v>
      </c>
      <c r="G252" s="2" t="s">
        <v>17</v>
      </c>
      <c r="J252" s="2"/>
      <c r="K252" s="2"/>
      <c r="L252" s="2"/>
      <c r="M252" s="2"/>
    </row>
    <row r="253" customFormat="false" ht="12.75" hidden="false" customHeight="false" outlineLevel="0" collapsed="false">
      <c r="C253" s="0" t="n">
        <v>0</v>
      </c>
      <c r="D253" s="6" t="n">
        <v>11.6781066368651</v>
      </c>
      <c r="E253" s="6" t="n">
        <v>10.3242621442188</v>
      </c>
      <c r="F253" s="6" t="n">
        <v>6.16684607104413</v>
      </c>
      <c r="G253" s="6" t="n">
        <v>9.9877571626909</v>
      </c>
      <c r="I253" s="6" t="n">
        <v>11.6781066368651</v>
      </c>
      <c r="J253" s="6" t="n">
        <v>10.3242621442188</v>
      </c>
      <c r="K253" s="6" t="n">
        <v>6.16684607104413</v>
      </c>
      <c r="L253" s="6" t="n">
        <v>9.9877571626909</v>
      </c>
      <c r="M253" s="6"/>
    </row>
    <row r="254" customFormat="false" ht="12.75" hidden="false" customHeight="false" outlineLevel="0" collapsed="false">
      <c r="C254" s="0" t="n">
        <v>1</v>
      </c>
      <c r="D254" s="6" t="n">
        <v>11.9034970326394</v>
      </c>
      <c r="E254" s="6" t="n">
        <v>10.6231534289692</v>
      </c>
      <c r="F254" s="6" t="n">
        <v>6.34537859174969</v>
      </c>
      <c r="G254" s="6" t="n">
        <v>10.2374510917582</v>
      </c>
      <c r="I254" s="6" t="n">
        <v>11.8963413877754</v>
      </c>
      <c r="J254" s="6" t="n">
        <v>10.6516142705843</v>
      </c>
      <c r="K254" s="6" t="n">
        <v>6.4941981974097</v>
      </c>
      <c r="L254" s="6" t="n">
        <v>10.2769065012519</v>
      </c>
      <c r="M254" s="6"/>
    </row>
    <row r="255" customFormat="false" ht="12.75" hidden="false" customHeight="false" outlineLevel="0" collapsed="false">
      <c r="C255" s="0" t="n">
        <f aca="false">C254+1</f>
        <v>2</v>
      </c>
      <c r="D255" s="6" t="n">
        <v>12.1288874284137</v>
      </c>
      <c r="E255" s="6" t="n">
        <v>10.9220447137196</v>
      </c>
      <c r="F255" s="6" t="n">
        <v>6.52391111245525</v>
      </c>
      <c r="G255" s="6" t="n">
        <v>10.4871450208254</v>
      </c>
      <c r="I255" s="6" t="n">
        <v>12.0847972655755</v>
      </c>
      <c r="J255" s="6" t="n">
        <v>10.9342980872844</v>
      </c>
      <c r="K255" s="6" t="n">
        <v>6.77688201410978</v>
      </c>
      <c r="L255" s="6" t="n">
        <v>10.5266004303192</v>
      </c>
      <c r="M255" s="6"/>
    </row>
    <row r="256" customFormat="false" ht="12.75" hidden="false" customHeight="false" outlineLevel="0" collapsed="false">
      <c r="C256" s="0" t="n">
        <f aca="false">C255+1</f>
        <v>3</v>
      </c>
      <c r="D256" s="6" t="n">
        <v>12.354277824188</v>
      </c>
      <c r="E256" s="6" t="n">
        <v>11.22093599847</v>
      </c>
      <c r="F256" s="6" t="n">
        <v>6.70244363316081</v>
      </c>
      <c r="G256" s="6" t="n">
        <v>10.7368389498927</v>
      </c>
      <c r="I256" s="6" t="n">
        <v>12.2732531433756</v>
      </c>
      <c r="J256" s="6" t="n">
        <v>11.2169819039845</v>
      </c>
      <c r="K256" s="6" t="n">
        <v>7.05956583080987</v>
      </c>
      <c r="L256" s="6" t="n">
        <v>10.7762943593865</v>
      </c>
      <c r="M256" s="6"/>
    </row>
    <row r="257" customFormat="false" ht="12.75" hidden="false" customHeight="false" outlineLevel="0" collapsed="false">
      <c r="C257" s="0" t="n">
        <f aca="false">C256+1</f>
        <v>4</v>
      </c>
      <c r="D257" s="6" t="n">
        <v>12.5796682199623</v>
      </c>
      <c r="E257" s="6" t="n">
        <v>11.5198272832204</v>
      </c>
      <c r="F257" s="6" t="n">
        <v>6.88097615386637</v>
      </c>
      <c r="G257" s="6" t="n">
        <v>10.98653287896</v>
      </c>
      <c r="I257" s="6" t="n">
        <v>12.3728699014613</v>
      </c>
      <c r="J257" s="6" t="n">
        <v>11.3664070411131</v>
      </c>
      <c r="K257" s="6" t="n">
        <v>7.20899096793847</v>
      </c>
      <c r="L257" s="6" t="n">
        <v>10.9082812202779</v>
      </c>
      <c r="M257" s="6"/>
    </row>
    <row r="258" customFormat="false" ht="12.75" hidden="false" customHeight="false" outlineLevel="0" collapsed="false">
      <c r="C258" s="0" t="n">
        <f aca="false">C257+1</f>
        <v>5</v>
      </c>
      <c r="D258" s="6" t="n">
        <v>12.8050586157366</v>
      </c>
      <c r="E258" s="6" t="n">
        <v>11.8187185679708</v>
      </c>
      <c r="F258" s="6" t="n">
        <v>7.05950867457193</v>
      </c>
      <c r="G258" s="6" t="n">
        <v>11.2362268080273</v>
      </c>
      <c r="I258" s="9" t="n">
        <f aca="false">I257</f>
        <v>12.3728699014613</v>
      </c>
      <c r="J258" s="9" t="n">
        <f aca="false">J257</f>
        <v>11.3664070411131</v>
      </c>
      <c r="K258" s="9" t="n">
        <f aca="false">K257</f>
        <v>7.20899096793847</v>
      </c>
      <c r="L258" s="9" t="n">
        <f aca="false">L257</f>
        <v>10.9082812202779</v>
      </c>
      <c r="M258" s="6"/>
    </row>
    <row r="259" customFormat="false" ht="12.75" hidden="false" customHeight="false" outlineLevel="0" collapsed="false">
      <c r="C259" s="0" t="n">
        <f aca="false">C258+1</f>
        <v>6</v>
      </c>
      <c r="D259" s="6" t="n">
        <v>13.0304490115109</v>
      </c>
      <c r="E259" s="6" t="n">
        <v>12.1176098527212</v>
      </c>
      <c r="F259" s="6" t="n">
        <v>7.23804119527749</v>
      </c>
      <c r="G259" s="6" t="n">
        <v>11.4859207370945</v>
      </c>
      <c r="I259" s="9" t="n">
        <f aca="false">I253</f>
        <v>11.6781066368651</v>
      </c>
      <c r="J259" s="9" t="n">
        <f aca="false">J253</f>
        <v>10.3242621442188</v>
      </c>
      <c r="K259" s="9" t="n">
        <f aca="false">K253</f>
        <v>6.16684607104413</v>
      </c>
      <c r="L259" s="9" t="n">
        <f aca="false">L253</f>
        <v>9.9877571626909</v>
      </c>
      <c r="M259" s="6"/>
    </row>
    <row r="260" customFormat="false" ht="12.75" hidden="false" customHeight="false" outlineLevel="0" collapsed="false">
      <c r="C260" s="0" t="n">
        <f aca="false">C259+1</f>
        <v>7</v>
      </c>
      <c r="D260" s="6" t="n">
        <v>13.2558394072852</v>
      </c>
      <c r="E260" s="6" t="n">
        <v>12.4165011374716</v>
      </c>
      <c r="F260" s="6" t="n">
        <v>7.41657371598305</v>
      </c>
      <c r="G260" s="6" t="n">
        <v>11.7356146661618</v>
      </c>
      <c r="J260" s="6"/>
      <c r="K260" s="6"/>
      <c r="L260" s="6"/>
      <c r="M260" s="6"/>
    </row>
    <row r="261" customFormat="false" ht="12.75" hidden="false" customHeight="false" outlineLevel="0" collapsed="false">
      <c r="C261" s="0" t="n">
        <f aca="false">C260+1</f>
        <v>8</v>
      </c>
      <c r="D261" s="6" t="n">
        <v>13.4812298030595</v>
      </c>
      <c r="E261" s="6" t="n">
        <v>12.715392422222</v>
      </c>
      <c r="F261" s="6" t="n">
        <v>7.5951062366886</v>
      </c>
      <c r="G261" s="6" t="n">
        <v>11.9853085952291</v>
      </c>
      <c r="J261" s="6"/>
      <c r="K261" s="6"/>
      <c r="L261" s="6"/>
      <c r="M261" s="6"/>
    </row>
    <row r="262" customFormat="false" ht="12.75" hidden="false" customHeight="false" outlineLevel="0" collapsed="false">
      <c r="C262" s="0" t="n">
        <f aca="false">C261+1</f>
        <v>9</v>
      </c>
      <c r="D262" s="6" t="n">
        <v>13.7066201988339</v>
      </c>
      <c r="E262" s="6" t="n">
        <v>13.0142837069724</v>
      </c>
      <c r="F262" s="6" t="n">
        <v>7.77363875739416</v>
      </c>
      <c r="G262" s="6" t="n">
        <v>12.2350025242964</v>
      </c>
      <c r="J262" s="6"/>
      <c r="K262" s="6"/>
      <c r="L262" s="6"/>
      <c r="M262" s="6"/>
    </row>
    <row r="263" customFormat="false" ht="12.75" hidden="false" customHeight="false" outlineLevel="0" collapsed="false">
      <c r="C263" s="0" t="n">
        <f aca="false">C262+1</f>
        <v>10</v>
      </c>
      <c r="D263" s="6" t="n">
        <v>13.9320105946082</v>
      </c>
      <c r="E263" s="6" t="n">
        <v>13.3131749917228</v>
      </c>
      <c r="F263" s="6" t="n">
        <v>7.95217127809972</v>
      </c>
      <c r="G263" s="6" t="n">
        <v>12.4846964533636</v>
      </c>
      <c r="J263" s="6"/>
      <c r="K263" s="6"/>
      <c r="L263" s="6"/>
      <c r="M263" s="6"/>
    </row>
    <row r="264" customFormat="false" ht="12.75" hidden="false" customHeight="false" outlineLevel="0" collapsed="false">
      <c r="C264" s="0" t="n">
        <f aca="false">C263+1</f>
        <v>11</v>
      </c>
      <c r="D264" s="6" t="n">
        <v>13.9320105946082</v>
      </c>
      <c r="E264" s="6" t="n">
        <v>13.3131749917228</v>
      </c>
      <c r="F264" s="6" t="n">
        <v>7.95217127809972</v>
      </c>
      <c r="G264" s="6" t="n">
        <v>12.4846964533636</v>
      </c>
      <c r="J264" s="6"/>
      <c r="K264" s="6"/>
      <c r="L264" s="6"/>
      <c r="M264" s="6"/>
    </row>
    <row r="265" customFormat="false" ht="12.75" hidden="false" customHeight="false" outlineLevel="0" collapsed="false">
      <c r="C265" s="0" t="n">
        <f aca="false">C264+1</f>
        <v>12</v>
      </c>
      <c r="D265" s="6" t="n">
        <v>13.9320105946082</v>
      </c>
      <c r="E265" s="6" t="n">
        <v>13.3131749917228</v>
      </c>
      <c r="F265" s="6" t="n">
        <v>7.95217127809972</v>
      </c>
      <c r="G265" s="6" t="n">
        <v>12.4846964533636</v>
      </c>
      <c r="J265" s="6"/>
      <c r="K265" s="6"/>
      <c r="L265" s="6"/>
      <c r="M265" s="6"/>
    </row>
    <row r="266" customFormat="false" ht="12.75" hidden="false" customHeight="false" outlineLevel="0" collapsed="false">
      <c r="C266" s="0" t="n">
        <f aca="false">C265+1</f>
        <v>13</v>
      </c>
      <c r="D266" s="6" t="n">
        <v>13.9320105946082</v>
      </c>
      <c r="E266" s="6" t="n">
        <v>13.3131749917228</v>
      </c>
      <c r="F266" s="6" t="n">
        <v>7.95217127809972</v>
      </c>
      <c r="G266" s="6" t="n">
        <v>12.4846964533636</v>
      </c>
    </row>
    <row r="267" customFormat="false" ht="12.75" hidden="false" customHeight="false" outlineLevel="0" collapsed="false">
      <c r="C267" s="0" t="n">
        <f aca="false">C266+1</f>
        <v>14</v>
      </c>
      <c r="D267" s="6" t="n">
        <v>13.9320105946082</v>
      </c>
      <c r="E267" s="6" t="n">
        <v>13.3131749917228</v>
      </c>
      <c r="F267" s="6" t="n">
        <v>7.95217127809972</v>
      </c>
      <c r="G267" s="6" t="n">
        <v>12.4846964533636</v>
      </c>
    </row>
    <row r="268" customFormat="false" ht="12.75" hidden="false" customHeight="false" outlineLevel="0" collapsed="false">
      <c r="C268" s="0" t="n">
        <f aca="false">C267+1</f>
        <v>15</v>
      </c>
      <c r="D268" s="6" t="n">
        <v>13.9320105946082</v>
      </c>
      <c r="E268" s="6" t="n">
        <v>13.3131749917228</v>
      </c>
      <c r="F268" s="6" t="n">
        <v>7.95217127809972</v>
      </c>
      <c r="G268" s="6" t="n">
        <v>12.4846964533636</v>
      </c>
    </row>
    <row r="269" customFormat="false" ht="12.75" hidden="false" customHeight="false" outlineLevel="0" collapsed="false">
      <c r="C269" s="0" t="n">
        <f aca="false">C268+1</f>
        <v>16</v>
      </c>
      <c r="D269" s="6" t="n">
        <v>13.9320105946082</v>
      </c>
      <c r="E269" s="6" t="n">
        <v>13.3131749917228</v>
      </c>
      <c r="F269" s="6" t="n">
        <v>7.95217127809972</v>
      </c>
      <c r="G269" s="6" t="n">
        <v>12.4846964533636</v>
      </c>
    </row>
    <row r="270" customFormat="false" ht="12.75" hidden="false" customHeight="false" outlineLevel="0" collapsed="false">
      <c r="C270" s="0" t="n">
        <f aca="false">C269+1</f>
        <v>17</v>
      </c>
      <c r="D270" s="6" t="n">
        <v>13.9320105946082</v>
      </c>
      <c r="E270" s="6" t="n">
        <v>13.3131749917228</v>
      </c>
      <c r="F270" s="6" t="n">
        <v>7.95217127809972</v>
      </c>
      <c r="G270" s="6" t="n">
        <v>12.4846964533636</v>
      </c>
    </row>
    <row r="271" customFormat="false" ht="12.75" hidden="false" customHeight="false" outlineLevel="0" collapsed="false">
      <c r="C271" s="0" t="n">
        <f aca="false">C270+1</f>
        <v>18</v>
      </c>
      <c r="D271" s="6" t="n">
        <v>11.6781066368651</v>
      </c>
      <c r="E271" s="6" t="n">
        <v>10.3242621442188</v>
      </c>
      <c r="F271" s="6" t="n">
        <v>6.16684607104413</v>
      </c>
      <c r="G271" s="6" t="n">
        <v>9.9877571626909</v>
      </c>
    </row>
    <row r="272" customFormat="false" ht="12.75" hidden="false" customHeight="false" outlineLevel="0" collapsed="false">
      <c r="D272" s="6"/>
      <c r="E272" s="6"/>
      <c r="F272" s="6"/>
      <c r="G272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2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:G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9.14"/>
    <col collapsed="false" customWidth="true" hidden="false" outlineLevel="0" max="4" min="3" style="0" width="11.42"/>
    <col collapsed="false" customWidth="true" hidden="false" outlineLevel="0" max="5" min="5" style="0" width="10.28"/>
    <col collapsed="false" customWidth="true" hidden="false" outlineLevel="0" max="8" min="6" style="0" width="9.28"/>
    <col collapsed="false" customWidth="true" hidden="false" outlineLevel="0" max="9" min="9" style="0" width="13.99"/>
    <col collapsed="false" customWidth="true" hidden="false" outlineLevel="0" max="10" min="10" style="0" width="9.28"/>
    <col collapsed="false" customWidth="true" hidden="false" outlineLevel="0" max="11" min="11" style="0" width="9.41"/>
    <col collapsed="false" customWidth="true" hidden="false" outlineLevel="0" max="13" min="12" style="0" width="9.28"/>
  </cols>
  <sheetData>
    <row r="1" customFormat="false" ht="12.75" hidden="false" customHeight="false" outlineLevel="0" collapsed="false">
      <c r="A1" s="0" t="s">
        <v>144</v>
      </c>
    </row>
    <row r="2" customFormat="false" ht="12.75" hidden="false" customHeight="false" outlineLevel="0" collapsed="false">
      <c r="B2" s="1" t="s">
        <v>37</v>
      </c>
    </row>
    <row r="3" customFormat="false" ht="12.75" hidden="false" customHeight="false" outlineLevel="0" collapsed="false">
      <c r="B3" s="1"/>
    </row>
    <row r="4" customFormat="false" ht="12.75" hidden="false" customHeight="false" outlineLevel="0" collapsed="false">
      <c r="B4" s="0" t="s">
        <v>38</v>
      </c>
      <c r="C4" s="0" t="s">
        <v>39</v>
      </c>
      <c r="D4" s="0" t="s">
        <v>40</v>
      </c>
    </row>
    <row r="5" customFormat="false" ht="12.75" hidden="false" customHeight="false" outlineLevel="0" collapsed="false">
      <c r="B5" s="0" t="s">
        <v>41</v>
      </c>
      <c r="C5" s="6" t="n">
        <f aca="false">C12-1</f>
        <v>11.4492217978728</v>
      </c>
      <c r="D5" s="0" t="s">
        <v>145</v>
      </c>
    </row>
    <row r="6" customFormat="false" ht="12.75" hidden="false" customHeight="false" outlineLevel="0" collapsed="false">
      <c r="B6" s="0" t="s">
        <v>43</v>
      </c>
      <c r="C6" s="6" t="n">
        <f aca="false">'A-10'!C51/10</f>
        <v>9.23671945367294</v>
      </c>
      <c r="D6" s="0" t="s">
        <v>44</v>
      </c>
      <c r="G6" s="0" t="s">
        <v>45</v>
      </c>
    </row>
    <row r="7" customFormat="false" ht="12.75" hidden="false" customHeight="false" outlineLevel="0" collapsed="false">
      <c r="B7" s="0" t="s">
        <v>46</v>
      </c>
      <c r="C7" s="6" t="n">
        <f aca="false">E20T!C51/10</f>
        <v>5.64995919526648</v>
      </c>
      <c r="D7" s="0" t="s">
        <v>47</v>
      </c>
      <c r="G7" s="0" t="s">
        <v>48</v>
      </c>
    </row>
    <row r="9" customFormat="false" ht="12.75" hidden="false" customHeight="false" outlineLevel="0" collapsed="false">
      <c r="B9" s="1" t="s">
        <v>49</v>
      </c>
    </row>
    <row r="11" customFormat="false" ht="12.75" hidden="false" customHeight="false" outlineLevel="0" collapsed="false">
      <c r="B11" s="0" t="s">
        <v>38</v>
      </c>
      <c r="C11" s="0" t="s">
        <v>39</v>
      </c>
    </row>
    <row r="12" customFormat="false" ht="12.75" hidden="false" customHeight="false" outlineLevel="0" collapsed="false">
      <c r="B12" s="0" t="str">
        <f aca="false">B5</f>
        <v>Residential</v>
      </c>
      <c r="C12" s="9" t="n">
        <f aca="false">C72</f>
        <v>12.4492217978728</v>
      </c>
    </row>
    <row r="13" customFormat="false" ht="12.75" hidden="false" customHeight="false" outlineLevel="0" collapsed="false">
      <c r="B13" s="0" t="str">
        <f aca="false">B6</f>
        <v>Medium Commercial</v>
      </c>
      <c r="C13" s="9" t="n">
        <f aca="false">C6+1</f>
        <v>10.2367194536729</v>
      </c>
    </row>
    <row r="14" customFormat="false" ht="12.75" hidden="false" customHeight="false" outlineLevel="0" collapsed="false">
      <c r="B14" s="0" t="str">
        <f aca="false">B7</f>
        <v>Large Industrial</v>
      </c>
      <c r="C14" s="9" t="n">
        <f aca="false">C7+1</f>
        <v>6.64995919526648</v>
      </c>
    </row>
    <row r="15" customFormat="false" ht="12.75" hidden="false" customHeight="false" outlineLevel="0" collapsed="false">
      <c r="C15" s="9"/>
    </row>
    <row r="16" customFormat="false" ht="12.75" hidden="false" customHeight="false" outlineLevel="0" collapsed="false">
      <c r="B16" s="1" t="s">
        <v>50</v>
      </c>
      <c r="C16" s="9"/>
    </row>
    <row r="17" customFormat="false" ht="12.75" hidden="false" customHeight="false" outlineLevel="0" collapsed="false">
      <c r="C17" s="9"/>
    </row>
    <row r="18" customFormat="false" ht="12.75" hidden="false" customHeight="false" outlineLevel="0" collapsed="false">
      <c r="B18" s="0" t="s">
        <v>51</v>
      </c>
      <c r="C18" s="5" t="n">
        <v>5000</v>
      </c>
      <c r="D18" s="0" t="s">
        <v>52</v>
      </c>
      <c r="E18" s="5" t="n">
        <f aca="false">C18</f>
        <v>5000</v>
      </c>
    </row>
    <row r="19" customFormat="false" ht="12.75" hidden="false" customHeight="false" outlineLevel="0" collapsed="false">
      <c r="B19" s="0" t="s">
        <v>53</v>
      </c>
      <c r="C19" s="9" t="n">
        <v>10</v>
      </c>
      <c r="D19" s="0" t="s">
        <v>54</v>
      </c>
      <c r="E19" s="5" t="n">
        <v>5</v>
      </c>
    </row>
    <row r="20" customFormat="false" ht="12.75" hidden="false" customHeight="false" outlineLevel="0" collapsed="false">
      <c r="B20" s="0" t="s">
        <v>55</v>
      </c>
      <c r="C20" s="3" t="n">
        <v>0.07</v>
      </c>
      <c r="E20" s="5" t="n">
        <f aca="false">C20</f>
        <v>0.07</v>
      </c>
    </row>
    <row r="21" customFormat="false" ht="12.75" hidden="false" customHeight="false" outlineLevel="0" collapsed="false">
      <c r="B21" s="0" t="s">
        <v>56</v>
      </c>
      <c r="C21" s="10" t="n">
        <f aca="false">-PMT(C20/4,C19*4,C18)*4</f>
        <v>699.441821487533</v>
      </c>
      <c r="D21" s="0" t="s">
        <v>52</v>
      </c>
      <c r="E21" s="5" t="n">
        <f aca="false">-PMT(E20/4,E19*4,E18)*4</f>
        <v>1193.82449121328</v>
      </c>
    </row>
    <row r="22" customFormat="false" ht="12.75" hidden="false" customHeight="false" outlineLevel="0" collapsed="false">
      <c r="C22" s="9"/>
    </row>
    <row r="24" customFormat="false" ht="12.75" hidden="false" customHeight="false" outlineLevel="0" collapsed="false">
      <c r="B24" s="1" t="s">
        <v>57</v>
      </c>
    </row>
    <row r="26" customFormat="false" ht="38.25" hidden="false" customHeight="false" outlineLevel="0" collapsed="false">
      <c r="B26" s="0" t="s">
        <v>38</v>
      </c>
      <c r="C26" s="12" t="s">
        <v>58</v>
      </c>
      <c r="D26" s="12" t="s">
        <v>59</v>
      </c>
      <c r="E26" s="0" t="s">
        <v>40</v>
      </c>
      <c r="I26" s="0" t="s">
        <v>60</v>
      </c>
    </row>
    <row r="27" customFormat="false" ht="12.75" hidden="false" customHeight="false" outlineLevel="0" collapsed="false">
      <c r="B27" s="0" t="s">
        <v>41</v>
      </c>
      <c r="C27" s="13" t="s">
        <v>61</v>
      </c>
      <c r="D27" s="4" t="n">
        <f aca="false">27739000000/4017428</f>
        <v>6904.66636863187</v>
      </c>
      <c r="E27" s="0" t="s">
        <v>62</v>
      </c>
      <c r="I27" s="2" t="s">
        <v>61</v>
      </c>
      <c r="L27" s="4"/>
    </row>
    <row r="28" customFormat="false" ht="12.75" hidden="false" customHeight="false" outlineLevel="0" collapsed="false">
      <c r="B28" s="0" t="s">
        <v>43</v>
      </c>
      <c r="C28" s="4" t="n">
        <f aca="false">MAX('A-10'!C25:D25)*1000</f>
        <v>100</v>
      </c>
      <c r="D28" s="4" t="n">
        <f aca="false">'A-10'!I24*1000</f>
        <v>448920</v>
      </c>
      <c r="E28" s="0" t="s">
        <v>63</v>
      </c>
      <c r="I28" s="14" t="n">
        <f aca="false">D28/C28/8760</f>
        <v>0.512465753424658</v>
      </c>
      <c r="L28" s="4"/>
    </row>
    <row r="29" customFormat="false" ht="12.75" hidden="false" customHeight="false" outlineLevel="0" collapsed="false">
      <c r="B29" s="0" t="s">
        <v>46</v>
      </c>
      <c r="C29" s="4" t="n">
        <f aca="false">MAX(E20T!C25:D25)*1000</f>
        <v>1500</v>
      </c>
      <c r="D29" s="4" t="n">
        <f aca="false">E20T!I24*1000</f>
        <v>9218340</v>
      </c>
      <c r="E29" s="0" t="s">
        <v>63</v>
      </c>
      <c r="I29" s="14" t="n">
        <f aca="false">D29/C29/8760</f>
        <v>0.701547945205479</v>
      </c>
      <c r="L29" s="4"/>
    </row>
    <row r="31" customFormat="false" ht="63.75" hidden="false" customHeight="false" outlineLevel="0" collapsed="false">
      <c r="B31" s="0" t="s">
        <v>38</v>
      </c>
      <c r="C31" s="12" t="s">
        <v>64</v>
      </c>
      <c r="D31" s="0" t="s">
        <v>40</v>
      </c>
    </row>
    <row r="32" customFormat="false" ht="12.75" hidden="false" customHeight="false" outlineLevel="0" collapsed="false">
      <c r="B32" s="0" t="s">
        <v>41</v>
      </c>
      <c r="C32" s="5" t="n">
        <f aca="false">D27</f>
        <v>6904.66636863187</v>
      </c>
      <c r="D32" s="0" t="s">
        <v>62</v>
      </c>
    </row>
    <row r="33" customFormat="false" ht="12.75" hidden="false" customHeight="false" outlineLevel="0" collapsed="false">
      <c r="B33" s="0" t="s">
        <v>65</v>
      </c>
      <c r="C33" s="4" t="n">
        <f aca="false">'A-10'!G27*1000</f>
        <v>64093.8678350993</v>
      </c>
      <c r="D33" s="0" t="s">
        <v>62</v>
      </c>
    </row>
    <row r="34" customFormat="false" ht="12.75" hidden="false" customHeight="false" outlineLevel="0" collapsed="false">
      <c r="B34" s="0" t="s">
        <v>66</v>
      </c>
      <c r="C34" s="4" t="n">
        <f aca="false">E20T!G26*1000</f>
        <v>14528236.3162467</v>
      </c>
      <c r="D34" s="0" t="s">
        <v>62</v>
      </c>
    </row>
    <row r="36" customFormat="false" ht="12.75" hidden="false" customHeight="false" outlineLevel="0" collapsed="false">
      <c r="B36" s="1" t="s">
        <v>67</v>
      </c>
    </row>
    <row r="39" customFormat="false" ht="38.25" hidden="false" customHeight="false" outlineLevel="0" collapsed="false">
      <c r="B39" s="0" t="s">
        <v>38</v>
      </c>
      <c r="C39" s="12" t="s">
        <v>68</v>
      </c>
      <c r="D39" s="0" t="s">
        <v>40</v>
      </c>
      <c r="H39" s="12" t="s">
        <v>69</v>
      </c>
    </row>
    <row r="40" customFormat="false" ht="12.75" hidden="false" customHeight="false" outlineLevel="0" collapsed="false">
      <c r="B40" s="0" t="s">
        <v>41</v>
      </c>
      <c r="C40" s="4" t="n">
        <v>24351</v>
      </c>
      <c r="D40" s="0" t="s">
        <v>145</v>
      </c>
      <c r="H40" s="14" t="n">
        <f aca="false">C40/$C$44</f>
        <v>0.309801277321188</v>
      </c>
    </row>
    <row r="41" customFormat="false" ht="12.75" hidden="false" customHeight="false" outlineLevel="0" collapsed="false">
      <c r="B41" s="0" t="s">
        <v>65</v>
      </c>
      <c r="C41" s="4" t="n">
        <v>33093</v>
      </c>
      <c r="D41" s="0" t="s">
        <v>145</v>
      </c>
      <c r="H41" s="14" t="n">
        <f aca="false">C41/$C$44</f>
        <v>0.421019821378591</v>
      </c>
    </row>
    <row r="42" customFormat="false" ht="12.75" hidden="false" customHeight="false" outlineLevel="0" collapsed="false">
      <c r="B42" s="0" t="s">
        <v>66</v>
      </c>
      <c r="C42" s="4" t="n">
        <v>13229</v>
      </c>
      <c r="D42" s="0" t="s">
        <v>145</v>
      </c>
      <c r="H42" s="14" t="n">
        <f aca="false">C42/$C$44</f>
        <v>0.168303605506221</v>
      </c>
    </row>
    <row r="43" customFormat="false" ht="12.75" hidden="false" customHeight="false" outlineLevel="0" collapsed="false">
      <c r="B43" s="0" t="s">
        <v>70</v>
      </c>
      <c r="C43" s="4" t="n">
        <f aca="false">C44-SUM(C40:C42)</f>
        <v>7929</v>
      </c>
      <c r="D43" s="0" t="s">
        <v>145</v>
      </c>
      <c r="H43" s="14" t="n">
        <f aca="false">C43/$C$44</f>
        <v>0.100875295794</v>
      </c>
    </row>
    <row r="44" customFormat="false" ht="12.75" hidden="false" customHeight="false" outlineLevel="0" collapsed="false">
      <c r="B44" s="0" t="s">
        <v>17</v>
      </c>
      <c r="C44" s="4" t="n">
        <v>78602</v>
      </c>
      <c r="D44" s="0" t="s">
        <v>145</v>
      </c>
      <c r="H44" s="14" t="n">
        <f aca="false">C44/$C$44</f>
        <v>1</v>
      </c>
    </row>
    <row r="47" customFormat="false" ht="12.75" hidden="false" customHeight="false" outlineLevel="0" collapsed="false">
      <c r="B47" s="1" t="s">
        <v>71</v>
      </c>
    </row>
    <row r="48" customFormat="false" ht="12.75" hidden="false" customHeight="false" outlineLevel="0" collapsed="false">
      <c r="B48" s="0" t="s">
        <v>72</v>
      </c>
    </row>
    <row r="49" customFormat="false" ht="25.5" hidden="false" customHeight="false" outlineLevel="0" collapsed="false">
      <c r="B49" s="0" t="s">
        <v>38</v>
      </c>
      <c r="C49" s="12" t="s">
        <v>73</v>
      </c>
    </row>
    <row r="50" customFormat="false" ht="12.75" hidden="false" customHeight="false" outlineLevel="0" collapsed="false">
      <c r="B50" s="0" t="s">
        <v>41</v>
      </c>
      <c r="C50" s="4" t="n">
        <v>2788</v>
      </c>
      <c r="D50" s="0" t="s">
        <v>145</v>
      </c>
    </row>
    <row r="51" customFormat="false" ht="12.75" hidden="false" customHeight="false" outlineLevel="0" collapsed="false">
      <c r="B51" s="0" t="s">
        <v>65</v>
      </c>
      <c r="C51" s="4" t="n">
        <v>2894</v>
      </c>
      <c r="D51" s="0" t="s">
        <v>145</v>
      </c>
    </row>
    <row r="52" customFormat="false" ht="12.75" hidden="false" customHeight="false" outlineLevel="0" collapsed="false">
      <c r="B52" s="0" t="s">
        <v>66</v>
      </c>
      <c r="C52" s="4" t="n">
        <v>736</v>
      </c>
      <c r="D52" s="0" t="s">
        <v>145</v>
      </c>
    </row>
    <row r="53" customFormat="false" ht="12.75" hidden="false" customHeight="false" outlineLevel="0" collapsed="false">
      <c r="B53" s="0" t="s">
        <v>70</v>
      </c>
      <c r="C53" s="4" t="n">
        <f aca="false">C54-SUM(C50:C52)</f>
        <v>653</v>
      </c>
      <c r="D53" s="0" t="s">
        <v>145</v>
      </c>
    </row>
    <row r="54" customFormat="false" ht="12.75" hidden="false" customHeight="false" outlineLevel="0" collapsed="false">
      <c r="B54" s="0" t="s">
        <v>17</v>
      </c>
      <c r="C54" s="4" t="n">
        <v>7071</v>
      </c>
      <c r="D54" s="0" t="s">
        <v>145</v>
      </c>
    </row>
    <row r="55" customFormat="false" ht="12.75" hidden="false" customHeight="false" outlineLevel="0" collapsed="false">
      <c r="C55" s="4"/>
    </row>
    <row r="56" customFormat="false" ht="12.75" hidden="false" customHeight="false" outlineLevel="0" collapsed="false">
      <c r="B56" s="0" t="s">
        <v>71</v>
      </c>
      <c r="C56" s="4"/>
    </row>
    <row r="57" customFormat="false" ht="12.75" hidden="false" customHeight="false" outlineLevel="0" collapsed="false">
      <c r="B57" s="0" t="s">
        <v>74</v>
      </c>
      <c r="C57" s="4"/>
    </row>
    <row r="58" customFormat="false" ht="25.5" hidden="false" customHeight="false" outlineLevel="0" collapsed="false">
      <c r="B58" s="0" t="s">
        <v>38</v>
      </c>
      <c r="C58" s="12" t="s">
        <v>73</v>
      </c>
    </row>
    <row r="59" customFormat="false" ht="12.75" hidden="false" customHeight="false" outlineLevel="0" collapsed="false">
      <c r="B59" s="0" t="s">
        <v>41</v>
      </c>
      <c r="C59" s="4" t="n">
        <f aca="false">C50+0.01*C40</f>
        <v>3031.51</v>
      </c>
    </row>
    <row r="60" customFormat="false" ht="12.75" hidden="false" customHeight="false" outlineLevel="0" collapsed="false">
      <c r="B60" s="0" t="s">
        <v>65</v>
      </c>
      <c r="C60" s="4" t="n">
        <f aca="false">C51+0.01*C41</f>
        <v>3224.93</v>
      </c>
    </row>
    <row r="61" customFormat="false" ht="12.75" hidden="false" customHeight="false" outlineLevel="0" collapsed="false">
      <c r="B61" s="0" t="s">
        <v>66</v>
      </c>
      <c r="C61" s="4" t="n">
        <f aca="false">C52+0.01*C42</f>
        <v>868.29</v>
      </c>
    </row>
    <row r="62" customFormat="false" ht="12.75" hidden="false" customHeight="false" outlineLevel="0" collapsed="false">
      <c r="B62" s="0" t="s">
        <v>70</v>
      </c>
      <c r="C62" s="4" t="n">
        <f aca="false">C53+0.01*C43</f>
        <v>732.29</v>
      </c>
    </row>
    <row r="63" customFormat="false" ht="12.75" hidden="false" customHeight="false" outlineLevel="0" collapsed="false">
      <c r="B63" s="0" t="s">
        <v>17</v>
      </c>
      <c r="C63" s="4" t="n">
        <f aca="false">C54+0.01*C44</f>
        <v>7857.02</v>
      </c>
      <c r="D63" s="5" t="n">
        <f aca="false">C63/4</f>
        <v>1964.255</v>
      </c>
    </row>
    <row r="64" customFormat="false" ht="12.75" hidden="false" customHeight="false" outlineLevel="0" collapsed="false">
      <c r="C64" s="4"/>
    </row>
    <row r="65" customFormat="false" ht="12.75" hidden="false" customHeight="false" outlineLevel="0" collapsed="false">
      <c r="C65" s="4"/>
    </row>
    <row r="68" customFormat="false" ht="12.75" hidden="false" customHeight="false" outlineLevel="0" collapsed="false">
      <c r="B68" s="1" t="s">
        <v>75</v>
      </c>
    </row>
    <row r="69" customFormat="false" ht="12.75" hidden="false" customHeight="false" outlineLevel="0" collapsed="false">
      <c r="B69" s="0" t="s">
        <v>76</v>
      </c>
    </row>
    <row r="71" customFormat="false" ht="12.75" hidden="false" customHeight="false" outlineLevel="0" collapsed="false">
      <c r="B71" s="0" t="s">
        <v>38</v>
      </c>
      <c r="C71" s="0" t="s">
        <v>77</v>
      </c>
    </row>
    <row r="72" customFormat="false" ht="12.75" hidden="false" customHeight="false" outlineLevel="0" collapsed="false">
      <c r="B72" s="0" t="s">
        <v>41</v>
      </c>
      <c r="C72" s="6" t="n">
        <f aca="false">C50/C40*100+1</f>
        <v>12.4492217978728</v>
      </c>
    </row>
    <row r="73" customFormat="false" ht="12.75" hidden="false" customHeight="false" outlineLevel="0" collapsed="false">
      <c r="B73" s="0" t="s">
        <v>65</v>
      </c>
      <c r="C73" s="6" t="n">
        <f aca="false">C51/C41*100+1</f>
        <v>9.74505182364851</v>
      </c>
    </row>
    <row r="74" customFormat="false" ht="12.75" hidden="false" customHeight="false" outlineLevel="0" collapsed="false">
      <c r="B74" s="0" t="s">
        <v>66</v>
      </c>
      <c r="C74" s="6" t="n">
        <f aca="false">C52/C42*100+1</f>
        <v>6.56353465870436</v>
      </c>
    </row>
    <row r="75" customFormat="false" ht="12.75" hidden="false" customHeight="false" outlineLevel="0" collapsed="false">
      <c r="B75" s="0" t="s">
        <v>70</v>
      </c>
      <c r="C75" s="6" t="n">
        <f aca="false">C53/C43*100+1</f>
        <v>9.23559086896204</v>
      </c>
    </row>
    <row r="76" customFormat="false" ht="12.75" hidden="false" customHeight="false" outlineLevel="0" collapsed="false">
      <c r="B76" s="0" t="s">
        <v>17</v>
      </c>
      <c r="C76" s="6" t="n">
        <f aca="false">C54/C44*100+1</f>
        <v>9.99595430141727</v>
      </c>
    </row>
    <row r="81" customFormat="false" ht="12.75" hidden="false" customHeight="false" outlineLevel="0" collapsed="false">
      <c r="B81" s="1" t="s">
        <v>78</v>
      </c>
    </row>
    <row r="83" customFormat="false" ht="12.75" hidden="false" customHeight="false" outlineLevel="0" collapsed="false">
      <c r="B83" s="0" t="s">
        <v>79</v>
      </c>
      <c r="E83" s="14" t="n">
        <f aca="false">1/3</f>
        <v>0.333333333333333</v>
      </c>
    </row>
    <row r="84" customFormat="false" ht="12.75" hidden="false" customHeight="false" outlineLevel="0" collapsed="false">
      <c r="B84" s="0" t="s">
        <v>80</v>
      </c>
      <c r="E84" s="15" t="n">
        <v>0.025</v>
      </c>
    </row>
    <row r="85" customFormat="false" ht="12.75" hidden="false" customHeight="false" outlineLevel="0" collapsed="false">
      <c r="B85" s="0" t="s">
        <v>81</v>
      </c>
      <c r="E85" s="3" t="n">
        <f aca="false">C20</f>
        <v>0.07</v>
      </c>
    </row>
    <row r="86" customFormat="false" ht="12.75" hidden="false" customHeight="false" outlineLevel="0" collapsed="false">
      <c r="B86" s="0" t="s">
        <v>82</v>
      </c>
      <c r="E86" s="3" t="n">
        <f aca="false">J146</f>
        <v>0.25</v>
      </c>
    </row>
    <row r="87" customFormat="false" ht="12.75" hidden="false" customHeight="false" outlineLevel="0" collapsed="false">
      <c r="E87" s="3"/>
    </row>
    <row r="88" customFormat="false" ht="12.75" hidden="false" customHeight="false" outlineLevel="0" collapsed="false">
      <c r="E88" s="3"/>
    </row>
    <row r="89" customFormat="false" ht="12.75" hidden="false" customHeight="false" outlineLevel="0" collapsed="false">
      <c r="E89" s="3"/>
    </row>
    <row r="90" customFormat="false" ht="12.75" hidden="false" customHeight="false" outlineLevel="0" collapsed="false">
      <c r="E90" s="3"/>
    </row>
    <row r="92" customFormat="false" ht="12.75" hidden="false" customHeight="false" outlineLevel="0" collapsed="false">
      <c r="C92" s="0" t="n">
        <v>0</v>
      </c>
      <c r="D92" s="0" t="n">
        <f aca="false">C92+1</f>
        <v>1</v>
      </c>
      <c r="E92" s="0" t="n">
        <f aca="false">D92+1</f>
        <v>2</v>
      </c>
      <c r="F92" s="0" t="n">
        <f aca="false">E92+1</f>
        <v>3</v>
      </c>
      <c r="G92" s="0" t="n">
        <f aca="false">F92+1</f>
        <v>4</v>
      </c>
      <c r="H92" s="0" t="n">
        <f aca="false">G92+1</f>
        <v>5</v>
      </c>
      <c r="I92" s="0" t="n">
        <f aca="false">H92+1</f>
        <v>6</v>
      </c>
      <c r="J92" s="0" t="n">
        <f aca="false">I92+1</f>
        <v>7</v>
      </c>
      <c r="K92" s="0" t="n">
        <f aca="false">J92+1</f>
        <v>8</v>
      </c>
      <c r="L92" s="0" t="n">
        <f aca="false">K92+1</f>
        <v>9</v>
      </c>
      <c r="M92" s="0" t="n">
        <f aca="false">L92+1</f>
        <v>10</v>
      </c>
      <c r="N92" s="0" t="n">
        <f aca="false">M92+1</f>
        <v>11</v>
      </c>
      <c r="O92" s="0" t="n">
        <f aca="false">N92+1</f>
        <v>12</v>
      </c>
      <c r="P92" s="0" t="n">
        <f aca="false">O92+1</f>
        <v>13</v>
      </c>
      <c r="Q92" s="0" t="n">
        <f aca="false">P92+1</f>
        <v>14</v>
      </c>
      <c r="R92" s="0" t="n">
        <f aca="false">Q92+1</f>
        <v>15</v>
      </c>
      <c r="S92" s="0" t="n">
        <f aca="false">R92+1</f>
        <v>16</v>
      </c>
      <c r="T92" s="0" t="n">
        <f aca="false">S92+1</f>
        <v>17</v>
      </c>
      <c r="U92" s="0" t="n">
        <f aca="false">T92+1</f>
        <v>18</v>
      </c>
      <c r="V92" s="0" t="n">
        <f aca="false">U92+1</f>
        <v>19</v>
      </c>
      <c r="W92" s="0" t="n">
        <f aca="false">V92+1</f>
        <v>20</v>
      </c>
      <c r="X92" s="0" t="n">
        <f aca="false">W92+1</f>
        <v>21</v>
      </c>
      <c r="Y92" s="0" t="n">
        <f aca="false">X92+1</f>
        <v>22</v>
      </c>
      <c r="Z92" s="0" t="n">
        <f aca="false">Y92+1</f>
        <v>23</v>
      </c>
      <c r="AA92" s="0" t="n">
        <f aca="false">Z92+1</f>
        <v>24</v>
      </c>
      <c r="AB92" s="0" t="n">
        <f aca="false">AA92+1</f>
        <v>25</v>
      </c>
      <c r="AC92" s="0" t="n">
        <f aca="false">AB92+1</f>
        <v>26</v>
      </c>
      <c r="AD92" s="0" t="n">
        <f aca="false">AC92+1</f>
        <v>27</v>
      </c>
      <c r="AE92" s="0" t="n">
        <f aca="false">AD92+1</f>
        <v>28</v>
      </c>
      <c r="AF92" s="0" t="n">
        <f aca="false">AE92+1</f>
        <v>29</v>
      </c>
      <c r="AG92" s="0" t="n">
        <f aca="false">AF92+1</f>
        <v>30</v>
      </c>
      <c r="AH92" s="0" t="n">
        <f aca="false">AG92+1</f>
        <v>31</v>
      </c>
      <c r="AI92" s="0" t="n">
        <f aca="false">AH92+1</f>
        <v>32</v>
      </c>
      <c r="AJ92" s="0" t="n">
        <f aca="false">AI92+1</f>
        <v>33</v>
      </c>
      <c r="AK92" s="0" t="n">
        <f aca="false">AJ92+1</f>
        <v>34</v>
      </c>
      <c r="AL92" s="0" t="n">
        <f aca="false">AK92+1</f>
        <v>35</v>
      </c>
      <c r="AM92" s="0" t="n">
        <f aca="false">AL92+1</f>
        <v>36</v>
      </c>
      <c r="AN92" s="0" t="n">
        <f aca="false">AM92+1</f>
        <v>37</v>
      </c>
      <c r="AO92" s="0" t="n">
        <f aca="false">AN92+1</f>
        <v>38</v>
      </c>
      <c r="AP92" s="0" t="n">
        <f aca="false">AO92+1</f>
        <v>39</v>
      </c>
      <c r="AQ92" s="0" t="n">
        <f aca="false">AP92+1</f>
        <v>40</v>
      </c>
      <c r="AR92" s="0" t="n">
        <f aca="false">AQ92+1</f>
        <v>41</v>
      </c>
      <c r="AS92" s="0" t="n">
        <f aca="false">AR92+1</f>
        <v>42</v>
      </c>
      <c r="AT92" s="0" t="n">
        <f aca="false">AS92+1</f>
        <v>43</v>
      </c>
      <c r="AU92" s="0" t="n">
        <f aca="false">AT92+1</f>
        <v>44</v>
      </c>
      <c r="AV92" s="0" t="n">
        <f aca="false">AU92+1</f>
        <v>45</v>
      </c>
      <c r="AW92" s="0" t="n">
        <f aca="false">AV92+1</f>
        <v>46</v>
      </c>
      <c r="AX92" s="0" t="n">
        <f aca="false">AW92+1</f>
        <v>47</v>
      </c>
      <c r="AY92" s="0" t="n">
        <f aca="false">AX92+1</f>
        <v>48</v>
      </c>
    </row>
    <row r="93" customFormat="false" ht="12.75" hidden="false" customHeight="false" outlineLevel="0" collapsed="false">
      <c r="C93" s="2" t="s">
        <v>83</v>
      </c>
      <c r="D93" s="2" t="s">
        <v>84</v>
      </c>
      <c r="E93" s="2" t="s">
        <v>85</v>
      </c>
      <c r="F93" s="2" t="s">
        <v>86</v>
      </c>
      <c r="G93" s="2" t="s">
        <v>83</v>
      </c>
      <c r="H93" s="2" t="s">
        <v>84</v>
      </c>
      <c r="I93" s="2" t="s">
        <v>85</v>
      </c>
      <c r="J93" s="2" t="s">
        <v>86</v>
      </c>
      <c r="K93" s="2" t="s">
        <v>83</v>
      </c>
      <c r="L93" s="2" t="s">
        <v>84</v>
      </c>
      <c r="M93" s="2" t="s">
        <v>85</v>
      </c>
      <c r="N93" s="2" t="s">
        <v>86</v>
      </c>
      <c r="O93" s="2" t="s">
        <v>83</v>
      </c>
      <c r="P93" s="2" t="s">
        <v>84</v>
      </c>
      <c r="Q93" s="2" t="s">
        <v>85</v>
      </c>
      <c r="R93" s="2" t="s">
        <v>86</v>
      </c>
      <c r="S93" s="2" t="s">
        <v>83</v>
      </c>
      <c r="T93" s="2" t="s">
        <v>84</v>
      </c>
      <c r="U93" s="2" t="s">
        <v>85</v>
      </c>
      <c r="V93" s="2" t="s">
        <v>86</v>
      </c>
      <c r="W93" s="2" t="s">
        <v>83</v>
      </c>
      <c r="X93" s="2" t="s">
        <v>84</v>
      </c>
      <c r="Y93" s="2" t="s">
        <v>85</v>
      </c>
      <c r="Z93" s="2" t="s">
        <v>86</v>
      </c>
      <c r="AA93" s="2" t="s">
        <v>83</v>
      </c>
      <c r="AB93" s="2" t="s">
        <v>84</v>
      </c>
      <c r="AC93" s="2" t="s">
        <v>85</v>
      </c>
      <c r="AD93" s="2" t="s">
        <v>86</v>
      </c>
      <c r="AE93" s="2" t="s">
        <v>83</v>
      </c>
      <c r="AF93" s="2" t="s">
        <v>84</v>
      </c>
      <c r="AG93" s="2" t="s">
        <v>85</v>
      </c>
      <c r="AH93" s="2" t="s">
        <v>86</v>
      </c>
      <c r="AI93" s="2" t="s">
        <v>83</v>
      </c>
      <c r="AJ93" s="2" t="s">
        <v>84</v>
      </c>
      <c r="AK93" s="2" t="s">
        <v>85</v>
      </c>
      <c r="AL93" s="2" t="s">
        <v>86</v>
      </c>
      <c r="AM93" s="2" t="s">
        <v>83</v>
      </c>
      <c r="AN93" s="2" t="s">
        <v>84</v>
      </c>
      <c r="AO93" s="2" t="s">
        <v>85</v>
      </c>
      <c r="AP93" s="2" t="s">
        <v>86</v>
      </c>
      <c r="AQ93" s="2" t="s">
        <v>83</v>
      </c>
      <c r="AR93" s="2" t="s">
        <v>84</v>
      </c>
      <c r="AS93" s="2" t="s">
        <v>85</v>
      </c>
      <c r="AT93" s="2" t="s">
        <v>86</v>
      </c>
      <c r="AU93" s="2" t="s">
        <v>83</v>
      </c>
      <c r="AV93" s="2" t="s">
        <v>84</v>
      </c>
      <c r="AW93" s="2" t="s">
        <v>85</v>
      </c>
      <c r="AX93" s="2" t="s">
        <v>86</v>
      </c>
      <c r="AY93" s="2" t="s">
        <v>83</v>
      </c>
    </row>
    <row r="94" customFormat="false" ht="12.75" hidden="false" customHeight="false" outlineLevel="0" collapsed="false">
      <c r="C94" s="0" t="n">
        <v>2001</v>
      </c>
      <c r="D94" s="0" t="n">
        <v>2001</v>
      </c>
      <c r="E94" s="0" t="n">
        <f aca="false">D94</f>
        <v>2001</v>
      </c>
      <c r="F94" s="0" t="n">
        <f aca="false">E94</f>
        <v>2001</v>
      </c>
      <c r="G94" s="0" t="n">
        <v>2002</v>
      </c>
      <c r="H94" s="0" t="n">
        <f aca="false">G94</f>
        <v>2002</v>
      </c>
      <c r="I94" s="0" t="n">
        <f aca="false">H94</f>
        <v>2002</v>
      </c>
      <c r="J94" s="0" t="n">
        <f aca="false">I94</f>
        <v>2002</v>
      </c>
      <c r="K94" s="0" t="n">
        <f aca="false">G94+1</f>
        <v>2003</v>
      </c>
      <c r="L94" s="0" t="n">
        <f aca="false">K94</f>
        <v>2003</v>
      </c>
      <c r="M94" s="0" t="n">
        <f aca="false">L94</f>
        <v>2003</v>
      </c>
      <c r="N94" s="0" t="n">
        <f aca="false">M94</f>
        <v>2003</v>
      </c>
      <c r="O94" s="0" t="n">
        <f aca="false">K94+1</f>
        <v>2004</v>
      </c>
      <c r="P94" s="0" t="n">
        <f aca="false">O94</f>
        <v>2004</v>
      </c>
      <c r="Q94" s="0" t="n">
        <f aca="false">P94</f>
        <v>2004</v>
      </c>
      <c r="R94" s="0" t="n">
        <f aca="false">Q94</f>
        <v>2004</v>
      </c>
      <c r="S94" s="0" t="n">
        <f aca="false">O94+1</f>
        <v>2005</v>
      </c>
      <c r="T94" s="0" t="n">
        <f aca="false">S94</f>
        <v>2005</v>
      </c>
      <c r="U94" s="0" t="n">
        <f aca="false">T94</f>
        <v>2005</v>
      </c>
      <c r="V94" s="0" t="n">
        <f aca="false">U94</f>
        <v>2005</v>
      </c>
      <c r="W94" s="0" t="n">
        <f aca="false">S94+1</f>
        <v>2006</v>
      </c>
      <c r="X94" s="0" t="n">
        <f aca="false">W94</f>
        <v>2006</v>
      </c>
      <c r="Y94" s="0" t="n">
        <f aca="false">X94</f>
        <v>2006</v>
      </c>
      <c r="Z94" s="0" t="n">
        <f aca="false">Y94</f>
        <v>2006</v>
      </c>
      <c r="AA94" s="0" t="n">
        <f aca="false">W94+1</f>
        <v>2007</v>
      </c>
      <c r="AB94" s="0" t="n">
        <f aca="false">AA94</f>
        <v>2007</v>
      </c>
      <c r="AC94" s="0" t="n">
        <f aca="false">AB94</f>
        <v>2007</v>
      </c>
      <c r="AD94" s="0" t="n">
        <f aca="false">AC94</f>
        <v>2007</v>
      </c>
      <c r="AE94" s="0" t="n">
        <f aca="false">AA94+1</f>
        <v>2008</v>
      </c>
      <c r="AF94" s="0" t="n">
        <f aca="false">AB94+1</f>
        <v>2008</v>
      </c>
      <c r="AG94" s="0" t="n">
        <f aca="false">AC94+1</f>
        <v>2008</v>
      </c>
      <c r="AH94" s="0" t="n">
        <f aca="false">AD94+1</f>
        <v>2008</v>
      </c>
      <c r="AI94" s="0" t="n">
        <f aca="false">AE94+1</f>
        <v>2009</v>
      </c>
      <c r="AJ94" s="0" t="n">
        <f aca="false">AF94+1</f>
        <v>2009</v>
      </c>
      <c r="AK94" s="0" t="n">
        <f aca="false">AG94+1</f>
        <v>2009</v>
      </c>
      <c r="AL94" s="0" t="n">
        <f aca="false">AH94+1</f>
        <v>2009</v>
      </c>
      <c r="AM94" s="0" t="n">
        <f aca="false">AI94+1</f>
        <v>2010</v>
      </c>
      <c r="AN94" s="0" t="n">
        <f aca="false">AJ94+1</f>
        <v>2010</v>
      </c>
      <c r="AO94" s="0" t="n">
        <f aca="false">AK94+1</f>
        <v>2010</v>
      </c>
      <c r="AP94" s="0" t="n">
        <f aca="false">AL94+1</f>
        <v>2010</v>
      </c>
      <c r="AQ94" s="0" t="n">
        <f aca="false">AM94+1</f>
        <v>2011</v>
      </c>
      <c r="AR94" s="0" t="n">
        <f aca="false">AN94+1</f>
        <v>2011</v>
      </c>
      <c r="AS94" s="0" t="n">
        <f aca="false">AO94+1</f>
        <v>2011</v>
      </c>
      <c r="AT94" s="0" t="n">
        <f aca="false">AP94+1</f>
        <v>2011</v>
      </c>
      <c r="AU94" s="0" t="n">
        <f aca="false">AQ94+1</f>
        <v>2012</v>
      </c>
      <c r="AV94" s="0" t="n">
        <f aca="false">AR94+1</f>
        <v>2012</v>
      </c>
      <c r="AW94" s="0" t="n">
        <f aca="false">AS94+1</f>
        <v>2012</v>
      </c>
      <c r="AX94" s="0" t="n">
        <f aca="false">AT94+1</f>
        <v>2012</v>
      </c>
      <c r="AY94" s="0" t="n">
        <f aca="false">AU94+1</f>
        <v>2013</v>
      </c>
    </row>
    <row r="96" customFormat="false" ht="12.75" hidden="false" customHeight="false" outlineLevel="0" collapsed="false">
      <c r="B96" s="0" t="s">
        <v>87</v>
      </c>
      <c r="D96" s="14" t="n">
        <v>1</v>
      </c>
      <c r="E96" s="14" t="n">
        <f aca="false">(1/(1+$E$85/4))^(E92-1)</f>
        <v>0.982800982800983</v>
      </c>
      <c r="F96" s="14" t="n">
        <f aca="false">(1/(1+$E$85/4))^(F92-1)</f>
        <v>0.965897771794578</v>
      </c>
      <c r="G96" s="14" t="n">
        <f aca="false">(1/(1+$E$85/4))^(G92-1)</f>
        <v>0.94928527940499</v>
      </c>
      <c r="H96" s="14" t="n">
        <f aca="false">(1/(1+$E$85/4))^(H92-1)</f>
        <v>0.93295850555773</v>
      </c>
      <c r="I96" s="14" t="n">
        <f aca="false">(1/(1+$E$85/4))^(I92-1)</f>
        <v>0.916912536174673</v>
      </c>
      <c r="J96" s="14" t="n">
        <f aca="false">(1/(1+$E$85/4))^(J92-1)</f>
        <v>0.90114254169501</v>
      </c>
      <c r="K96" s="14" t="n">
        <f aca="false">(1/(1+$E$85/4))^(K92-1)</f>
        <v>0.885643775621632</v>
      </c>
      <c r="L96" s="14" t="n">
        <f aca="false">(1/(1+$E$85/4))^(L92-1)</f>
        <v>0.870411573092513</v>
      </c>
      <c r="M96" s="14" t="n">
        <f aca="false">(1/(1+$E$85/4))^(M92-1)</f>
        <v>0.855441349476671</v>
      </c>
      <c r="N96" s="14" t="n">
        <f aca="false">(1/(1+$E$85/4))^(N92-1)</f>
        <v>0.840728598994271</v>
      </c>
      <c r="O96" s="14" t="n">
        <f aca="false">(1/(1+$E$85/4))^(O92-1)</f>
        <v>0.826268893360463</v>
      </c>
      <c r="P96" s="14" t="n">
        <f aca="false">(1/(1+$E$85/4))^(P92-1)</f>
        <v>0.812057880452543</v>
      </c>
      <c r="Q96" s="14" t="n">
        <f aca="false">(1/(1+$E$85/4))^(Q92-1)</f>
        <v>0.798091283000042</v>
      </c>
      <c r="R96" s="14" t="n">
        <f aca="false">(1/(1+$E$85/4))^(R92-1)</f>
        <v>0.784364897297339</v>
      </c>
      <c r="S96" s="14" t="n">
        <f aca="false">(1/(1+$E$85/4))^(S92-1)</f>
        <v>0.770874591938417</v>
      </c>
      <c r="T96" s="14" t="n">
        <f aca="false">(1/(1+$E$85/4))^(T92-1)</f>
        <v>0.757616306573382</v>
      </c>
      <c r="U96" s="14" t="n">
        <f aca="false">(1/(1+$E$85/4))^(U92-1)</f>
        <v>0.744586050686371</v>
      </c>
      <c r="V96" s="14" t="n">
        <f aca="false">(1/(1+$E$85/4))^(V92-1)</f>
        <v>0.731779902394467</v>
      </c>
      <c r="W96" s="14" t="n">
        <f aca="false">(1/(1+$E$85/4))^(W92-1)</f>
        <v>0.71919400726729</v>
      </c>
      <c r="X96" s="14" t="n">
        <f aca="false">(1/(1+$E$85/4))^(X92-1)</f>
        <v>0.706824577166869</v>
      </c>
      <c r="Y96" s="14" t="n">
        <f aca="false">(1/(1+$E$85/4))^(Y92-1)</f>
        <v>0.694667889107488</v>
      </c>
      <c r="Z96" s="14" t="n">
        <f aca="false">(1/(1+$E$85/4))^(Z92-1)</f>
        <v>0.682720284135124</v>
      </c>
      <c r="AA96" s="14" t="n">
        <f aca="false">(1/(1+$E$85/4))^(AA92-1)</f>
        <v>0.670978166226166</v>
      </c>
      <c r="AB96" s="14" t="n">
        <f aca="false">(1/(1+$E$85/4))^(AB92-1)</f>
        <v>0.659438001205077</v>
      </c>
      <c r="AC96" s="14" t="n">
        <f aca="false">(1/(1+$E$85/4))^(AC92-1)</f>
        <v>0.648096315680665</v>
      </c>
      <c r="AD96" s="14" t="n">
        <f aca="false">(1/(1+$E$85/4))^(AD92-1)</f>
        <v>0.636949696000654</v>
      </c>
      <c r="AE96" s="14" t="n">
        <f aca="false">(1/(1+$E$85/4))^(AE92-1)</f>
        <v>0.62599478722423</v>
      </c>
      <c r="AF96" s="14" t="n">
        <f aca="false">(1/(1+$E$85/4))^(AF92-1)</f>
        <v>0.615228292112265</v>
      </c>
      <c r="AG96" s="14" t="n">
        <f aca="false">(1/(1+$E$85/4))^(AG92-1)</f>
        <v>0.604646970134904</v>
      </c>
      <c r="AH96" s="14" t="n">
        <f aca="false">(1/(1+$E$85/4))^(AH92-1)</f>
        <v>0.59424763649622</v>
      </c>
      <c r="AI96" s="14" t="n">
        <f aca="false">(1/(1+$E$85/4))^(AI92-1)</f>
        <v>0.584027161175646</v>
      </c>
      <c r="AJ96" s="14" t="n">
        <f aca="false">(1/(1+$E$85/4))^(AJ92-1)</f>
        <v>0.573982467985893</v>
      </c>
      <c r="AK96" s="14" t="n">
        <f aca="false">(1/(1+$E$85/4))^(AK92-1)</f>
        <v>0.564110533647069</v>
      </c>
      <c r="AL96" s="14" t="n">
        <f aca="false">(1/(1+$E$85/4))^(AL92-1)</f>
        <v>0.554408386876726</v>
      </c>
      <c r="AM96" s="14" t="n">
        <f aca="false">(1/(1+$E$85/4))^(AM92-1)</f>
        <v>0.544873107495554</v>
      </c>
      <c r="AN96" s="14" t="n">
        <f aca="false">(1/(1+$E$85/4))^(AN92-1)</f>
        <v>0.535501825548456</v>
      </c>
      <c r="AO96" s="14" t="n">
        <f aca="false">(1/(1+$E$85/4))^(AO92-1)</f>
        <v>0.526291720440743</v>
      </c>
      <c r="AP96" s="14" t="n">
        <f aca="false">(1/(1+$E$85/4))^(AP92-1)</f>
        <v>0.517240020089182</v>
      </c>
      <c r="AQ96" s="14" t="n">
        <f aca="false">(1/(1+$E$85/4))^(AQ92-1)</f>
        <v>0.508344000087649</v>
      </c>
      <c r="AR96" s="14" t="n">
        <f aca="false">(1/(1+$E$85/4))^(AR92-1)</f>
        <v>0.499600982887124</v>
      </c>
      <c r="AS96" s="14" t="n">
        <f aca="false">(1/(1+$E$85/4))^(AS92-1)</f>
        <v>0.491008336989802</v>
      </c>
      <c r="AT96" s="14" t="n">
        <f aca="false">(1/(1+$E$85/4))^(AT92-1)</f>
        <v>0.482563476157054</v>
      </c>
      <c r="AU96" s="14" t="n">
        <f aca="false">(1/(1+$E$85/4))^(AU92-1)</f>
        <v>0.474263858631011</v>
      </c>
      <c r="AV96" s="14" t="n">
        <f aca="false">(1/(1+$E$85/4))^(AV92-1)</f>
        <v>0.466106986369544</v>
      </c>
      <c r="AW96" s="14" t="n">
        <f aca="false">(1/(1+$E$85/4))^(AW92-1)</f>
        <v>0.458090404294392</v>
      </c>
      <c r="AX96" s="14" t="n">
        <f aca="false">(1/(1+$E$85/4))^(AX92-1)</f>
        <v>0.450211699552228</v>
      </c>
      <c r="AY96" s="14" t="n">
        <f aca="false">(1/(1+$E$85/4))^(AY92-1)</f>
        <v>0.44246850078843</v>
      </c>
    </row>
    <row r="97" customFormat="false" ht="12.75" hidden="false" customHeight="false" outlineLevel="0" collapsed="false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</row>
    <row r="98" customFormat="false" ht="12.75" hidden="false" customHeight="false" outlineLevel="0" collapsed="false">
      <c r="B98" s="16" t="s">
        <v>146</v>
      </c>
    </row>
    <row r="99" customFormat="false" ht="12.75" hidden="false" customHeight="false" outlineLevel="0" collapsed="false">
      <c r="B99" s="16"/>
    </row>
    <row r="100" customFormat="false" ht="12.75" hidden="false" customHeight="false" outlineLevel="0" collapsed="false">
      <c r="B100" s="0" t="s">
        <v>89</v>
      </c>
      <c r="C100" s="0" t="n">
        <v>0</v>
      </c>
      <c r="D100" s="14" t="n">
        <f aca="false">D129/$C$63*4-1</f>
        <v>0.0890212601581173</v>
      </c>
      <c r="E100" s="14" t="n">
        <f aca="false">E129/$C$63*4-1</f>
        <v>0.0890212601581173</v>
      </c>
      <c r="F100" s="14" t="n">
        <f aca="false">F129/$C$63*4-1</f>
        <v>0.0890212601581173</v>
      </c>
      <c r="G100" s="14" t="n">
        <f aca="false">G129/$C$63*4-1</f>
        <v>0.0890212601581173</v>
      </c>
      <c r="H100" s="14" t="n">
        <f aca="false">H129/$C$63*4-1</f>
        <v>0.0890212601581173</v>
      </c>
      <c r="I100" s="14" t="n">
        <f aca="false">I129/$C$63*4-1</f>
        <v>0.0890212601581173</v>
      </c>
      <c r="J100" s="14" t="n">
        <f aca="false">J129/$C$63*4-1</f>
        <v>0.0890212601581173</v>
      </c>
      <c r="K100" s="14" t="n">
        <f aca="false">K129/$C$63*4-1</f>
        <v>0.0890212601581173</v>
      </c>
      <c r="L100" s="14" t="n">
        <f aca="false">L129/$C$63*4-1</f>
        <v>0.0890212601581173</v>
      </c>
      <c r="M100" s="14" t="n">
        <f aca="false">M129/$C$63*4-1</f>
        <v>0.0890212601581173</v>
      </c>
      <c r="N100" s="14" t="n">
        <f aca="false">N129/$C$63*4-1</f>
        <v>0.0890212601581173</v>
      </c>
      <c r="O100" s="14" t="n">
        <f aca="false">O129/$C$63*4-1</f>
        <v>0.0890212601581173</v>
      </c>
      <c r="P100" s="14" t="n">
        <f aca="false">P129/$C$63*4-1</f>
        <v>0.0890212601581173</v>
      </c>
      <c r="Q100" s="14" t="n">
        <f aca="false">Q129/$C$63*4-1</f>
        <v>0.0890212601581173</v>
      </c>
      <c r="R100" s="14" t="n">
        <f aca="false">R129/$C$63*4-1</f>
        <v>0.0890212601581173</v>
      </c>
      <c r="S100" s="14" t="n">
        <f aca="false">S129/$C$63*4-1</f>
        <v>0.0890212601581173</v>
      </c>
      <c r="T100" s="14" t="n">
        <f aca="false">T129/$C$63*4-1</f>
        <v>0.0890212601581173</v>
      </c>
      <c r="U100" s="14" t="n">
        <f aca="false">U129/$C$63*4-1</f>
        <v>0.0890212601581173</v>
      </c>
      <c r="V100" s="14" t="n">
        <f aca="false">V129/$C$63*4-1</f>
        <v>0.0890212601581173</v>
      </c>
      <c r="W100" s="14" t="n">
        <f aca="false">W129/$C$63*4-1</f>
        <v>0.0890212601581173</v>
      </c>
      <c r="X100" s="14" t="n">
        <f aca="false">X129/$C$63*4-1</f>
        <v>0.0890212601581173</v>
      </c>
      <c r="Y100" s="14" t="n">
        <f aca="false">Y129/$C$63*4-1</f>
        <v>0.0890212601581173</v>
      </c>
      <c r="Z100" s="14" t="n">
        <f aca="false">Z129/$C$63*4-1</f>
        <v>0.0890212601581173</v>
      </c>
      <c r="AA100" s="14" t="n">
        <f aca="false">AA129/$C$63*4-1</f>
        <v>0.0890212601581173</v>
      </c>
      <c r="AB100" s="14" t="n">
        <f aca="false">AB129/$C$63*4-1</f>
        <v>0.0890212601581173</v>
      </c>
      <c r="AC100" s="14" t="n">
        <f aca="false">AC129/$C$63*4-1</f>
        <v>0.0890212601581173</v>
      </c>
      <c r="AD100" s="14" t="n">
        <f aca="false">AD129/$C$63*4-1</f>
        <v>0.0890212601581173</v>
      </c>
      <c r="AE100" s="14" t="n">
        <f aca="false">AE129/$C$63*4-1</f>
        <v>0.0890212601581173</v>
      </c>
      <c r="AF100" s="14" t="n">
        <f aca="false">AF129/$C$63*4-1</f>
        <v>0.0890212601581173</v>
      </c>
      <c r="AG100" s="14" t="n">
        <f aca="false">AG129/$C$63*4-1</f>
        <v>0.0890212601581173</v>
      </c>
      <c r="AH100" s="14" t="n">
        <f aca="false">AH129/$C$63*4-1</f>
        <v>0.0890212601581173</v>
      </c>
      <c r="AI100" s="14" t="n">
        <f aca="false">AI129/$C$63*4-1</f>
        <v>0.0890212601581173</v>
      </c>
      <c r="AJ100" s="14" t="n">
        <f aca="false">AJ129/$C$63*4-1</f>
        <v>0.0890212601581173</v>
      </c>
      <c r="AK100" s="14" t="n">
        <f aca="false">AK129/$C$63*4-1</f>
        <v>0.0890212601581173</v>
      </c>
      <c r="AL100" s="14" t="n">
        <f aca="false">AL129/$C$63*4-1</f>
        <v>0.0890212601581173</v>
      </c>
      <c r="AM100" s="14" t="n">
        <f aca="false">AM129/$C$63*4-1</f>
        <v>0.0890212601581173</v>
      </c>
      <c r="AN100" s="14" t="n">
        <f aca="false">AN129/$C$63*4-1</f>
        <v>0.0890212601581173</v>
      </c>
      <c r="AO100" s="14" t="n">
        <f aca="false">AO129/$C$63*4-1</f>
        <v>0.0890212601581173</v>
      </c>
      <c r="AP100" s="14" t="n">
        <f aca="false">AP129/$C$63*4-1</f>
        <v>0.0890212601581173</v>
      </c>
      <c r="AQ100" s="14" t="n">
        <f aca="false">AQ129/$C$63*4-1</f>
        <v>0.0890212601581173</v>
      </c>
      <c r="AR100" s="14" t="n">
        <f aca="false">AR129/$C$63*4-1</f>
        <v>0</v>
      </c>
      <c r="AS100" s="14" t="n">
        <f aca="false">AS129/$C$63*4-1</f>
        <v>0</v>
      </c>
      <c r="AT100" s="14" t="n">
        <f aca="false">AT129/$C$63*4-1</f>
        <v>0</v>
      </c>
      <c r="AU100" s="14" t="n">
        <f aca="false">AU129/$C$63*4-1</f>
        <v>0</v>
      </c>
      <c r="AV100" s="14" t="n">
        <f aca="false">AV129/$C$63*4-1</f>
        <v>0</v>
      </c>
      <c r="AW100" s="14" t="n">
        <f aca="false">AW129/$C$63*4-1</f>
        <v>0</v>
      </c>
      <c r="AX100" s="14" t="n">
        <f aca="false">AX129/$C$63*4-1</f>
        <v>0</v>
      </c>
      <c r="AY100" s="14" t="n">
        <f aca="false">AY129/$C$63*4-1</f>
        <v>0</v>
      </c>
    </row>
    <row r="101" customFormat="false" ht="12.75" hidden="false" customHeight="false" outlineLevel="0" collapsed="false">
      <c r="B101" s="0" t="s">
        <v>90</v>
      </c>
      <c r="C101" s="0" t="n">
        <v>0</v>
      </c>
      <c r="D101" s="9" t="n">
        <f aca="false">D118*1000000*100/($F$111/4*1000000)</f>
        <v>0.992327192292733</v>
      </c>
      <c r="E101" s="9" t="n">
        <f aca="false">E118*1000000*100/($F$111/4*1000000)</f>
        <v>0.992327192292733</v>
      </c>
      <c r="F101" s="9" t="n">
        <f aca="false">F118*1000000*100/($F$111/4*1000000)</f>
        <v>0.992327192292733</v>
      </c>
      <c r="G101" s="9" t="n">
        <f aca="false">G118*1000000*100/($F$111/4*1000000)</f>
        <v>0.992327192292733</v>
      </c>
      <c r="H101" s="9" t="n">
        <f aca="false">H118*1000000*100/($F$111/4*1000000)</f>
        <v>0.992327192292733</v>
      </c>
      <c r="I101" s="9" t="n">
        <f aca="false">I118*1000000*100/($F$111/4*1000000)</f>
        <v>0.992327192292733</v>
      </c>
      <c r="J101" s="9" t="n">
        <f aca="false">J118*1000000*100/($F$111/4*1000000)</f>
        <v>0.992327192292733</v>
      </c>
      <c r="K101" s="9" t="n">
        <f aca="false">K118*1000000*100/($F$111/4*1000000)</f>
        <v>0.992327192292733</v>
      </c>
      <c r="L101" s="9" t="n">
        <f aca="false">L118*1000000*100/($F$111/4*1000000)</f>
        <v>0.992327192292733</v>
      </c>
      <c r="M101" s="9" t="n">
        <f aca="false">M118*1000000*100/($F$111/4*1000000)</f>
        <v>0.992327192292733</v>
      </c>
      <c r="N101" s="9" t="n">
        <f aca="false">N118*1000000*100/($F$111/4*1000000)</f>
        <v>0.992327192292733</v>
      </c>
      <c r="O101" s="9" t="n">
        <f aca="false">O118*1000000*100/($F$111/4*1000000)</f>
        <v>0.992327192292733</v>
      </c>
      <c r="P101" s="9" t="n">
        <f aca="false">P118*1000000*100/($F$111/4*1000000)</f>
        <v>0.992327192292733</v>
      </c>
      <c r="Q101" s="9" t="n">
        <f aca="false">Q118*1000000*100/($F$111/4*1000000)</f>
        <v>0.992327192292733</v>
      </c>
      <c r="R101" s="9" t="n">
        <f aca="false">R118*1000000*100/($F$111/4*1000000)</f>
        <v>0.992327192292733</v>
      </c>
      <c r="S101" s="9" t="n">
        <f aca="false">S118*1000000*100/($F$111/4*1000000)</f>
        <v>0.992327192292733</v>
      </c>
      <c r="T101" s="9" t="n">
        <f aca="false">T118*1000000*100/($F$111/4*1000000)</f>
        <v>0.992327192292733</v>
      </c>
      <c r="U101" s="9" t="n">
        <f aca="false">U118*1000000*100/($F$111/4*1000000)</f>
        <v>0.992327192292733</v>
      </c>
      <c r="V101" s="9" t="n">
        <f aca="false">V118*1000000*100/($F$111/4*1000000)</f>
        <v>0.992327192292733</v>
      </c>
      <c r="W101" s="9" t="n">
        <f aca="false">W118*1000000*100/($F$111/4*1000000)</f>
        <v>0.992327192292733</v>
      </c>
      <c r="X101" s="9" t="n">
        <f aca="false">X118*1000000*100/($F$111/4*1000000)</f>
        <v>0.992327192292733</v>
      </c>
      <c r="Y101" s="9" t="n">
        <f aca="false">Y118*1000000*100/($F$111/4*1000000)</f>
        <v>0.992327192292733</v>
      </c>
      <c r="Z101" s="9" t="n">
        <f aca="false">Z118*1000000*100/($F$111/4*1000000)</f>
        <v>0.992327192292733</v>
      </c>
      <c r="AA101" s="9" t="n">
        <f aca="false">AA118*1000000*100/($F$111/4*1000000)</f>
        <v>0.992327192292733</v>
      </c>
      <c r="AB101" s="9" t="n">
        <f aca="false">AB118*1000000*100/($F$111/4*1000000)</f>
        <v>0.992327192292733</v>
      </c>
      <c r="AC101" s="9" t="n">
        <f aca="false">AC118*1000000*100/($F$111/4*1000000)</f>
        <v>0.992327192292733</v>
      </c>
      <c r="AD101" s="9" t="n">
        <f aca="false">AD118*1000000*100/($F$111/4*1000000)</f>
        <v>0.992327192292733</v>
      </c>
      <c r="AE101" s="9" t="n">
        <f aca="false">AE118*1000000*100/($F$111/4*1000000)</f>
        <v>0.992327192292733</v>
      </c>
      <c r="AF101" s="9" t="n">
        <f aca="false">AF118*1000000*100/($F$111/4*1000000)</f>
        <v>0.992327192292733</v>
      </c>
      <c r="AG101" s="9" t="n">
        <f aca="false">AG118*1000000*100/($F$111/4*1000000)</f>
        <v>0.992327192292733</v>
      </c>
      <c r="AH101" s="9" t="n">
        <f aca="false">AH118*1000000*100/($F$111/4*1000000)</f>
        <v>0.992327192292733</v>
      </c>
      <c r="AI101" s="9" t="n">
        <f aca="false">AI118*1000000*100/($F$111/4*1000000)</f>
        <v>0.992327192292733</v>
      </c>
      <c r="AJ101" s="9" t="n">
        <f aca="false">AJ118*1000000*100/($F$111/4*1000000)</f>
        <v>0.992327192292733</v>
      </c>
      <c r="AK101" s="9" t="n">
        <f aca="false">AK118*1000000*100/($F$111/4*1000000)</f>
        <v>0.992327192292733</v>
      </c>
      <c r="AL101" s="9" t="n">
        <f aca="false">AL118*1000000*100/($F$111/4*1000000)</f>
        <v>0.992327192292733</v>
      </c>
      <c r="AM101" s="9" t="n">
        <f aca="false">AM118*1000000*100/($F$111/4*1000000)</f>
        <v>0.992327192292733</v>
      </c>
      <c r="AN101" s="9" t="n">
        <f aca="false">AN118*1000000*100/($F$111/4*1000000)</f>
        <v>0.992327192292733</v>
      </c>
      <c r="AO101" s="9" t="n">
        <f aca="false">AO118*1000000*100/($F$111/4*1000000)</f>
        <v>0.992327192292733</v>
      </c>
      <c r="AP101" s="9" t="n">
        <f aca="false">AP118*1000000*100/($F$111/4*1000000)</f>
        <v>0.992327192292733</v>
      </c>
      <c r="AQ101" s="9" t="n">
        <f aca="false">AQ118*1000000*100/($F$111/4*1000000)</f>
        <v>0.992327192292733</v>
      </c>
      <c r="AR101" s="9" t="n">
        <f aca="false">AR118*1000000*100/($F$111/4*1000000)</f>
        <v>0</v>
      </c>
      <c r="AS101" s="9" t="n">
        <f aca="false">AS118*1000000*100/($F$111/4*1000000)</f>
        <v>0</v>
      </c>
      <c r="AT101" s="9" t="n">
        <f aca="false">AT118*1000000*100/($F$111/4*1000000)</f>
        <v>0</v>
      </c>
      <c r="AU101" s="9" t="n">
        <f aca="false">AU118*1000000*100/($F$111/4*1000000)</f>
        <v>0</v>
      </c>
      <c r="AV101" s="9" t="n">
        <f aca="false">AV118*1000000*100/($F$111/4*1000000)</f>
        <v>0</v>
      </c>
      <c r="AW101" s="9" t="n">
        <f aca="false">AW118*1000000*100/($F$111/4*1000000)</f>
        <v>0</v>
      </c>
      <c r="AX101" s="9" t="n">
        <f aca="false">AX118*1000000*100/($F$111/4*1000000)</f>
        <v>0</v>
      </c>
      <c r="AY101" s="9" t="n">
        <f aca="false">AY118*1000000*100/($F$111/4*1000000)</f>
        <v>0</v>
      </c>
    </row>
    <row r="102" customFormat="false" ht="12.75" hidden="false" customHeight="false" outlineLevel="0" collapsed="false">
      <c r="B102" s="0" t="s">
        <v>91</v>
      </c>
      <c r="C102" s="0" t="n">
        <v>0</v>
      </c>
      <c r="D102" s="14" t="n">
        <f aca="false">D129/($C$63/4)-1</f>
        <v>0.0890212601581173</v>
      </c>
      <c r="E102" s="14" t="n">
        <f aca="false">E129/($C$63/4)-1</f>
        <v>0.0890212601581173</v>
      </c>
      <c r="F102" s="14" t="n">
        <f aca="false">F129/($C$63/4)-1</f>
        <v>0.0890212601581173</v>
      </c>
      <c r="G102" s="14" t="n">
        <f aca="false">G129/($C$63/4)-1</f>
        <v>0.0890212601581173</v>
      </c>
      <c r="H102" s="14" t="n">
        <f aca="false">H129/($C$63/4)-1</f>
        <v>0.0890212601581173</v>
      </c>
      <c r="I102" s="14" t="n">
        <f aca="false">I129/($C$63/4)-1</f>
        <v>0.0890212601581173</v>
      </c>
      <c r="J102" s="14" t="n">
        <f aca="false">J129/($C$63/4)-1</f>
        <v>0.0890212601581173</v>
      </c>
      <c r="K102" s="14" t="n">
        <f aca="false">K129/($C$63/4)-1</f>
        <v>0.0890212601581173</v>
      </c>
      <c r="L102" s="14" t="n">
        <f aca="false">L129/($C$63/4)-1</f>
        <v>0.0890212601581173</v>
      </c>
      <c r="M102" s="14" t="n">
        <f aca="false">M129/($C$63/4)-1</f>
        <v>0.0890212601581173</v>
      </c>
      <c r="N102" s="14" t="n">
        <f aca="false">N129/($C$63/4)-1</f>
        <v>0.0890212601581173</v>
      </c>
      <c r="O102" s="14" t="n">
        <f aca="false">O129/($C$63/4)-1</f>
        <v>0.0890212601581173</v>
      </c>
      <c r="P102" s="14" t="n">
        <f aca="false">P129/($C$63/4)-1</f>
        <v>0.0890212601581173</v>
      </c>
      <c r="Q102" s="14" t="n">
        <f aca="false">Q129/($C$63/4)-1</f>
        <v>0.0890212601581173</v>
      </c>
      <c r="R102" s="14" t="n">
        <f aca="false">R129/($C$63/4)-1</f>
        <v>0.0890212601581173</v>
      </c>
      <c r="S102" s="14" t="n">
        <f aca="false">S129/($C$63/4)-1</f>
        <v>0.0890212601581173</v>
      </c>
      <c r="T102" s="14" t="n">
        <f aca="false">T129/($C$63/4)-1</f>
        <v>0.0890212601581173</v>
      </c>
      <c r="U102" s="14" t="n">
        <f aca="false">U129/($C$63/4)-1</f>
        <v>0.0890212601581173</v>
      </c>
      <c r="V102" s="14" t="n">
        <f aca="false">V129/($C$63/4)-1</f>
        <v>0.0890212601581173</v>
      </c>
      <c r="W102" s="14" t="n">
        <f aca="false">W129/($C$63/4)-1</f>
        <v>0.0890212601581173</v>
      </c>
      <c r="X102" s="14" t="n">
        <f aca="false">X129/($C$63/4)-1</f>
        <v>0.0890212601581173</v>
      </c>
      <c r="Y102" s="14" t="n">
        <f aca="false">Y129/($C$63/4)-1</f>
        <v>0.0890212601581173</v>
      </c>
      <c r="Z102" s="14" t="n">
        <f aca="false">Z129/($C$63/4)-1</f>
        <v>0.0890212601581173</v>
      </c>
      <c r="AA102" s="14" t="n">
        <f aca="false">AA129/($C$63/4)-1</f>
        <v>0.0890212601581173</v>
      </c>
      <c r="AB102" s="14" t="n">
        <f aca="false">AB129/($C$63/4)-1</f>
        <v>0.0890212601581173</v>
      </c>
      <c r="AC102" s="14" t="n">
        <f aca="false">AC129/($C$63/4)-1</f>
        <v>0.0890212601581173</v>
      </c>
      <c r="AD102" s="14" t="n">
        <f aca="false">AD129/($C$63/4)-1</f>
        <v>0.0890212601581173</v>
      </c>
      <c r="AE102" s="14" t="n">
        <f aca="false">AE129/($C$63/4)-1</f>
        <v>0.0890212601581173</v>
      </c>
      <c r="AF102" s="14" t="n">
        <f aca="false">AF129/($C$63/4)-1</f>
        <v>0.0890212601581173</v>
      </c>
      <c r="AG102" s="14" t="n">
        <f aca="false">AG129/($C$63/4)-1</f>
        <v>0.0890212601581173</v>
      </c>
      <c r="AH102" s="14" t="n">
        <f aca="false">AH129/($C$63/4)-1</f>
        <v>0.0890212601581173</v>
      </c>
      <c r="AI102" s="14" t="n">
        <f aca="false">AI129/($C$63/4)-1</f>
        <v>0.0890212601581173</v>
      </c>
      <c r="AJ102" s="14" t="n">
        <f aca="false">AJ129/($C$63/4)-1</f>
        <v>0.0890212601581173</v>
      </c>
      <c r="AK102" s="14" t="n">
        <f aca="false">AK129/($C$63/4)-1</f>
        <v>0.0890212601581173</v>
      </c>
      <c r="AL102" s="14" t="n">
        <f aca="false">AL129/($C$63/4)-1</f>
        <v>0.0890212601581173</v>
      </c>
      <c r="AM102" s="14" t="n">
        <f aca="false">AM129/($C$63/4)-1</f>
        <v>0.0890212601581173</v>
      </c>
      <c r="AN102" s="14" t="n">
        <f aca="false">AN129/($C$63/4)-1</f>
        <v>0.0890212601581173</v>
      </c>
      <c r="AO102" s="14" t="n">
        <f aca="false">AO129/($C$63/4)-1</f>
        <v>0.0890212601581173</v>
      </c>
      <c r="AP102" s="14" t="n">
        <f aca="false">AP129/($C$63/4)-1</f>
        <v>0.0890212601581173</v>
      </c>
      <c r="AQ102" s="14" t="n">
        <f aca="false">AQ129/($C$63/4)-1</f>
        <v>0.0890212601581173</v>
      </c>
      <c r="AR102" s="14" t="n">
        <f aca="false">AR129/($C$63/4)-1</f>
        <v>0</v>
      </c>
      <c r="AS102" s="14" t="n">
        <f aca="false">AS129/($C$63/4)-1</f>
        <v>0</v>
      </c>
      <c r="AT102" s="14" t="n">
        <f aca="false">AT129/($C$63/4)-1</f>
        <v>0</v>
      </c>
      <c r="AU102" s="14" t="n">
        <f aca="false">AU129/($C$63/4)-1</f>
        <v>0</v>
      </c>
      <c r="AV102" s="14" t="n">
        <f aca="false">AV129/($C$63/4)-1</f>
        <v>0</v>
      </c>
      <c r="AW102" s="14" t="n">
        <f aca="false">AW129/($C$63/4)-1</f>
        <v>0</v>
      </c>
      <c r="AX102" s="14" t="n">
        <f aca="false">AX129/($C$63/4)-1</f>
        <v>0</v>
      </c>
      <c r="AY102" s="14" t="n">
        <f aca="false">AY129/($C$63/4)-1</f>
        <v>0</v>
      </c>
    </row>
    <row r="103" customFormat="false" ht="12.75" hidden="false" customHeight="false" outlineLevel="0" collapsed="false">
      <c r="B103" s="0" t="s">
        <v>92</v>
      </c>
      <c r="C103" s="0" t="n">
        <v>0</v>
      </c>
      <c r="D103" s="5" t="n">
        <f aca="false">D118</f>
        <v>174.860455371883</v>
      </c>
      <c r="E103" s="5" t="n">
        <f aca="false">E118</f>
        <v>174.860455371883</v>
      </c>
      <c r="F103" s="5" t="n">
        <f aca="false">F118</f>
        <v>174.860455371883</v>
      </c>
      <c r="G103" s="5" t="n">
        <f aca="false">G118</f>
        <v>174.860455371883</v>
      </c>
      <c r="H103" s="5" t="n">
        <f aca="false">H118</f>
        <v>174.860455371883</v>
      </c>
      <c r="I103" s="5" t="n">
        <f aca="false">I118</f>
        <v>174.860455371883</v>
      </c>
      <c r="J103" s="5" t="n">
        <f aca="false">J118</f>
        <v>174.860455371883</v>
      </c>
      <c r="K103" s="5" t="n">
        <f aca="false">K118</f>
        <v>174.860455371883</v>
      </c>
      <c r="L103" s="5" t="n">
        <f aca="false">L118</f>
        <v>174.860455371883</v>
      </c>
      <c r="M103" s="5" t="n">
        <f aca="false">M118</f>
        <v>174.860455371883</v>
      </c>
      <c r="N103" s="5" t="n">
        <f aca="false">N118</f>
        <v>174.860455371883</v>
      </c>
      <c r="O103" s="5" t="n">
        <f aca="false">O118</f>
        <v>174.860455371883</v>
      </c>
      <c r="P103" s="5" t="n">
        <f aca="false">P118</f>
        <v>174.860455371883</v>
      </c>
      <c r="Q103" s="5" t="n">
        <f aca="false">Q118</f>
        <v>174.860455371883</v>
      </c>
      <c r="R103" s="5" t="n">
        <f aca="false">R118</f>
        <v>174.860455371883</v>
      </c>
      <c r="S103" s="5" t="n">
        <f aca="false">S118</f>
        <v>174.860455371883</v>
      </c>
      <c r="T103" s="5" t="n">
        <f aca="false">T118</f>
        <v>174.860455371883</v>
      </c>
      <c r="U103" s="5" t="n">
        <f aca="false">U118</f>
        <v>174.860455371883</v>
      </c>
      <c r="V103" s="5" t="n">
        <f aca="false">V118</f>
        <v>174.860455371883</v>
      </c>
      <c r="W103" s="5" t="n">
        <f aca="false">W118</f>
        <v>174.860455371883</v>
      </c>
      <c r="X103" s="5" t="n">
        <f aca="false">X118</f>
        <v>174.860455371883</v>
      </c>
      <c r="Y103" s="5" t="n">
        <f aca="false">Y118</f>
        <v>174.860455371883</v>
      </c>
      <c r="Z103" s="5" t="n">
        <f aca="false">Z118</f>
        <v>174.860455371883</v>
      </c>
      <c r="AA103" s="5" t="n">
        <f aca="false">AA118</f>
        <v>174.860455371883</v>
      </c>
      <c r="AB103" s="5" t="n">
        <f aca="false">AB118</f>
        <v>174.860455371883</v>
      </c>
      <c r="AC103" s="5" t="n">
        <f aca="false">AC118</f>
        <v>174.860455371883</v>
      </c>
      <c r="AD103" s="5" t="n">
        <f aca="false">AD118</f>
        <v>174.860455371883</v>
      </c>
      <c r="AE103" s="5" t="n">
        <f aca="false">AE118</f>
        <v>174.860455371883</v>
      </c>
      <c r="AF103" s="5" t="n">
        <f aca="false">AF118</f>
        <v>174.860455371883</v>
      </c>
      <c r="AG103" s="5" t="n">
        <f aca="false">AG118</f>
        <v>174.860455371883</v>
      </c>
      <c r="AH103" s="5" t="n">
        <f aca="false">AH118</f>
        <v>174.860455371883</v>
      </c>
      <c r="AI103" s="5" t="n">
        <f aca="false">AI118</f>
        <v>174.860455371883</v>
      </c>
      <c r="AJ103" s="5" t="n">
        <f aca="false">AJ118</f>
        <v>174.860455371883</v>
      </c>
      <c r="AK103" s="5" t="n">
        <f aca="false">AK118</f>
        <v>174.860455371883</v>
      </c>
      <c r="AL103" s="5" t="n">
        <f aca="false">AL118</f>
        <v>174.860455371883</v>
      </c>
      <c r="AM103" s="5" t="n">
        <f aca="false">AM118</f>
        <v>174.860455371883</v>
      </c>
      <c r="AN103" s="5" t="n">
        <f aca="false">AN118</f>
        <v>174.860455371883</v>
      </c>
      <c r="AO103" s="5" t="n">
        <f aca="false">AO118</f>
        <v>174.860455371883</v>
      </c>
      <c r="AP103" s="5" t="n">
        <f aca="false">AP118</f>
        <v>174.860455371883</v>
      </c>
      <c r="AQ103" s="5" t="n">
        <f aca="false">AQ118</f>
        <v>174.860455371883</v>
      </c>
      <c r="AR103" s="5" t="n">
        <f aca="false">AR118</f>
        <v>0</v>
      </c>
      <c r="AS103" s="5" t="n">
        <f aca="false">AS118</f>
        <v>0</v>
      </c>
      <c r="AT103" s="5" t="n">
        <f aca="false">AT118</f>
        <v>0</v>
      </c>
      <c r="AU103" s="5" t="n">
        <f aca="false">AU118</f>
        <v>0</v>
      </c>
      <c r="AV103" s="5" t="n">
        <f aca="false">AV118</f>
        <v>0</v>
      </c>
      <c r="AW103" s="5" t="n">
        <f aca="false">AW118</f>
        <v>0</v>
      </c>
      <c r="AX103" s="5" t="n">
        <f aca="false">AX118</f>
        <v>0</v>
      </c>
      <c r="AY103" s="5" t="n">
        <f aca="false">AY118</f>
        <v>0</v>
      </c>
    </row>
    <row r="105" customFormat="false" ht="12.75" hidden="false" customHeight="false" outlineLevel="0" collapsed="false">
      <c r="B105" s="0" t="s">
        <v>93</v>
      </c>
      <c r="M105" s="0" t="s">
        <v>147</v>
      </c>
    </row>
    <row r="106" customFormat="false" ht="63.75" hidden="false" customHeight="false" outlineLevel="0" collapsed="false">
      <c r="D106" s="12" t="s">
        <v>95</v>
      </c>
      <c r="E106" s="12" t="s">
        <v>96</v>
      </c>
      <c r="F106" s="12" t="s">
        <v>97</v>
      </c>
      <c r="H106" s="12" t="s">
        <v>98</v>
      </c>
      <c r="I106" s="12" t="s">
        <v>99</v>
      </c>
      <c r="J106" s="12" t="s">
        <v>100</v>
      </c>
      <c r="K106" s="12" t="s">
        <v>101</v>
      </c>
      <c r="M106" s="17" t="s">
        <v>102</v>
      </c>
      <c r="N106" s="17"/>
      <c r="O106" s="17"/>
      <c r="P106" s="17"/>
      <c r="Q106" s="17"/>
    </row>
    <row r="107" customFormat="false" ht="12.75" hidden="false" customHeight="false" outlineLevel="0" collapsed="false">
      <c r="B107" s="0" t="s">
        <v>41</v>
      </c>
      <c r="D107" s="3" t="n">
        <f aca="false">1-E83</f>
        <v>0.666666666666667</v>
      </c>
      <c r="E107" s="5" t="n">
        <f aca="false">C40</f>
        <v>24351</v>
      </c>
      <c r="F107" s="4" t="n">
        <f aca="false">E107*D107</f>
        <v>16234</v>
      </c>
      <c r="H107" s="6" t="n">
        <f aca="false">$C$21/E111*100</f>
        <v>0.889852448395121</v>
      </c>
      <c r="I107" s="6" t="n">
        <f aca="false">$C$21/F111*100</f>
        <v>0.992327192292733</v>
      </c>
      <c r="J107" s="11" t="n">
        <f aca="false">C21/C63</f>
        <v>0.0890212601581175</v>
      </c>
      <c r="K107" s="11" t="n">
        <f aca="false">C21/(C63-E83*C59)</f>
        <v>0.10216024520803</v>
      </c>
      <c r="M107" s="17"/>
      <c r="N107" s="17" t="s">
        <v>103</v>
      </c>
      <c r="O107" s="17"/>
      <c r="P107" s="17"/>
      <c r="Q107" s="17"/>
    </row>
    <row r="108" customFormat="false" ht="12.75" hidden="false" customHeight="false" outlineLevel="0" collapsed="false">
      <c r="B108" s="0" t="s">
        <v>65</v>
      </c>
      <c r="D108" s="14" t="n">
        <v>1</v>
      </c>
      <c r="E108" s="5" t="n">
        <f aca="false">C41</f>
        <v>33093</v>
      </c>
      <c r="F108" s="4" t="n">
        <f aca="false">E108*D108</f>
        <v>33093</v>
      </c>
      <c r="M108" s="17"/>
      <c r="N108" s="17" t="s">
        <v>104</v>
      </c>
      <c r="O108" s="17"/>
      <c r="P108" s="17" t="s">
        <v>105</v>
      </c>
      <c r="Q108" s="17"/>
    </row>
    <row r="109" customFormat="false" ht="25.5" hidden="false" customHeight="false" outlineLevel="0" collapsed="false">
      <c r="B109" s="0" t="s">
        <v>66</v>
      </c>
      <c r="D109" s="14" t="n">
        <v>1</v>
      </c>
      <c r="E109" s="5" t="n">
        <f aca="false">C42</f>
        <v>13229</v>
      </c>
      <c r="F109" s="4" t="n">
        <f aca="false">E109*D109</f>
        <v>13229</v>
      </c>
      <c r="M109" s="17"/>
      <c r="N109" s="18" t="s">
        <v>106</v>
      </c>
      <c r="O109" s="18" t="s">
        <v>107</v>
      </c>
      <c r="P109" s="18" t="s">
        <v>106</v>
      </c>
      <c r="Q109" s="18" t="s">
        <v>107</v>
      </c>
    </row>
    <row r="110" customFormat="false" ht="12.75" hidden="false" customHeight="false" outlineLevel="0" collapsed="false">
      <c r="B110" s="0" t="s">
        <v>70</v>
      </c>
      <c r="D110" s="14" t="n">
        <v>1</v>
      </c>
      <c r="E110" s="5" t="n">
        <f aca="false">C43</f>
        <v>7929</v>
      </c>
      <c r="F110" s="4" t="n">
        <f aca="false">E110*D110</f>
        <v>7929</v>
      </c>
      <c r="M110" s="19" t="s">
        <v>108</v>
      </c>
      <c r="N110" s="20" t="n">
        <v>1.52</v>
      </c>
      <c r="O110" s="21" t="n">
        <v>0.152</v>
      </c>
      <c r="P110" s="20" t="n">
        <v>0.89</v>
      </c>
      <c r="Q110" s="21" t="n">
        <v>0.089</v>
      </c>
    </row>
    <row r="111" customFormat="false" ht="12.75" hidden="false" customHeight="false" outlineLevel="0" collapsed="false">
      <c r="B111" s="0" t="s">
        <v>17</v>
      </c>
      <c r="D111" s="14"/>
      <c r="E111" s="5" t="n">
        <f aca="false">SUM(E107:E110)</f>
        <v>78602</v>
      </c>
      <c r="F111" s="5" t="n">
        <f aca="false">SUM(F107:F110)</f>
        <v>70485</v>
      </c>
      <c r="M111" s="19" t="s">
        <v>109</v>
      </c>
      <c r="N111" s="20" t="n">
        <v>1.69</v>
      </c>
      <c r="O111" s="21" t="n">
        <v>0.174</v>
      </c>
      <c r="P111" s="20" t="n">
        <v>0.99</v>
      </c>
      <c r="Q111" s="21" t="n">
        <v>0.102</v>
      </c>
    </row>
    <row r="113" customFormat="false" ht="12.75" hidden="false" customHeight="false" outlineLevel="0" collapsed="false">
      <c r="B113" s="0" t="s">
        <v>110</v>
      </c>
    </row>
    <row r="114" customFormat="false" ht="12.75" hidden="false" customHeight="false" outlineLevel="0" collapsed="false">
      <c r="B114" s="0" t="s">
        <v>41</v>
      </c>
      <c r="C114" s="0" t="n">
        <v>0</v>
      </c>
      <c r="D114" s="4" t="n">
        <f aca="false">$E107/4*$I$107/100*$D107</f>
        <v>40.2735990992006</v>
      </c>
      <c r="E114" s="4" t="n">
        <f aca="false">IF(D$121&lt;=$C$18,$E107/4*$I$107/100*$D107,0)</f>
        <v>40.2735990992006</v>
      </c>
      <c r="F114" s="4" t="n">
        <f aca="false">IF(E$121&lt;=$C$18,$E107/4*$I$107/100*$D107,0)</f>
        <v>40.2735990992006</v>
      </c>
      <c r="G114" s="4" t="n">
        <f aca="false">IF(F$121&lt;=$C$18,$E107/4*$I$107/100*$D107,0)</f>
        <v>40.2735990992006</v>
      </c>
      <c r="H114" s="4" t="n">
        <f aca="false">IF(G$121&lt;=$C$18,$E107/4*$I$107/100*$D107,0)</f>
        <v>40.2735990992006</v>
      </c>
      <c r="I114" s="4" t="n">
        <f aca="false">IF(H$121&lt;=$C$18,$E107/4*$I$107/100*$D107,0)</f>
        <v>40.2735990992006</v>
      </c>
      <c r="J114" s="4" t="n">
        <f aca="false">IF(I$121&lt;=$C$18,$E107/4*$I$107/100*$D107,0)</f>
        <v>40.2735990992006</v>
      </c>
      <c r="K114" s="4" t="n">
        <f aca="false">IF(J$121&lt;=$C$18,$E107/4*$I$107/100*$D107,0)</f>
        <v>40.2735990992006</v>
      </c>
      <c r="L114" s="4" t="n">
        <f aca="false">IF(K$121&lt;=$C$18,$E107/4*$I$107/100*$D107,0)</f>
        <v>40.2735990992006</v>
      </c>
      <c r="M114" s="4" t="n">
        <f aca="false">IF(L$121&lt;=$C$18,$E107/4*$I$107/100*$D107,0)</f>
        <v>40.2735990992006</v>
      </c>
      <c r="N114" s="4" t="n">
        <f aca="false">IF(M$121&lt;=$C$18,$E107/4*$I$107/100*$D107,0)</f>
        <v>40.2735990992006</v>
      </c>
      <c r="O114" s="4" t="n">
        <f aca="false">IF(N$121&lt;=$C$18,$E107/4*$I$107/100*$D107,0)</f>
        <v>40.2735990992006</v>
      </c>
      <c r="P114" s="4" t="n">
        <f aca="false">IF(O$121&lt;=$C$18,$E107/4*$I$107/100*$D107,0)</f>
        <v>40.2735990992006</v>
      </c>
      <c r="Q114" s="4" t="n">
        <f aca="false">IF(P$121&lt;=$C$18,$E107/4*$I$107/100*$D107,0)</f>
        <v>40.2735990992006</v>
      </c>
      <c r="R114" s="4" t="n">
        <f aca="false">IF(Q$121&lt;=$C$18,$E107/4*$I$107/100*$D107,0)</f>
        <v>40.2735990992006</v>
      </c>
      <c r="S114" s="4" t="n">
        <f aca="false">IF(R$121&lt;=$C$18,$E107/4*$I$107/100*$D107,0)</f>
        <v>40.2735990992006</v>
      </c>
      <c r="T114" s="4" t="n">
        <f aca="false">IF(S$121&lt;=$C$18,$E107/4*$I$107/100*$D107,0)</f>
        <v>40.2735990992006</v>
      </c>
      <c r="U114" s="4" t="n">
        <f aca="false">IF(T$121&lt;=$C$18,$E107/4*$I$107/100*$D107,0)</f>
        <v>40.2735990992006</v>
      </c>
      <c r="V114" s="4" t="n">
        <f aca="false">IF(U$121&lt;=$C$18,$E107/4*$I$107/100*$D107,0)</f>
        <v>40.2735990992006</v>
      </c>
      <c r="W114" s="4" t="n">
        <f aca="false">IF(V$121&lt;=$C$18,$E107/4*$I$107/100*$D107,0)</f>
        <v>40.2735990992006</v>
      </c>
      <c r="X114" s="4" t="n">
        <f aca="false">IF(W$121&lt;=$C$18,$E107/4*$I$107/100*$D107,0)</f>
        <v>40.2735990992006</v>
      </c>
      <c r="Y114" s="4" t="n">
        <f aca="false">IF(X$121&lt;=$C$18,$E107/4*$I$107/100*$D107,0)</f>
        <v>40.2735990992006</v>
      </c>
      <c r="Z114" s="4" t="n">
        <f aca="false">IF(Y$121&lt;=$C$18,$E107/4*$I$107/100*$D107,0)</f>
        <v>40.2735990992006</v>
      </c>
      <c r="AA114" s="4" t="n">
        <f aca="false">IF(Z$121&lt;=$C$18,$E107/4*$I$107/100*$D107,0)</f>
        <v>40.2735990992006</v>
      </c>
      <c r="AB114" s="4" t="n">
        <f aca="false">IF(AA$121&lt;=$C$18,$E107/4*$I$107/100*$D107,0)</f>
        <v>40.2735990992006</v>
      </c>
      <c r="AC114" s="4" t="n">
        <f aca="false">IF(AB$121&lt;=$C$18,$E107/4*$I$107/100*$D107,0)</f>
        <v>40.2735990992006</v>
      </c>
      <c r="AD114" s="4" t="n">
        <f aca="false">IF(AC$121&lt;=$C$18,$E107/4*$I$107/100*$D107,0)</f>
        <v>40.2735990992006</v>
      </c>
      <c r="AE114" s="4" t="n">
        <f aca="false">IF(AD$121&lt;=$C$18,$E107/4*$I$107/100*$D107,0)</f>
        <v>40.2735990992006</v>
      </c>
      <c r="AF114" s="4" t="n">
        <f aca="false">IF(AE$121&lt;=$C$18,$E107/4*$I$107/100*$D107,0)</f>
        <v>40.2735990992006</v>
      </c>
      <c r="AG114" s="4" t="n">
        <f aca="false">IF(AF$121&lt;=$C$18,$E107/4*$I$107/100*$D107,0)</f>
        <v>40.2735990992006</v>
      </c>
      <c r="AH114" s="4" t="n">
        <f aca="false">IF(AG$121&lt;=$C$18,$E107/4*$I$107/100*$D107,0)</f>
        <v>40.2735990992006</v>
      </c>
      <c r="AI114" s="4" t="n">
        <f aca="false">IF(AH$121&lt;=$C$18,$E107/4*$I$107/100*$D107,0)</f>
        <v>40.2735990992006</v>
      </c>
      <c r="AJ114" s="4" t="n">
        <f aca="false">IF(AI$121&lt;=$C$18,$E107/4*$I$107/100*$D107,0)</f>
        <v>40.2735990992006</v>
      </c>
      <c r="AK114" s="4" t="n">
        <f aca="false">IF(AJ$121&lt;=$C$18,$E107/4*$I$107/100*$D107,0)</f>
        <v>40.2735990992006</v>
      </c>
      <c r="AL114" s="4" t="n">
        <f aca="false">IF(AK$121&lt;=$C$18,$E107/4*$I$107/100*$D107,0)</f>
        <v>40.2735990992006</v>
      </c>
      <c r="AM114" s="4" t="n">
        <f aca="false">IF(AL$121&lt;=$C$18,$E107/4*$I$107/100*$D107,0)</f>
        <v>40.2735990992006</v>
      </c>
      <c r="AN114" s="4" t="n">
        <f aca="false">IF(AM$121&lt;=$C$18,$E107/4*$I$107/100*$D107,0)</f>
        <v>40.2735990992006</v>
      </c>
      <c r="AO114" s="4" t="n">
        <f aca="false">IF(AN$121&lt;=$C$18,$E107/4*$I$107/100*$D107,0)</f>
        <v>40.2735990992006</v>
      </c>
      <c r="AP114" s="4" t="n">
        <f aca="false">IF(AO$121&lt;=$C$18,$E107/4*$I$107/100*$D107,0)</f>
        <v>40.2735990992006</v>
      </c>
      <c r="AQ114" s="4" t="n">
        <f aca="false">IF(AP$121&lt;=$C$18,$E107/4*$I$107/100*$D107,0)</f>
        <v>40.2735990992006</v>
      </c>
      <c r="AR114" s="4" t="n">
        <f aca="false">IF(AQ$121&lt;=$C$18,$E107/4*$I$107/100*$D107,0)</f>
        <v>0</v>
      </c>
      <c r="AS114" s="4" t="n">
        <f aca="false">IF(AR$121&lt;=$C$18,$E107/4*$I$107/100*$D107,0)</f>
        <v>0</v>
      </c>
      <c r="AT114" s="4" t="n">
        <f aca="false">IF(AS$121&lt;=$C$18,$E107/4*$I$107/100*$D107,0)</f>
        <v>0</v>
      </c>
      <c r="AU114" s="4" t="n">
        <f aca="false">IF(AT$121&lt;=$C$18,$E107/4*$I$107/100*$D107,0)</f>
        <v>0</v>
      </c>
      <c r="AV114" s="4" t="n">
        <f aca="false">IF(AU$121&lt;=$C$18,$E107/4*$I$107/100*$D107,0)</f>
        <v>0</v>
      </c>
      <c r="AW114" s="4" t="n">
        <f aca="false">IF(AV$121&lt;=$C$18,$E107/4*$I$107/100*$D107,0)</f>
        <v>0</v>
      </c>
      <c r="AX114" s="4" t="n">
        <f aca="false">IF(AW$121&lt;=$C$18,$E107/4*$I$107/100*$D107,0)</f>
        <v>0</v>
      </c>
      <c r="AY114" s="4" t="n">
        <f aca="false">IF(AX$121&lt;=$C$18,$E107/4*$I$107/100*$D107,0)</f>
        <v>0</v>
      </c>
    </row>
    <row r="115" customFormat="false" ht="12.75" hidden="false" customHeight="false" outlineLevel="0" collapsed="false">
      <c r="B115" s="0" t="s">
        <v>65</v>
      </c>
      <c r="C115" s="0" t="n">
        <v>0</v>
      </c>
      <c r="D115" s="4" t="n">
        <f aca="false">$E108/4*$I$107/100*$D108</f>
        <v>82.0977094363585</v>
      </c>
      <c r="E115" s="4" t="n">
        <f aca="false">IF(D$121&lt;=$C$18,$E108/4*$I$107/100*$D108,0)</f>
        <v>82.0977094363585</v>
      </c>
      <c r="F115" s="4" t="n">
        <f aca="false">IF(E$121&lt;=$C$18,$E108/4*$I$107/100*$D108,0)</f>
        <v>82.0977094363585</v>
      </c>
      <c r="G115" s="4" t="n">
        <f aca="false">IF(F$121&lt;=$C$18,$E108/4*$I$107/100*$D108,0)</f>
        <v>82.0977094363585</v>
      </c>
      <c r="H115" s="4" t="n">
        <f aca="false">IF(G$121&lt;=$C$18,$E108/4*$I$107/100*$D108,0)</f>
        <v>82.0977094363585</v>
      </c>
      <c r="I115" s="4" t="n">
        <f aca="false">IF(H$121&lt;=$C$18,$E108/4*$I$107/100*$D108,0)</f>
        <v>82.0977094363585</v>
      </c>
      <c r="J115" s="4" t="n">
        <f aca="false">IF(I$121&lt;=$C$18,$E108/4*$I$107/100*$D108,0)</f>
        <v>82.0977094363585</v>
      </c>
      <c r="K115" s="4" t="n">
        <f aca="false">IF(J$121&lt;=$C$18,$E108/4*$I$107/100*$D108,0)</f>
        <v>82.0977094363585</v>
      </c>
      <c r="L115" s="4" t="n">
        <f aca="false">IF(K$121&lt;=$C$18,$E108/4*$I$107/100*$D108,0)</f>
        <v>82.0977094363585</v>
      </c>
      <c r="M115" s="4" t="n">
        <f aca="false">IF(L$121&lt;=$C$18,$E108/4*$I$107/100*$D108,0)</f>
        <v>82.0977094363585</v>
      </c>
      <c r="N115" s="4" t="n">
        <f aca="false">IF(M$121&lt;=$C$18,$E108/4*$I$107/100*$D108,0)</f>
        <v>82.0977094363585</v>
      </c>
      <c r="O115" s="4" t="n">
        <f aca="false">IF(N$121&lt;=$C$18,$E108/4*$I$107/100*$D108,0)</f>
        <v>82.0977094363585</v>
      </c>
      <c r="P115" s="4" t="n">
        <f aca="false">IF(O$121&lt;=$C$18,$E108/4*$I$107/100*$D108,0)</f>
        <v>82.0977094363585</v>
      </c>
      <c r="Q115" s="4" t="n">
        <f aca="false">IF(P$121&lt;=$C$18,$E108/4*$I$107/100*$D108,0)</f>
        <v>82.0977094363585</v>
      </c>
      <c r="R115" s="4" t="n">
        <f aca="false">IF(Q$121&lt;=$C$18,$E108/4*$I$107/100*$D108,0)</f>
        <v>82.0977094363585</v>
      </c>
      <c r="S115" s="4" t="n">
        <f aca="false">IF(R$121&lt;=$C$18,$E108/4*$I$107/100*$D108,0)</f>
        <v>82.0977094363585</v>
      </c>
      <c r="T115" s="4" t="n">
        <f aca="false">IF(S$121&lt;=$C$18,$E108/4*$I$107/100*$D108,0)</f>
        <v>82.0977094363585</v>
      </c>
      <c r="U115" s="4" t="n">
        <f aca="false">IF(T$121&lt;=$C$18,$E108/4*$I$107/100*$D108,0)</f>
        <v>82.0977094363585</v>
      </c>
      <c r="V115" s="4" t="n">
        <f aca="false">IF(U$121&lt;=$C$18,$E108/4*$I$107/100*$D108,0)</f>
        <v>82.0977094363585</v>
      </c>
      <c r="W115" s="4" t="n">
        <f aca="false">IF(V$121&lt;=$C$18,$E108/4*$I$107/100*$D108,0)</f>
        <v>82.0977094363585</v>
      </c>
      <c r="X115" s="4" t="n">
        <f aca="false">IF(W$121&lt;=$C$18,$E108/4*$I$107/100*$D108,0)</f>
        <v>82.0977094363585</v>
      </c>
      <c r="Y115" s="4" t="n">
        <f aca="false">IF(X$121&lt;=$C$18,$E108/4*$I$107/100*$D108,0)</f>
        <v>82.0977094363585</v>
      </c>
      <c r="Z115" s="4" t="n">
        <f aca="false">IF(Y$121&lt;=$C$18,$E108/4*$I$107/100*$D108,0)</f>
        <v>82.0977094363585</v>
      </c>
      <c r="AA115" s="4" t="n">
        <f aca="false">IF(Z$121&lt;=$C$18,$E108/4*$I$107/100*$D108,0)</f>
        <v>82.0977094363585</v>
      </c>
      <c r="AB115" s="4" t="n">
        <f aca="false">IF(AA$121&lt;=$C$18,$E108/4*$I$107/100*$D108,0)</f>
        <v>82.0977094363585</v>
      </c>
      <c r="AC115" s="4" t="n">
        <f aca="false">IF(AB$121&lt;=$C$18,$E108/4*$I$107/100*$D108,0)</f>
        <v>82.0977094363585</v>
      </c>
      <c r="AD115" s="4" t="n">
        <f aca="false">IF(AC$121&lt;=$C$18,$E108/4*$I$107/100*$D108,0)</f>
        <v>82.0977094363585</v>
      </c>
      <c r="AE115" s="4" t="n">
        <f aca="false">IF(AD$121&lt;=$C$18,$E108/4*$I$107/100*$D108,0)</f>
        <v>82.0977094363585</v>
      </c>
      <c r="AF115" s="4" t="n">
        <f aca="false">IF(AE$121&lt;=$C$18,$E108/4*$I$107/100*$D108,0)</f>
        <v>82.0977094363585</v>
      </c>
      <c r="AG115" s="4" t="n">
        <f aca="false">IF(AF$121&lt;=$C$18,$E108/4*$I$107/100*$D108,0)</f>
        <v>82.0977094363585</v>
      </c>
      <c r="AH115" s="4" t="n">
        <f aca="false">IF(AG$121&lt;=$C$18,$E108/4*$I$107/100*$D108,0)</f>
        <v>82.0977094363585</v>
      </c>
      <c r="AI115" s="4" t="n">
        <f aca="false">IF(AH$121&lt;=$C$18,$E108/4*$I$107/100*$D108,0)</f>
        <v>82.0977094363585</v>
      </c>
      <c r="AJ115" s="4" t="n">
        <f aca="false">IF(AI$121&lt;=$C$18,$E108/4*$I$107/100*$D108,0)</f>
        <v>82.0977094363585</v>
      </c>
      <c r="AK115" s="4" t="n">
        <f aca="false">IF(AJ$121&lt;=$C$18,$E108/4*$I$107/100*$D108,0)</f>
        <v>82.0977094363585</v>
      </c>
      <c r="AL115" s="4" t="n">
        <f aca="false">IF(AK$121&lt;=$C$18,$E108/4*$I$107/100*$D108,0)</f>
        <v>82.0977094363585</v>
      </c>
      <c r="AM115" s="4" t="n">
        <f aca="false">IF(AL$121&lt;=$C$18,$E108/4*$I$107/100*$D108,0)</f>
        <v>82.0977094363585</v>
      </c>
      <c r="AN115" s="4" t="n">
        <f aca="false">IF(AM$121&lt;=$C$18,$E108/4*$I$107/100*$D108,0)</f>
        <v>82.0977094363585</v>
      </c>
      <c r="AO115" s="4" t="n">
        <f aca="false">IF(AN$121&lt;=$C$18,$E108/4*$I$107/100*$D108,0)</f>
        <v>82.0977094363585</v>
      </c>
      <c r="AP115" s="4" t="n">
        <f aca="false">IF(AO$121&lt;=$C$18,$E108/4*$I$107/100*$D108,0)</f>
        <v>82.0977094363585</v>
      </c>
      <c r="AQ115" s="4" t="n">
        <f aca="false">IF(AP$121&lt;=$C$18,$E108/4*$I$107/100*$D108,0)</f>
        <v>82.0977094363585</v>
      </c>
      <c r="AR115" s="4" t="n">
        <f aca="false">IF(AQ$121&lt;=$C$18,$E108/4*$I$107/100*$D108,0)</f>
        <v>0</v>
      </c>
      <c r="AS115" s="4" t="n">
        <f aca="false">IF(AR$121&lt;=$C$18,$E108/4*$I$107/100*$D108,0)</f>
        <v>0</v>
      </c>
      <c r="AT115" s="4" t="n">
        <f aca="false">IF(AS$121&lt;=$C$18,$E108/4*$I$107/100*$D108,0)</f>
        <v>0</v>
      </c>
      <c r="AU115" s="4" t="n">
        <f aca="false">IF(AT$121&lt;=$C$18,$E108/4*$I$107/100*$D108,0)</f>
        <v>0</v>
      </c>
      <c r="AV115" s="4" t="n">
        <f aca="false">IF(AU$121&lt;=$C$18,$E108/4*$I$107/100*$D108,0)</f>
        <v>0</v>
      </c>
      <c r="AW115" s="4" t="n">
        <f aca="false">IF(AV$121&lt;=$C$18,$E108/4*$I$107/100*$D108,0)</f>
        <v>0</v>
      </c>
      <c r="AX115" s="4" t="n">
        <f aca="false">IF(AW$121&lt;=$C$18,$E108/4*$I$107/100*$D108,0)</f>
        <v>0</v>
      </c>
      <c r="AY115" s="4" t="n">
        <f aca="false">IF(AX$121&lt;=$C$18,$E108/4*$I$107/100*$D108,0)</f>
        <v>0</v>
      </c>
    </row>
    <row r="116" customFormat="false" ht="12.75" hidden="false" customHeight="false" outlineLevel="0" collapsed="false">
      <c r="B116" s="0" t="s">
        <v>66</v>
      </c>
      <c r="C116" s="0" t="n">
        <v>0</v>
      </c>
      <c r="D116" s="4" t="n">
        <f aca="false">$E109/4*$I$107/100*$D109</f>
        <v>32.8187410671014</v>
      </c>
      <c r="E116" s="4" t="n">
        <f aca="false">IF(D$121&lt;=$C$18,$E109/4*$I$107/100*$D109,0)</f>
        <v>32.8187410671014</v>
      </c>
      <c r="F116" s="4" t="n">
        <f aca="false">IF(E$121&lt;=$C$18,$E109/4*$I$107/100*$D109,0)</f>
        <v>32.8187410671014</v>
      </c>
      <c r="G116" s="4" t="n">
        <f aca="false">IF(F$121&lt;=$C$18,$E109/4*$I$107/100*$D109,0)</f>
        <v>32.8187410671014</v>
      </c>
      <c r="H116" s="4" t="n">
        <f aca="false">IF(G$121&lt;=$C$18,$E109/4*$I$107/100*$D109,0)</f>
        <v>32.8187410671014</v>
      </c>
      <c r="I116" s="4" t="n">
        <f aca="false">IF(H$121&lt;=$C$18,$E109/4*$I$107/100*$D109,0)</f>
        <v>32.8187410671014</v>
      </c>
      <c r="J116" s="4" t="n">
        <f aca="false">IF(I$121&lt;=$C$18,$E109/4*$I$107/100*$D109,0)</f>
        <v>32.8187410671014</v>
      </c>
      <c r="K116" s="4" t="n">
        <f aca="false">IF(J$121&lt;=$C$18,$E109/4*$I$107/100*$D109,0)</f>
        <v>32.8187410671014</v>
      </c>
      <c r="L116" s="4" t="n">
        <f aca="false">IF(K$121&lt;=$C$18,$E109/4*$I$107/100*$D109,0)</f>
        <v>32.8187410671014</v>
      </c>
      <c r="M116" s="4" t="n">
        <f aca="false">IF(L$121&lt;=$C$18,$E109/4*$I$107/100*$D109,0)</f>
        <v>32.8187410671014</v>
      </c>
      <c r="N116" s="4" t="n">
        <f aca="false">IF(M$121&lt;=$C$18,$E109/4*$I$107/100*$D109,0)</f>
        <v>32.8187410671014</v>
      </c>
      <c r="O116" s="4" t="n">
        <f aca="false">IF(N$121&lt;=$C$18,$E109/4*$I$107/100*$D109,0)</f>
        <v>32.8187410671014</v>
      </c>
      <c r="P116" s="4" t="n">
        <f aca="false">IF(O$121&lt;=$C$18,$E109/4*$I$107/100*$D109,0)</f>
        <v>32.8187410671014</v>
      </c>
      <c r="Q116" s="4" t="n">
        <f aca="false">IF(P$121&lt;=$C$18,$E109/4*$I$107/100*$D109,0)</f>
        <v>32.8187410671014</v>
      </c>
      <c r="R116" s="4" t="n">
        <f aca="false">IF(Q$121&lt;=$C$18,$E109/4*$I$107/100*$D109,0)</f>
        <v>32.8187410671014</v>
      </c>
      <c r="S116" s="4" t="n">
        <f aca="false">IF(R$121&lt;=$C$18,$E109/4*$I$107/100*$D109,0)</f>
        <v>32.8187410671014</v>
      </c>
      <c r="T116" s="4" t="n">
        <f aca="false">IF(S$121&lt;=$C$18,$E109/4*$I$107/100*$D109,0)</f>
        <v>32.8187410671014</v>
      </c>
      <c r="U116" s="4" t="n">
        <f aca="false">IF(T$121&lt;=$C$18,$E109/4*$I$107/100*$D109,0)</f>
        <v>32.8187410671014</v>
      </c>
      <c r="V116" s="4" t="n">
        <f aca="false">IF(U$121&lt;=$C$18,$E109/4*$I$107/100*$D109,0)</f>
        <v>32.8187410671014</v>
      </c>
      <c r="W116" s="4" t="n">
        <f aca="false">IF(V$121&lt;=$C$18,$E109/4*$I$107/100*$D109,0)</f>
        <v>32.8187410671014</v>
      </c>
      <c r="X116" s="4" t="n">
        <f aca="false">IF(W$121&lt;=$C$18,$E109/4*$I$107/100*$D109,0)</f>
        <v>32.8187410671014</v>
      </c>
      <c r="Y116" s="4" t="n">
        <f aca="false">IF(X$121&lt;=$C$18,$E109/4*$I$107/100*$D109,0)</f>
        <v>32.8187410671014</v>
      </c>
      <c r="Z116" s="4" t="n">
        <f aca="false">IF(Y$121&lt;=$C$18,$E109/4*$I$107/100*$D109,0)</f>
        <v>32.8187410671014</v>
      </c>
      <c r="AA116" s="4" t="n">
        <f aca="false">IF(Z$121&lt;=$C$18,$E109/4*$I$107/100*$D109,0)</f>
        <v>32.8187410671014</v>
      </c>
      <c r="AB116" s="4" t="n">
        <f aca="false">IF(AA$121&lt;=$C$18,$E109/4*$I$107/100*$D109,0)</f>
        <v>32.8187410671014</v>
      </c>
      <c r="AC116" s="4" t="n">
        <f aca="false">IF(AB$121&lt;=$C$18,$E109/4*$I$107/100*$D109,0)</f>
        <v>32.8187410671014</v>
      </c>
      <c r="AD116" s="4" t="n">
        <f aca="false">IF(AC$121&lt;=$C$18,$E109/4*$I$107/100*$D109,0)</f>
        <v>32.8187410671014</v>
      </c>
      <c r="AE116" s="4" t="n">
        <f aca="false">IF(AD$121&lt;=$C$18,$E109/4*$I$107/100*$D109,0)</f>
        <v>32.8187410671014</v>
      </c>
      <c r="AF116" s="4" t="n">
        <f aca="false">IF(AE$121&lt;=$C$18,$E109/4*$I$107/100*$D109,0)</f>
        <v>32.8187410671014</v>
      </c>
      <c r="AG116" s="4" t="n">
        <f aca="false">IF(AF$121&lt;=$C$18,$E109/4*$I$107/100*$D109,0)</f>
        <v>32.8187410671014</v>
      </c>
      <c r="AH116" s="4" t="n">
        <f aca="false">IF(AG$121&lt;=$C$18,$E109/4*$I$107/100*$D109,0)</f>
        <v>32.8187410671014</v>
      </c>
      <c r="AI116" s="4" t="n">
        <f aca="false">IF(AH$121&lt;=$C$18,$E109/4*$I$107/100*$D109,0)</f>
        <v>32.8187410671014</v>
      </c>
      <c r="AJ116" s="4" t="n">
        <f aca="false">IF(AI$121&lt;=$C$18,$E109/4*$I$107/100*$D109,0)</f>
        <v>32.8187410671014</v>
      </c>
      <c r="AK116" s="4" t="n">
        <f aca="false">IF(AJ$121&lt;=$C$18,$E109/4*$I$107/100*$D109,0)</f>
        <v>32.8187410671014</v>
      </c>
      <c r="AL116" s="4" t="n">
        <f aca="false">IF(AK$121&lt;=$C$18,$E109/4*$I$107/100*$D109,0)</f>
        <v>32.8187410671014</v>
      </c>
      <c r="AM116" s="4" t="n">
        <f aca="false">IF(AL$121&lt;=$C$18,$E109/4*$I$107/100*$D109,0)</f>
        <v>32.8187410671014</v>
      </c>
      <c r="AN116" s="4" t="n">
        <f aca="false">IF(AM$121&lt;=$C$18,$E109/4*$I$107/100*$D109,0)</f>
        <v>32.8187410671014</v>
      </c>
      <c r="AO116" s="4" t="n">
        <f aca="false">IF(AN$121&lt;=$C$18,$E109/4*$I$107/100*$D109,0)</f>
        <v>32.8187410671014</v>
      </c>
      <c r="AP116" s="4" t="n">
        <f aca="false">IF(AO$121&lt;=$C$18,$E109/4*$I$107/100*$D109,0)</f>
        <v>32.8187410671014</v>
      </c>
      <c r="AQ116" s="4" t="n">
        <f aca="false">IF(AP$121&lt;=$C$18,$E109/4*$I$107/100*$D109,0)</f>
        <v>32.8187410671014</v>
      </c>
      <c r="AR116" s="4" t="n">
        <f aca="false">IF(AQ$121&lt;=$C$18,$E109/4*$I$107/100*$D109,0)</f>
        <v>0</v>
      </c>
      <c r="AS116" s="4" t="n">
        <f aca="false">IF(AR$121&lt;=$C$18,$E109/4*$I$107/100*$D109,0)</f>
        <v>0</v>
      </c>
      <c r="AT116" s="4" t="n">
        <f aca="false">IF(AS$121&lt;=$C$18,$E109/4*$I$107/100*$D109,0)</f>
        <v>0</v>
      </c>
      <c r="AU116" s="4" t="n">
        <f aca="false">IF(AT$121&lt;=$C$18,$E109/4*$I$107/100*$D109,0)</f>
        <v>0</v>
      </c>
      <c r="AV116" s="4" t="n">
        <f aca="false">IF(AU$121&lt;=$C$18,$E109/4*$I$107/100*$D109,0)</f>
        <v>0</v>
      </c>
      <c r="AW116" s="4" t="n">
        <f aca="false">IF(AV$121&lt;=$C$18,$E109/4*$I$107/100*$D109,0)</f>
        <v>0</v>
      </c>
      <c r="AX116" s="4" t="n">
        <f aca="false">IF(AW$121&lt;=$C$18,$E109/4*$I$107/100*$D109,0)</f>
        <v>0</v>
      </c>
      <c r="AY116" s="4" t="n">
        <f aca="false">IF(AX$121&lt;=$C$18,$E109/4*$I$107/100*$D109,0)</f>
        <v>0</v>
      </c>
    </row>
    <row r="117" customFormat="false" ht="12.75" hidden="false" customHeight="false" outlineLevel="0" collapsed="false">
      <c r="B117" s="0" t="s">
        <v>70</v>
      </c>
      <c r="C117" s="0" t="n">
        <v>0</v>
      </c>
      <c r="D117" s="4" t="n">
        <f aca="false">$E110/4*$I$107/100*$D110</f>
        <v>19.6704057692227</v>
      </c>
      <c r="E117" s="4" t="n">
        <f aca="false">IF(D$121&lt;=$C$18,$E110/4*$I$107/100*$D110,0)</f>
        <v>19.6704057692227</v>
      </c>
      <c r="F117" s="4" t="n">
        <f aca="false">IF(E$121&lt;=$C$18,$E110/4*$I$107/100*$D110,0)</f>
        <v>19.6704057692227</v>
      </c>
      <c r="G117" s="4" t="n">
        <f aca="false">IF(F$121&lt;=$C$18,$E110/4*$I$107/100*$D110,0)</f>
        <v>19.6704057692227</v>
      </c>
      <c r="H117" s="4" t="n">
        <f aca="false">IF(G$121&lt;=$C$18,$E110/4*$I$107/100*$D110,0)</f>
        <v>19.6704057692227</v>
      </c>
      <c r="I117" s="4" t="n">
        <f aca="false">IF(H$121&lt;=$C$18,$E110/4*$I$107/100*$D110,0)</f>
        <v>19.6704057692227</v>
      </c>
      <c r="J117" s="4" t="n">
        <f aca="false">IF(I$121&lt;=$C$18,$E110/4*$I$107/100*$D110,0)</f>
        <v>19.6704057692227</v>
      </c>
      <c r="K117" s="4" t="n">
        <f aca="false">IF(J$121&lt;=$C$18,$E110/4*$I$107/100*$D110,0)</f>
        <v>19.6704057692227</v>
      </c>
      <c r="L117" s="4" t="n">
        <f aca="false">IF(K$121&lt;=$C$18,$E110/4*$I$107/100*$D110,0)</f>
        <v>19.6704057692227</v>
      </c>
      <c r="M117" s="4" t="n">
        <f aca="false">IF(L$121&lt;=$C$18,$E110/4*$I$107/100*$D110,0)</f>
        <v>19.6704057692227</v>
      </c>
      <c r="N117" s="4" t="n">
        <f aca="false">IF(M$121&lt;=$C$18,$E110/4*$I$107/100*$D110,0)</f>
        <v>19.6704057692227</v>
      </c>
      <c r="O117" s="4" t="n">
        <f aca="false">IF(N$121&lt;=$C$18,$E110/4*$I$107/100*$D110,0)</f>
        <v>19.6704057692227</v>
      </c>
      <c r="P117" s="4" t="n">
        <f aca="false">IF(O$121&lt;=$C$18,$E110/4*$I$107/100*$D110,0)</f>
        <v>19.6704057692227</v>
      </c>
      <c r="Q117" s="4" t="n">
        <f aca="false">IF(P$121&lt;=$C$18,$E110/4*$I$107/100*$D110,0)</f>
        <v>19.6704057692227</v>
      </c>
      <c r="R117" s="4" t="n">
        <f aca="false">IF(Q$121&lt;=$C$18,$E110/4*$I$107/100*$D110,0)</f>
        <v>19.6704057692227</v>
      </c>
      <c r="S117" s="4" t="n">
        <f aca="false">IF(R$121&lt;=$C$18,$E110/4*$I$107/100*$D110,0)</f>
        <v>19.6704057692227</v>
      </c>
      <c r="T117" s="4" t="n">
        <f aca="false">IF(S$121&lt;=$C$18,$E110/4*$I$107/100*$D110,0)</f>
        <v>19.6704057692227</v>
      </c>
      <c r="U117" s="4" t="n">
        <f aca="false">IF(T$121&lt;=$C$18,$E110/4*$I$107/100*$D110,0)</f>
        <v>19.6704057692227</v>
      </c>
      <c r="V117" s="4" t="n">
        <f aca="false">IF(U$121&lt;=$C$18,$E110/4*$I$107/100*$D110,0)</f>
        <v>19.6704057692227</v>
      </c>
      <c r="W117" s="4" t="n">
        <f aca="false">IF(V$121&lt;=$C$18,$E110/4*$I$107/100*$D110,0)</f>
        <v>19.6704057692227</v>
      </c>
      <c r="X117" s="4" t="n">
        <f aca="false">IF(W$121&lt;=$C$18,$E110/4*$I$107/100*$D110,0)</f>
        <v>19.6704057692227</v>
      </c>
      <c r="Y117" s="4" t="n">
        <f aca="false">IF(X$121&lt;=$C$18,$E110/4*$I$107/100*$D110,0)</f>
        <v>19.6704057692227</v>
      </c>
      <c r="Z117" s="4" t="n">
        <f aca="false">IF(Y$121&lt;=$C$18,$E110/4*$I$107/100*$D110,0)</f>
        <v>19.6704057692227</v>
      </c>
      <c r="AA117" s="4" t="n">
        <f aca="false">IF(Z$121&lt;=$C$18,$E110/4*$I$107/100*$D110,0)</f>
        <v>19.6704057692227</v>
      </c>
      <c r="AB117" s="4" t="n">
        <f aca="false">IF(AA$121&lt;=$C$18,$E110/4*$I$107/100*$D110,0)</f>
        <v>19.6704057692227</v>
      </c>
      <c r="AC117" s="4" t="n">
        <f aca="false">IF(AB$121&lt;=$C$18,$E110/4*$I$107/100*$D110,0)</f>
        <v>19.6704057692227</v>
      </c>
      <c r="AD117" s="4" t="n">
        <f aca="false">IF(AC$121&lt;=$C$18,$E110/4*$I$107/100*$D110,0)</f>
        <v>19.6704057692227</v>
      </c>
      <c r="AE117" s="4" t="n">
        <f aca="false">IF(AD$121&lt;=$C$18,$E110/4*$I$107/100*$D110,0)</f>
        <v>19.6704057692227</v>
      </c>
      <c r="AF117" s="4" t="n">
        <f aca="false">IF(AE$121&lt;=$C$18,$E110/4*$I$107/100*$D110,0)</f>
        <v>19.6704057692227</v>
      </c>
      <c r="AG117" s="4" t="n">
        <f aca="false">IF(AF$121&lt;=$C$18,$E110/4*$I$107/100*$D110,0)</f>
        <v>19.6704057692227</v>
      </c>
      <c r="AH117" s="4" t="n">
        <f aca="false">IF(AG$121&lt;=$C$18,$E110/4*$I$107/100*$D110,0)</f>
        <v>19.6704057692227</v>
      </c>
      <c r="AI117" s="4" t="n">
        <f aca="false">IF(AH$121&lt;=$C$18,$E110/4*$I$107/100*$D110,0)</f>
        <v>19.6704057692227</v>
      </c>
      <c r="AJ117" s="4" t="n">
        <f aca="false">IF(AI$121&lt;=$C$18,$E110/4*$I$107/100*$D110,0)</f>
        <v>19.6704057692227</v>
      </c>
      <c r="AK117" s="4" t="n">
        <f aca="false">IF(AJ$121&lt;=$C$18,$E110/4*$I$107/100*$D110,0)</f>
        <v>19.6704057692227</v>
      </c>
      <c r="AL117" s="4" t="n">
        <f aca="false">IF(AK$121&lt;=$C$18,$E110/4*$I$107/100*$D110,0)</f>
        <v>19.6704057692227</v>
      </c>
      <c r="AM117" s="4" t="n">
        <f aca="false">IF(AL$121&lt;=$C$18,$E110/4*$I$107/100*$D110,0)</f>
        <v>19.6704057692227</v>
      </c>
      <c r="AN117" s="4" t="n">
        <f aca="false">IF(AM$121&lt;=$C$18,$E110/4*$I$107/100*$D110,0)</f>
        <v>19.6704057692227</v>
      </c>
      <c r="AO117" s="4" t="n">
        <f aca="false">IF(AN$121&lt;=$C$18,$E110/4*$I$107/100*$D110,0)</f>
        <v>19.6704057692227</v>
      </c>
      <c r="AP117" s="4" t="n">
        <f aca="false">IF(AO$121&lt;=$C$18,$E110/4*$I$107/100*$D110,0)</f>
        <v>19.6704057692227</v>
      </c>
      <c r="AQ117" s="4" t="n">
        <f aca="false">IF(AP$121&lt;=$C$18,$E110/4*$I$107/100*$D110,0)</f>
        <v>19.6704057692227</v>
      </c>
      <c r="AR117" s="4" t="n">
        <f aca="false">IF(AQ$121&lt;=$C$18,$E110/4*$I$107/100*$D110,0)</f>
        <v>0</v>
      </c>
      <c r="AS117" s="4" t="n">
        <f aca="false">IF(AR$121&lt;=$C$18,$E110/4*$I$107/100*$D110,0)</f>
        <v>0</v>
      </c>
      <c r="AT117" s="4" t="n">
        <f aca="false">IF(AS$121&lt;=$C$18,$E110/4*$I$107/100*$D110,0)</f>
        <v>0</v>
      </c>
      <c r="AU117" s="4" t="n">
        <f aca="false">IF(AT$121&lt;=$C$18,$E110/4*$I$107/100*$D110,0)</f>
        <v>0</v>
      </c>
      <c r="AV117" s="4" t="n">
        <f aca="false">IF(AU$121&lt;=$C$18,$E110/4*$I$107/100*$D110,0)</f>
        <v>0</v>
      </c>
      <c r="AW117" s="4" t="n">
        <f aca="false">IF(AV$121&lt;=$C$18,$E110/4*$I$107/100*$D110,0)</f>
        <v>0</v>
      </c>
      <c r="AX117" s="4" t="n">
        <f aca="false">IF(AW$121&lt;=$C$18,$E110/4*$I$107/100*$D110,0)</f>
        <v>0</v>
      </c>
      <c r="AY117" s="4" t="n">
        <f aca="false">IF(AX$121&lt;=$C$18,$E110/4*$I$107/100*$D110,0)</f>
        <v>0</v>
      </c>
    </row>
    <row r="118" customFormat="false" ht="12.75" hidden="false" customHeight="false" outlineLevel="0" collapsed="false">
      <c r="B118" s="0" t="s">
        <v>17</v>
      </c>
      <c r="C118" s="0" t="n">
        <v>0</v>
      </c>
      <c r="D118" s="5" t="n">
        <f aca="false">SUM(D114:D117)</f>
        <v>174.860455371883</v>
      </c>
      <c r="E118" s="5" t="n">
        <f aca="false">SUM(E114:E117)</f>
        <v>174.860455371883</v>
      </c>
      <c r="F118" s="5" t="n">
        <f aca="false">SUM(F114:F117)</f>
        <v>174.860455371883</v>
      </c>
      <c r="G118" s="5" t="n">
        <f aca="false">SUM(G114:G117)</f>
        <v>174.860455371883</v>
      </c>
      <c r="H118" s="5" t="n">
        <f aca="false">SUM(H114:H117)</f>
        <v>174.860455371883</v>
      </c>
      <c r="I118" s="5" t="n">
        <f aca="false">SUM(I114:I117)</f>
        <v>174.860455371883</v>
      </c>
      <c r="J118" s="5" t="n">
        <f aca="false">SUM(J114:J117)</f>
        <v>174.860455371883</v>
      </c>
      <c r="K118" s="5" t="n">
        <f aca="false">SUM(K114:K117)</f>
        <v>174.860455371883</v>
      </c>
      <c r="L118" s="5" t="n">
        <f aca="false">SUM(L114:L117)</f>
        <v>174.860455371883</v>
      </c>
      <c r="M118" s="5" t="n">
        <f aca="false">SUM(M114:M117)</f>
        <v>174.860455371883</v>
      </c>
      <c r="N118" s="5" t="n">
        <f aca="false">SUM(N114:N117)</f>
        <v>174.860455371883</v>
      </c>
      <c r="O118" s="5" t="n">
        <f aca="false">SUM(O114:O117)</f>
        <v>174.860455371883</v>
      </c>
      <c r="P118" s="5" t="n">
        <f aca="false">SUM(P114:P117)</f>
        <v>174.860455371883</v>
      </c>
      <c r="Q118" s="5" t="n">
        <f aca="false">SUM(Q114:Q117)</f>
        <v>174.860455371883</v>
      </c>
      <c r="R118" s="5" t="n">
        <f aca="false">SUM(R114:R117)</f>
        <v>174.860455371883</v>
      </c>
      <c r="S118" s="5" t="n">
        <f aca="false">SUM(S114:S117)</f>
        <v>174.860455371883</v>
      </c>
      <c r="T118" s="5" t="n">
        <f aca="false">SUM(T114:T117)</f>
        <v>174.860455371883</v>
      </c>
      <c r="U118" s="5" t="n">
        <f aca="false">SUM(U114:U117)</f>
        <v>174.860455371883</v>
      </c>
      <c r="V118" s="5" t="n">
        <f aca="false">SUM(V114:V117)</f>
        <v>174.860455371883</v>
      </c>
      <c r="W118" s="5" t="n">
        <f aca="false">SUM(W114:W117)</f>
        <v>174.860455371883</v>
      </c>
      <c r="X118" s="5" t="n">
        <f aca="false">SUM(X114:X117)</f>
        <v>174.860455371883</v>
      </c>
      <c r="Y118" s="5" t="n">
        <f aca="false">SUM(Y114:Y117)</f>
        <v>174.860455371883</v>
      </c>
      <c r="Z118" s="5" t="n">
        <f aca="false">SUM(Z114:Z117)</f>
        <v>174.860455371883</v>
      </c>
      <c r="AA118" s="5" t="n">
        <f aca="false">SUM(AA114:AA117)</f>
        <v>174.860455371883</v>
      </c>
      <c r="AB118" s="5" t="n">
        <f aca="false">SUM(AB114:AB117)</f>
        <v>174.860455371883</v>
      </c>
      <c r="AC118" s="5" t="n">
        <f aca="false">SUM(AC114:AC117)</f>
        <v>174.860455371883</v>
      </c>
      <c r="AD118" s="5" t="n">
        <f aca="false">SUM(AD114:AD117)</f>
        <v>174.860455371883</v>
      </c>
      <c r="AE118" s="5" t="n">
        <f aca="false">SUM(AE114:AE117)</f>
        <v>174.860455371883</v>
      </c>
      <c r="AF118" s="5" t="n">
        <f aca="false">SUM(AF114:AF117)</f>
        <v>174.860455371883</v>
      </c>
      <c r="AG118" s="5" t="n">
        <f aca="false">SUM(AG114:AG117)</f>
        <v>174.860455371883</v>
      </c>
      <c r="AH118" s="5" t="n">
        <f aca="false">SUM(AH114:AH117)</f>
        <v>174.860455371883</v>
      </c>
      <c r="AI118" s="5" t="n">
        <f aca="false">SUM(AI114:AI117)</f>
        <v>174.860455371883</v>
      </c>
      <c r="AJ118" s="5" t="n">
        <f aca="false">SUM(AJ114:AJ117)</f>
        <v>174.860455371883</v>
      </c>
      <c r="AK118" s="5" t="n">
        <f aca="false">SUM(AK114:AK117)</f>
        <v>174.860455371883</v>
      </c>
      <c r="AL118" s="5" t="n">
        <f aca="false">SUM(AL114:AL117)</f>
        <v>174.860455371883</v>
      </c>
      <c r="AM118" s="5" t="n">
        <f aca="false">SUM(AM114:AM117)</f>
        <v>174.860455371883</v>
      </c>
      <c r="AN118" s="5" t="n">
        <f aca="false">SUM(AN114:AN117)</f>
        <v>174.860455371883</v>
      </c>
      <c r="AO118" s="5" t="n">
        <f aca="false">SUM(AO114:AO117)</f>
        <v>174.860455371883</v>
      </c>
      <c r="AP118" s="5" t="n">
        <f aca="false">SUM(AP114:AP117)</f>
        <v>174.860455371883</v>
      </c>
      <c r="AQ118" s="5" t="n">
        <f aca="false">SUM(AQ114:AQ117)</f>
        <v>174.860455371883</v>
      </c>
      <c r="AR118" s="5" t="n">
        <f aca="false">SUM(AR114:AR117)</f>
        <v>0</v>
      </c>
      <c r="AS118" s="5" t="n">
        <f aca="false">SUM(AS114:AS117)</f>
        <v>0</v>
      </c>
      <c r="AT118" s="5" t="n">
        <f aca="false">SUM(AT114:AT117)</f>
        <v>0</v>
      </c>
      <c r="AU118" s="5" t="n">
        <f aca="false">SUM(AU114:AU117)</f>
        <v>0</v>
      </c>
      <c r="AV118" s="5" t="n">
        <f aca="false">SUM(AV114:AV117)</f>
        <v>0</v>
      </c>
      <c r="AW118" s="5" t="n">
        <f aca="false">SUM(AW114:AW117)</f>
        <v>0</v>
      </c>
      <c r="AX118" s="5" t="n">
        <f aca="false">SUM(AX114:AX117)</f>
        <v>0</v>
      </c>
      <c r="AY118" s="5" t="n">
        <f aca="false">SUM(AY114:AY117)</f>
        <v>0</v>
      </c>
    </row>
    <row r="120" customFormat="false" ht="12.75" hidden="false" customHeight="false" outlineLevel="0" collapsed="false">
      <c r="B120" s="0" t="s">
        <v>111</v>
      </c>
      <c r="C120" s="0" t="n">
        <v>0</v>
      </c>
      <c r="D120" s="5" t="n">
        <f aca="false">D118</f>
        <v>174.860455371883</v>
      </c>
      <c r="E120" s="5" t="n">
        <f aca="false">D120+E118</f>
        <v>349.720910743766</v>
      </c>
      <c r="F120" s="5" t="n">
        <f aca="false">E120+F118</f>
        <v>524.581366115649</v>
      </c>
      <c r="G120" s="5" t="n">
        <f aca="false">F120+G118</f>
        <v>699.441821487533</v>
      </c>
      <c r="H120" s="5" t="n">
        <f aca="false">G120+H118</f>
        <v>874.302276859416</v>
      </c>
      <c r="I120" s="5" t="n">
        <f aca="false">H120+I118</f>
        <v>1049.1627322313</v>
      </c>
      <c r="J120" s="5" t="n">
        <f aca="false">I120+J118</f>
        <v>1224.02318760318</v>
      </c>
      <c r="K120" s="5" t="n">
        <f aca="false">J120+K118</f>
        <v>1398.88364297507</v>
      </c>
      <c r="L120" s="5" t="n">
        <f aca="false">K120+L118</f>
        <v>1573.74409834695</v>
      </c>
      <c r="M120" s="5" t="n">
        <f aca="false">L120+M118</f>
        <v>1748.60455371883</v>
      </c>
      <c r="N120" s="5" t="n">
        <f aca="false">M120+N118</f>
        <v>1923.46500909071</v>
      </c>
      <c r="O120" s="5" t="n">
        <f aca="false">N120+O118</f>
        <v>2098.3254644626</v>
      </c>
      <c r="P120" s="5" t="n">
        <f aca="false">O120+P118</f>
        <v>2273.18591983448</v>
      </c>
      <c r="Q120" s="5" t="n">
        <f aca="false">P120+Q118</f>
        <v>2448.04637520636</v>
      </c>
      <c r="R120" s="5" t="n">
        <f aca="false">Q120+R118</f>
        <v>2622.90683057825</v>
      </c>
      <c r="S120" s="5" t="n">
        <f aca="false">R120+S118</f>
        <v>2797.76728595013</v>
      </c>
      <c r="T120" s="5" t="n">
        <f aca="false">S120+T118</f>
        <v>2972.62774132201</v>
      </c>
      <c r="U120" s="5" t="n">
        <f aca="false">T120+U118</f>
        <v>3147.4881966939</v>
      </c>
      <c r="V120" s="5" t="n">
        <f aca="false">U120+V118</f>
        <v>3322.34865206578</v>
      </c>
      <c r="W120" s="5" t="n">
        <f aca="false">V120+W118</f>
        <v>3497.20910743766</v>
      </c>
      <c r="X120" s="5" t="n">
        <f aca="false">W120+X118</f>
        <v>3672.06956280955</v>
      </c>
      <c r="Y120" s="5" t="n">
        <f aca="false">X120+Y118</f>
        <v>3846.93001818143</v>
      </c>
      <c r="Z120" s="5" t="n">
        <f aca="false">Y120+Z118</f>
        <v>4021.79047355331</v>
      </c>
      <c r="AA120" s="5" t="n">
        <f aca="false">Z120+AA118</f>
        <v>4196.6509289252</v>
      </c>
      <c r="AB120" s="5" t="n">
        <f aca="false">AA120+AB118</f>
        <v>4371.51138429708</v>
      </c>
      <c r="AC120" s="5" t="n">
        <f aca="false">AB120+AC118</f>
        <v>4546.37183966896</v>
      </c>
      <c r="AD120" s="5" t="n">
        <f aca="false">AC120+AD118</f>
        <v>4721.23229504085</v>
      </c>
      <c r="AE120" s="5" t="n">
        <f aca="false">AD120+AE118</f>
        <v>4896.09275041273</v>
      </c>
      <c r="AF120" s="5" t="n">
        <f aca="false">AE120+AF118</f>
        <v>5070.95320578461</v>
      </c>
      <c r="AG120" s="5" t="n">
        <f aca="false">AF120+AG118</f>
        <v>5245.8136611565</v>
      </c>
      <c r="AH120" s="5" t="n">
        <f aca="false">AG120+AH118</f>
        <v>5420.67411652838</v>
      </c>
      <c r="AI120" s="5" t="n">
        <f aca="false">AH120+AI118</f>
        <v>5595.53457190026</v>
      </c>
      <c r="AJ120" s="5" t="n">
        <f aca="false">AI120+AJ118</f>
        <v>5770.39502727215</v>
      </c>
      <c r="AK120" s="5" t="n">
        <f aca="false">AJ120+AK118</f>
        <v>5945.25548264403</v>
      </c>
      <c r="AL120" s="5" t="n">
        <f aca="false">AK120+AL118</f>
        <v>6120.11593801591</v>
      </c>
      <c r="AM120" s="5" t="n">
        <f aca="false">AL120+AM118</f>
        <v>6294.9763933878</v>
      </c>
      <c r="AN120" s="5" t="n">
        <f aca="false">AM120+AN118</f>
        <v>6469.83684875968</v>
      </c>
      <c r="AO120" s="5" t="n">
        <f aca="false">AN120+AO118</f>
        <v>6644.69730413156</v>
      </c>
      <c r="AP120" s="5" t="n">
        <f aca="false">AO120+AP118</f>
        <v>6819.55775950345</v>
      </c>
      <c r="AQ120" s="5" t="n">
        <f aca="false">AP120+AQ118</f>
        <v>6994.41821487533</v>
      </c>
      <c r="AR120" s="5" t="n">
        <f aca="false">AQ120+AR118</f>
        <v>6994.41821487533</v>
      </c>
      <c r="AS120" s="5" t="n">
        <f aca="false">AR120+AS118</f>
        <v>6994.41821487533</v>
      </c>
      <c r="AT120" s="5" t="n">
        <f aca="false">AS120+AT118</f>
        <v>6994.41821487533</v>
      </c>
      <c r="AU120" s="5" t="n">
        <f aca="false">AT120+AU118</f>
        <v>6994.41821487533</v>
      </c>
      <c r="AV120" s="5" t="n">
        <f aca="false">AU120+AV118</f>
        <v>6994.41821487533</v>
      </c>
      <c r="AW120" s="5" t="n">
        <f aca="false">AV120+AW118</f>
        <v>6994.41821487533</v>
      </c>
      <c r="AX120" s="5" t="n">
        <f aca="false">AW120+AX118</f>
        <v>6994.41821487533</v>
      </c>
      <c r="AY120" s="5" t="n">
        <f aca="false">AX120+AY118</f>
        <v>6994.41821487533</v>
      </c>
    </row>
    <row r="121" customFormat="false" ht="12.75" hidden="false" customHeight="false" outlineLevel="0" collapsed="false">
      <c r="B121" s="0" t="s">
        <v>112</v>
      </c>
      <c r="C121" s="0" t="n">
        <v>0</v>
      </c>
      <c r="D121" s="4" t="n">
        <f aca="false">D118*D107</f>
        <v>116.573636914589</v>
      </c>
      <c r="E121" s="4" t="n">
        <f aca="false">D121+E118*E$96</f>
        <v>288.426664307103</v>
      </c>
      <c r="F121" s="4" t="n">
        <f aca="false">E121+F118*F$96</f>
        <v>457.32398852579</v>
      </c>
      <c r="G121" s="4" t="n">
        <f aca="false">F121+G118*G$96</f>
        <v>623.316444760372</v>
      </c>
      <c r="H121" s="4" t="n">
        <f aca="false">G121+H118*H$96</f>
        <v>786.453993885268</v>
      </c>
      <c r="I121" s="4" t="n">
        <f aca="false">H121+I118*I$96</f>
        <v>946.78573749696</v>
      </c>
      <c r="J121" s="4" t="n">
        <f aca="false">I121+J118*J$96</f>
        <v>1104.35993269273</v>
      </c>
      <c r="K121" s="4" t="n">
        <f aca="false">J121+K118*K$96</f>
        <v>1259.2240065952</v>
      </c>
      <c r="L121" s="4" t="n">
        <f aca="false">K121+L118*L$96</f>
        <v>1411.42457062711</v>
      </c>
      <c r="M121" s="4" t="n">
        <f aca="false">L121+M118*M$96</f>
        <v>1561.00743454054</v>
      </c>
      <c r="N121" s="4" t="n">
        <f aca="false">M121+N118*N$96</f>
        <v>1708.01762020484</v>
      </c>
      <c r="O121" s="4" t="n">
        <f aca="false">N121+O118*O$96</f>
        <v>1852.49937515748</v>
      </c>
      <c r="P121" s="4" t="n">
        <f aca="false">O121+P118*P$96</f>
        <v>1994.49618592173</v>
      </c>
      <c r="Q121" s="4" t="n">
        <f aca="false">P121+Q118*Q$96</f>
        <v>2134.05079109545</v>
      </c>
      <c r="R121" s="4" t="n">
        <f aca="false">Q121+R118*R$96</f>
        <v>2271.20519421459</v>
      </c>
      <c r="S121" s="4" t="n">
        <f aca="false">R121+S118*S$96</f>
        <v>2406.00067639555</v>
      </c>
      <c r="T121" s="4" t="n">
        <f aca="false">S121+T118*T$96</f>
        <v>2538.47780876014</v>
      </c>
      <c r="U121" s="4" t="n">
        <f aca="false">T121+U118*U$96</f>
        <v>2668.67646464671</v>
      </c>
      <c r="V121" s="4" t="n">
        <f aca="false">U121+V118*V$96</f>
        <v>2796.6358316114</v>
      </c>
      <c r="W121" s="4" t="n">
        <f aca="false">V121+W118*W$96</f>
        <v>2922.39442322289</v>
      </c>
      <c r="X121" s="4" t="n">
        <f aca="false">W121+X118*X$96</f>
        <v>3045.99009065432</v>
      </c>
      <c r="Y121" s="4" t="n">
        <f aca="false">X121+Y118*Y$96</f>
        <v>3167.46003407588</v>
      </c>
      <c r="Z121" s="4" t="n">
        <f aca="false">Y121+Z118*Z$96</f>
        <v>3286.84081385137</v>
      </c>
      <c r="AA121" s="4" t="n">
        <f aca="false">Z121+AA118*AA$96</f>
        <v>3404.16836154227</v>
      </c>
      <c r="AB121" s="4" t="n">
        <f aca="false">AA121+AB118*AB$96</f>
        <v>3519.47799072251</v>
      </c>
      <c r="AC121" s="4" t="n">
        <f aca="false">AB121+AC118*AC$96</f>
        <v>3632.80440760728</v>
      </c>
      <c r="AD121" s="4" t="n">
        <f aca="false">AC121+AD118*AD$96</f>
        <v>3744.18172149893</v>
      </c>
      <c r="AE121" s="4" t="n">
        <f aca="false">AD121+AE118*AE$96</f>
        <v>3853.64345505339</v>
      </c>
      <c r="AF121" s="4" t="n">
        <f aca="false">AE121+AF118*AF$96</f>
        <v>3961.2225543698</v>
      </c>
      <c r="AG121" s="4" t="n">
        <f aca="false">AF121+AG118*AG$96</f>
        <v>4066.95139890682</v>
      </c>
      <c r="AH121" s="4" t="n">
        <f aca="false">AG121+AH118*AH$96</f>
        <v>4170.86181122822</v>
      </c>
      <c r="AI121" s="4" t="n">
        <f aca="false">AH121+AI118*AI$96</f>
        <v>4272.98506658094</v>
      </c>
      <c r="AJ121" s="4" t="n">
        <f aca="false">AI121+AJ118*AJ$96</f>
        <v>4373.35190230843</v>
      </c>
      <c r="AK121" s="4" t="n">
        <f aca="false">AJ121+AK118*AK$96</f>
        <v>4471.99252710203</v>
      </c>
      <c r="AL121" s="4" t="n">
        <f aca="false">AK121+AL118*AL$96</f>
        <v>4568.93663009329</v>
      </c>
      <c r="AM121" s="4" t="n">
        <f aca="false">AL121+AM118*AM$96</f>
        <v>4664.21338978985</v>
      </c>
      <c r="AN121" s="4" t="n">
        <f aca="false">AM121+AN118*AN$96</f>
        <v>4757.85148285773</v>
      </c>
      <c r="AO121" s="4" t="n">
        <f aca="false">AN121+AO118*AO$96</f>
        <v>4849.87909275245</v>
      </c>
      <c r="AP121" s="4" t="n">
        <f aca="false">AO121+AP118*AP$96</f>
        <v>4940.32391820181</v>
      </c>
      <c r="AQ121" s="4" t="n">
        <f aca="false">AP121+AQ118*AQ$96</f>
        <v>5029.2131815427</v>
      </c>
      <c r="AR121" s="4" t="n">
        <f aca="false">AQ121+AR118*AR$96</f>
        <v>5029.2131815427</v>
      </c>
      <c r="AS121" s="4" t="n">
        <f aca="false">AR121+AS118*AS$96</f>
        <v>5029.2131815427</v>
      </c>
      <c r="AT121" s="4" t="n">
        <f aca="false">AS121+AT118*AT$96</f>
        <v>5029.2131815427</v>
      </c>
      <c r="AU121" s="4" t="n">
        <f aca="false">AT121+AU118*AU$96</f>
        <v>5029.2131815427</v>
      </c>
      <c r="AV121" s="4" t="n">
        <f aca="false">AU121+AV118*AV$96</f>
        <v>5029.2131815427</v>
      </c>
      <c r="AW121" s="4" t="n">
        <f aca="false">AV121+AW118*AW$96</f>
        <v>5029.2131815427</v>
      </c>
      <c r="AX121" s="4" t="n">
        <f aca="false">AW121+AX118*AX$96</f>
        <v>5029.2131815427</v>
      </c>
      <c r="AY121" s="4" t="n">
        <f aca="false">AX121+AY118*AY$96</f>
        <v>5029.2131815427</v>
      </c>
    </row>
    <row r="124" customFormat="false" ht="12.75" hidden="false" customHeight="false" outlineLevel="0" collapsed="false">
      <c r="B124" s="0" t="s">
        <v>113</v>
      </c>
    </row>
    <row r="125" customFormat="false" ht="12.75" hidden="false" customHeight="false" outlineLevel="0" collapsed="false">
      <c r="B125" s="0" t="s">
        <v>41</v>
      </c>
      <c r="C125" s="5" t="n">
        <f aca="false">C198</f>
        <v>757.8775</v>
      </c>
      <c r="D125" s="4" t="n">
        <f aca="false">$C59/4+D114</f>
        <v>798.151099099201</v>
      </c>
      <c r="E125" s="4" t="n">
        <f aca="false">$C59/4+E114</f>
        <v>798.151099099201</v>
      </c>
      <c r="F125" s="4" t="n">
        <f aca="false">$C59/4+F114</f>
        <v>798.151099099201</v>
      </c>
      <c r="G125" s="4" t="n">
        <f aca="false">$C59/4+G114</f>
        <v>798.151099099201</v>
      </c>
      <c r="H125" s="4" t="n">
        <f aca="false">$C59/4+H114</f>
        <v>798.151099099201</v>
      </c>
      <c r="I125" s="4" t="n">
        <f aca="false">$C59/4+I114</f>
        <v>798.151099099201</v>
      </c>
      <c r="J125" s="4" t="n">
        <f aca="false">$C59/4+J114</f>
        <v>798.151099099201</v>
      </c>
      <c r="K125" s="4" t="n">
        <f aca="false">$C59/4+K114</f>
        <v>798.151099099201</v>
      </c>
      <c r="L125" s="4" t="n">
        <f aca="false">$C59/4+L114</f>
        <v>798.151099099201</v>
      </c>
      <c r="M125" s="4" t="n">
        <f aca="false">$C59/4+M114</f>
        <v>798.151099099201</v>
      </c>
      <c r="N125" s="4" t="n">
        <f aca="false">$C59/4+N114</f>
        <v>798.151099099201</v>
      </c>
      <c r="O125" s="4" t="n">
        <f aca="false">$C59/4+O114</f>
        <v>798.151099099201</v>
      </c>
      <c r="P125" s="4" t="n">
        <f aca="false">$C59/4+P114</f>
        <v>798.151099099201</v>
      </c>
      <c r="Q125" s="4" t="n">
        <f aca="false">$C59/4+Q114</f>
        <v>798.151099099201</v>
      </c>
      <c r="R125" s="4" t="n">
        <f aca="false">$C59/4+R114</f>
        <v>798.151099099201</v>
      </c>
      <c r="S125" s="4" t="n">
        <f aca="false">$C59/4+S114</f>
        <v>798.151099099201</v>
      </c>
      <c r="T125" s="4" t="n">
        <f aca="false">$C59/4+T114</f>
        <v>798.151099099201</v>
      </c>
      <c r="U125" s="4" t="n">
        <f aca="false">$C59/4+U114</f>
        <v>798.151099099201</v>
      </c>
      <c r="V125" s="4" t="n">
        <f aca="false">$C59/4+V114</f>
        <v>798.151099099201</v>
      </c>
      <c r="W125" s="4" t="n">
        <f aca="false">$C59/4+W114</f>
        <v>798.151099099201</v>
      </c>
      <c r="X125" s="4" t="n">
        <f aca="false">$C59/4+X114</f>
        <v>798.151099099201</v>
      </c>
      <c r="Y125" s="4" t="n">
        <f aca="false">$C59/4+Y114</f>
        <v>798.151099099201</v>
      </c>
      <c r="Z125" s="4" t="n">
        <f aca="false">$C59/4+Z114</f>
        <v>798.151099099201</v>
      </c>
      <c r="AA125" s="4" t="n">
        <f aca="false">$C59/4+AA114</f>
        <v>798.151099099201</v>
      </c>
      <c r="AB125" s="4" t="n">
        <f aca="false">$C59/4+AB114</f>
        <v>798.151099099201</v>
      </c>
      <c r="AC125" s="4" t="n">
        <f aca="false">$C59/4+AC114</f>
        <v>798.151099099201</v>
      </c>
      <c r="AD125" s="4" t="n">
        <f aca="false">$C59/4+AD114</f>
        <v>798.151099099201</v>
      </c>
      <c r="AE125" s="4" t="n">
        <f aca="false">$C59/4+AE114</f>
        <v>798.151099099201</v>
      </c>
      <c r="AF125" s="4" t="n">
        <f aca="false">$C59/4+AF114</f>
        <v>798.151099099201</v>
      </c>
      <c r="AG125" s="4" t="n">
        <f aca="false">$C59/4+AG114</f>
        <v>798.151099099201</v>
      </c>
      <c r="AH125" s="4" t="n">
        <f aca="false">$C59/4+AH114</f>
        <v>798.151099099201</v>
      </c>
      <c r="AI125" s="4" t="n">
        <f aca="false">$C59/4+AI114</f>
        <v>798.151099099201</v>
      </c>
      <c r="AJ125" s="4" t="n">
        <f aca="false">$C59/4+AJ114</f>
        <v>798.151099099201</v>
      </c>
      <c r="AK125" s="4" t="n">
        <f aca="false">$C59/4+AK114</f>
        <v>798.151099099201</v>
      </c>
      <c r="AL125" s="4" t="n">
        <f aca="false">$C59/4+AL114</f>
        <v>798.151099099201</v>
      </c>
      <c r="AM125" s="4" t="n">
        <f aca="false">$C59/4+AM114</f>
        <v>798.151099099201</v>
      </c>
      <c r="AN125" s="4" t="n">
        <f aca="false">$C59/4+AN114</f>
        <v>798.151099099201</v>
      </c>
      <c r="AO125" s="4" t="n">
        <f aca="false">$C59/4+AO114</f>
        <v>798.151099099201</v>
      </c>
      <c r="AP125" s="4" t="n">
        <f aca="false">$C59/4+AP114</f>
        <v>798.151099099201</v>
      </c>
      <c r="AQ125" s="4" t="n">
        <f aca="false">$C59/4+AQ114</f>
        <v>798.151099099201</v>
      </c>
      <c r="AR125" s="4" t="n">
        <f aca="false">$C59/4+AR114</f>
        <v>757.8775</v>
      </c>
      <c r="AS125" s="4" t="n">
        <f aca="false">$C59/4+AS114</f>
        <v>757.8775</v>
      </c>
      <c r="AT125" s="4" t="n">
        <f aca="false">$C59/4+AT114</f>
        <v>757.8775</v>
      </c>
      <c r="AU125" s="4" t="n">
        <f aca="false">$C59/4+AU114</f>
        <v>757.8775</v>
      </c>
      <c r="AV125" s="4" t="n">
        <f aca="false">$C59/4+AV114</f>
        <v>757.8775</v>
      </c>
      <c r="AW125" s="4" t="n">
        <f aca="false">$C59/4+AW114</f>
        <v>757.8775</v>
      </c>
      <c r="AX125" s="4" t="n">
        <f aca="false">$C59/4+AX114</f>
        <v>757.8775</v>
      </c>
      <c r="AY125" s="4" t="n">
        <f aca="false">$C59/4+AY114</f>
        <v>757.8775</v>
      </c>
    </row>
    <row r="126" customFormat="false" ht="12.75" hidden="false" customHeight="false" outlineLevel="0" collapsed="false">
      <c r="B126" s="0" t="s">
        <v>65</v>
      </c>
      <c r="C126" s="5" t="n">
        <f aca="false">C199</f>
        <v>806.2325</v>
      </c>
      <c r="D126" s="4" t="n">
        <f aca="false">$C60/4+D115</f>
        <v>888.330209436359</v>
      </c>
      <c r="E126" s="4" t="n">
        <f aca="false">$C60/4+E115</f>
        <v>888.330209436359</v>
      </c>
      <c r="F126" s="4" t="n">
        <f aca="false">$C60/4+F115</f>
        <v>888.330209436359</v>
      </c>
      <c r="G126" s="4" t="n">
        <f aca="false">$C60/4+G115</f>
        <v>888.330209436359</v>
      </c>
      <c r="H126" s="4" t="n">
        <f aca="false">$C60/4+H115</f>
        <v>888.330209436359</v>
      </c>
      <c r="I126" s="4" t="n">
        <f aca="false">$C60/4+I115</f>
        <v>888.330209436359</v>
      </c>
      <c r="J126" s="4" t="n">
        <f aca="false">$C60/4+J115</f>
        <v>888.330209436359</v>
      </c>
      <c r="K126" s="4" t="n">
        <f aca="false">$C60/4+K115</f>
        <v>888.330209436359</v>
      </c>
      <c r="L126" s="4" t="n">
        <f aca="false">$C60/4+L115</f>
        <v>888.330209436359</v>
      </c>
      <c r="M126" s="4" t="n">
        <f aca="false">$C60/4+M115</f>
        <v>888.330209436359</v>
      </c>
      <c r="N126" s="4" t="n">
        <f aca="false">$C60/4+N115</f>
        <v>888.330209436359</v>
      </c>
      <c r="O126" s="4" t="n">
        <f aca="false">$C60/4+O115</f>
        <v>888.330209436359</v>
      </c>
      <c r="P126" s="4" t="n">
        <f aca="false">$C60/4+P115</f>
        <v>888.330209436359</v>
      </c>
      <c r="Q126" s="4" t="n">
        <f aca="false">$C60/4+Q115</f>
        <v>888.330209436359</v>
      </c>
      <c r="R126" s="4" t="n">
        <f aca="false">$C60/4+R115</f>
        <v>888.330209436359</v>
      </c>
      <c r="S126" s="4" t="n">
        <f aca="false">$C60/4+S115</f>
        <v>888.330209436359</v>
      </c>
      <c r="T126" s="4" t="n">
        <f aca="false">$C60/4+T115</f>
        <v>888.330209436359</v>
      </c>
      <c r="U126" s="4" t="n">
        <f aca="false">$C60/4+U115</f>
        <v>888.330209436359</v>
      </c>
      <c r="V126" s="4" t="n">
        <f aca="false">$C60/4+V115</f>
        <v>888.330209436359</v>
      </c>
      <c r="W126" s="4" t="n">
        <f aca="false">$C60/4+W115</f>
        <v>888.330209436359</v>
      </c>
      <c r="X126" s="4" t="n">
        <f aca="false">$C60/4+X115</f>
        <v>888.330209436359</v>
      </c>
      <c r="Y126" s="4" t="n">
        <f aca="false">$C60/4+Y115</f>
        <v>888.330209436359</v>
      </c>
      <c r="Z126" s="4" t="n">
        <f aca="false">$C60/4+Z115</f>
        <v>888.330209436359</v>
      </c>
      <c r="AA126" s="4" t="n">
        <f aca="false">$C60/4+AA115</f>
        <v>888.330209436359</v>
      </c>
      <c r="AB126" s="4" t="n">
        <f aca="false">$C60/4+AB115</f>
        <v>888.330209436359</v>
      </c>
      <c r="AC126" s="4" t="n">
        <f aca="false">$C60/4+AC115</f>
        <v>888.330209436359</v>
      </c>
      <c r="AD126" s="4" t="n">
        <f aca="false">$C60/4+AD115</f>
        <v>888.330209436359</v>
      </c>
      <c r="AE126" s="4" t="n">
        <f aca="false">$C60/4+AE115</f>
        <v>888.330209436359</v>
      </c>
      <c r="AF126" s="4" t="n">
        <f aca="false">$C60/4+AF115</f>
        <v>888.330209436359</v>
      </c>
      <c r="AG126" s="4" t="n">
        <f aca="false">$C60/4+AG115</f>
        <v>888.330209436359</v>
      </c>
      <c r="AH126" s="4" t="n">
        <f aca="false">$C60/4+AH115</f>
        <v>888.330209436359</v>
      </c>
      <c r="AI126" s="4" t="n">
        <f aca="false">$C60/4+AI115</f>
        <v>888.330209436359</v>
      </c>
      <c r="AJ126" s="4" t="n">
        <f aca="false">$C60/4+AJ115</f>
        <v>888.330209436359</v>
      </c>
      <c r="AK126" s="4" t="n">
        <f aca="false">$C60/4+AK115</f>
        <v>888.330209436359</v>
      </c>
      <c r="AL126" s="4" t="n">
        <f aca="false">$C60/4+AL115</f>
        <v>888.330209436359</v>
      </c>
      <c r="AM126" s="4" t="n">
        <f aca="false">$C60/4+AM115</f>
        <v>888.330209436359</v>
      </c>
      <c r="AN126" s="4" t="n">
        <f aca="false">$C60/4+AN115</f>
        <v>888.330209436359</v>
      </c>
      <c r="AO126" s="4" t="n">
        <f aca="false">$C60/4+AO115</f>
        <v>888.330209436359</v>
      </c>
      <c r="AP126" s="4" t="n">
        <f aca="false">$C60/4+AP115</f>
        <v>888.330209436359</v>
      </c>
      <c r="AQ126" s="4" t="n">
        <f aca="false">$C60/4+AQ115</f>
        <v>888.330209436359</v>
      </c>
      <c r="AR126" s="4" t="n">
        <f aca="false">$C60/4+AR115</f>
        <v>806.2325</v>
      </c>
      <c r="AS126" s="4" t="n">
        <f aca="false">$C60/4+AS115</f>
        <v>806.2325</v>
      </c>
      <c r="AT126" s="4" t="n">
        <f aca="false">$C60/4+AT115</f>
        <v>806.2325</v>
      </c>
      <c r="AU126" s="4" t="n">
        <f aca="false">$C60/4+AU115</f>
        <v>806.2325</v>
      </c>
      <c r="AV126" s="4" t="n">
        <f aca="false">$C60/4+AV115</f>
        <v>806.2325</v>
      </c>
      <c r="AW126" s="4" t="n">
        <f aca="false">$C60/4+AW115</f>
        <v>806.2325</v>
      </c>
      <c r="AX126" s="4" t="n">
        <f aca="false">$C60/4+AX115</f>
        <v>806.2325</v>
      </c>
      <c r="AY126" s="4" t="n">
        <f aca="false">$C60/4+AY115</f>
        <v>806.2325</v>
      </c>
    </row>
    <row r="127" customFormat="false" ht="12.75" hidden="false" customHeight="false" outlineLevel="0" collapsed="false">
      <c r="B127" s="0" t="s">
        <v>66</v>
      </c>
      <c r="C127" s="5" t="n">
        <f aca="false">C200</f>
        <v>217.0725</v>
      </c>
      <c r="D127" s="4" t="n">
        <f aca="false">$C61/4+D116</f>
        <v>249.891241067101</v>
      </c>
      <c r="E127" s="4" t="n">
        <f aca="false">$C61/4+E116</f>
        <v>249.891241067101</v>
      </c>
      <c r="F127" s="4" t="n">
        <f aca="false">$C61/4+F116</f>
        <v>249.891241067101</v>
      </c>
      <c r="G127" s="4" t="n">
        <f aca="false">$C61/4+G116</f>
        <v>249.891241067101</v>
      </c>
      <c r="H127" s="4" t="n">
        <f aca="false">$C61/4+H116</f>
        <v>249.891241067101</v>
      </c>
      <c r="I127" s="4" t="n">
        <f aca="false">$C61/4+I116</f>
        <v>249.891241067101</v>
      </c>
      <c r="J127" s="4" t="n">
        <f aca="false">$C61/4+J116</f>
        <v>249.891241067101</v>
      </c>
      <c r="K127" s="4" t="n">
        <f aca="false">$C61/4+K116</f>
        <v>249.891241067101</v>
      </c>
      <c r="L127" s="4" t="n">
        <f aca="false">$C61/4+L116</f>
        <v>249.891241067101</v>
      </c>
      <c r="M127" s="4" t="n">
        <f aca="false">$C61/4+M116</f>
        <v>249.891241067101</v>
      </c>
      <c r="N127" s="4" t="n">
        <f aca="false">$C61/4+N116</f>
        <v>249.891241067101</v>
      </c>
      <c r="O127" s="4" t="n">
        <f aca="false">$C61/4+O116</f>
        <v>249.891241067101</v>
      </c>
      <c r="P127" s="4" t="n">
        <f aca="false">$C61/4+P116</f>
        <v>249.891241067101</v>
      </c>
      <c r="Q127" s="4" t="n">
        <f aca="false">$C61/4+Q116</f>
        <v>249.891241067101</v>
      </c>
      <c r="R127" s="4" t="n">
        <f aca="false">$C61/4+R116</f>
        <v>249.891241067101</v>
      </c>
      <c r="S127" s="4" t="n">
        <f aca="false">$C61/4+S116</f>
        <v>249.891241067101</v>
      </c>
      <c r="T127" s="4" t="n">
        <f aca="false">$C61/4+T116</f>
        <v>249.891241067101</v>
      </c>
      <c r="U127" s="4" t="n">
        <f aca="false">$C61/4+U116</f>
        <v>249.891241067101</v>
      </c>
      <c r="V127" s="4" t="n">
        <f aca="false">$C61/4+V116</f>
        <v>249.891241067101</v>
      </c>
      <c r="W127" s="4" t="n">
        <f aca="false">$C61/4+W116</f>
        <v>249.891241067101</v>
      </c>
      <c r="X127" s="4" t="n">
        <f aca="false">$C61/4+X116</f>
        <v>249.891241067101</v>
      </c>
      <c r="Y127" s="4" t="n">
        <f aca="false">$C61/4+Y116</f>
        <v>249.891241067101</v>
      </c>
      <c r="Z127" s="4" t="n">
        <f aca="false">$C61/4+Z116</f>
        <v>249.891241067101</v>
      </c>
      <c r="AA127" s="4" t="n">
        <f aca="false">$C61/4+AA116</f>
        <v>249.891241067101</v>
      </c>
      <c r="AB127" s="4" t="n">
        <f aca="false">$C61/4+AB116</f>
        <v>249.891241067101</v>
      </c>
      <c r="AC127" s="4" t="n">
        <f aca="false">$C61/4+AC116</f>
        <v>249.891241067101</v>
      </c>
      <c r="AD127" s="4" t="n">
        <f aca="false">$C61/4+AD116</f>
        <v>249.891241067101</v>
      </c>
      <c r="AE127" s="4" t="n">
        <f aca="false">$C61/4+AE116</f>
        <v>249.891241067101</v>
      </c>
      <c r="AF127" s="4" t="n">
        <f aca="false">$C61/4+AF116</f>
        <v>249.891241067101</v>
      </c>
      <c r="AG127" s="4" t="n">
        <f aca="false">$C61/4+AG116</f>
        <v>249.891241067101</v>
      </c>
      <c r="AH127" s="4" t="n">
        <f aca="false">$C61/4+AH116</f>
        <v>249.891241067101</v>
      </c>
      <c r="AI127" s="4" t="n">
        <f aca="false">$C61/4+AI116</f>
        <v>249.891241067101</v>
      </c>
      <c r="AJ127" s="4" t="n">
        <f aca="false">$C61/4+AJ116</f>
        <v>249.891241067101</v>
      </c>
      <c r="AK127" s="4" t="n">
        <f aca="false">$C61/4+AK116</f>
        <v>249.891241067101</v>
      </c>
      <c r="AL127" s="4" t="n">
        <f aca="false">$C61/4+AL116</f>
        <v>249.891241067101</v>
      </c>
      <c r="AM127" s="4" t="n">
        <f aca="false">$C61/4+AM116</f>
        <v>249.891241067101</v>
      </c>
      <c r="AN127" s="4" t="n">
        <f aca="false">$C61/4+AN116</f>
        <v>249.891241067101</v>
      </c>
      <c r="AO127" s="4" t="n">
        <f aca="false">$C61/4+AO116</f>
        <v>249.891241067101</v>
      </c>
      <c r="AP127" s="4" t="n">
        <f aca="false">$C61/4+AP116</f>
        <v>249.891241067101</v>
      </c>
      <c r="AQ127" s="4" t="n">
        <f aca="false">$C61/4+AQ116</f>
        <v>249.891241067101</v>
      </c>
      <c r="AR127" s="4" t="n">
        <f aca="false">$C61/4+AR116</f>
        <v>217.0725</v>
      </c>
      <c r="AS127" s="4" t="n">
        <f aca="false">$C61/4+AS116</f>
        <v>217.0725</v>
      </c>
      <c r="AT127" s="4" t="n">
        <f aca="false">$C61/4+AT116</f>
        <v>217.0725</v>
      </c>
      <c r="AU127" s="4" t="n">
        <f aca="false">$C61/4+AU116</f>
        <v>217.0725</v>
      </c>
      <c r="AV127" s="4" t="n">
        <f aca="false">$C61/4+AV116</f>
        <v>217.0725</v>
      </c>
      <c r="AW127" s="4" t="n">
        <f aca="false">$C61/4+AW116</f>
        <v>217.0725</v>
      </c>
      <c r="AX127" s="4" t="n">
        <f aca="false">$C61/4+AX116</f>
        <v>217.0725</v>
      </c>
      <c r="AY127" s="4" t="n">
        <f aca="false">$C61/4+AY116</f>
        <v>217.0725</v>
      </c>
    </row>
    <row r="128" customFormat="false" ht="12.75" hidden="false" customHeight="false" outlineLevel="0" collapsed="false">
      <c r="B128" s="0" t="s">
        <v>70</v>
      </c>
      <c r="C128" s="5" t="n">
        <f aca="false">C201</f>
        <v>183.0725</v>
      </c>
      <c r="D128" s="4" t="n">
        <f aca="false">$C62/4+D117</f>
        <v>202.742905769223</v>
      </c>
      <c r="E128" s="4" t="n">
        <f aca="false">$C62/4+E117</f>
        <v>202.742905769223</v>
      </c>
      <c r="F128" s="4" t="n">
        <f aca="false">$C62/4+F117</f>
        <v>202.742905769223</v>
      </c>
      <c r="G128" s="4" t="n">
        <f aca="false">$C62/4+G117</f>
        <v>202.742905769223</v>
      </c>
      <c r="H128" s="4" t="n">
        <f aca="false">$C62/4+H117</f>
        <v>202.742905769223</v>
      </c>
      <c r="I128" s="4" t="n">
        <f aca="false">$C62/4+I117</f>
        <v>202.742905769223</v>
      </c>
      <c r="J128" s="4" t="n">
        <f aca="false">$C62/4+J117</f>
        <v>202.742905769223</v>
      </c>
      <c r="K128" s="4" t="n">
        <f aca="false">$C62/4+K117</f>
        <v>202.742905769223</v>
      </c>
      <c r="L128" s="4" t="n">
        <f aca="false">$C62/4+L117</f>
        <v>202.742905769223</v>
      </c>
      <c r="M128" s="4" t="n">
        <f aca="false">$C62/4+M117</f>
        <v>202.742905769223</v>
      </c>
      <c r="N128" s="4" t="n">
        <f aca="false">$C62/4+N117</f>
        <v>202.742905769223</v>
      </c>
      <c r="O128" s="4" t="n">
        <f aca="false">$C62/4+O117</f>
        <v>202.742905769223</v>
      </c>
      <c r="P128" s="4" t="n">
        <f aca="false">$C62/4+P117</f>
        <v>202.742905769223</v>
      </c>
      <c r="Q128" s="4" t="n">
        <f aca="false">$C62/4+Q117</f>
        <v>202.742905769223</v>
      </c>
      <c r="R128" s="4" t="n">
        <f aca="false">$C62/4+R117</f>
        <v>202.742905769223</v>
      </c>
      <c r="S128" s="4" t="n">
        <f aca="false">$C62/4+S117</f>
        <v>202.742905769223</v>
      </c>
      <c r="T128" s="4" t="n">
        <f aca="false">$C62/4+T117</f>
        <v>202.742905769223</v>
      </c>
      <c r="U128" s="4" t="n">
        <f aca="false">$C62/4+U117</f>
        <v>202.742905769223</v>
      </c>
      <c r="V128" s="4" t="n">
        <f aca="false">$C62/4+V117</f>
        <v>202.742905769223</v>
      </c>
      <c r="W128" s="4" t="n">
        <f aca="false">$C62/4+W117</f>
        <v>202.742905769223</v>
      </c>
      <c r="X128" s="4" t="n">
        <f aca="false">$C62/4+X117</f>
        <v>202.742905769223</v>
      </c>
      <c r="Y128" s="4" t="n">
        <f aca="false">$C62/4+Y117</f>
        <v>202.742905769223</v>
      </c>
      <c r="Z128" s="4" t="n">
        <f aca="false">$C62/4+Z117</f>
        <v>202.742905769223</v>
      </c>
      <c r="AA128" s="4" t="n">
        <f aca="false">$C62/4+AA117</f>
        <v>202.742905769223</v>
      </c>
      <c r="AB128" s="4" t="n">
        <f aca="false">$C62/4+AB117</f>
        <v>202.742905769223</v>
      </c>
      <c r="AC128" s="4" t="n">
        <f aca="false">$C62/4+AC117</f>
        <v>202.742905769223</v>
      </c>
      <c r="AD128" s="4" t="n">
        <f aca="false">$C62/4+AD117</f>
        <v>202.742905769223</v>
      </c>
      <c r="AE128" s="4" t="n">
        <f aca="false">$C62/4+AE117</f>
        <v>202.742905769223</v>
      </c>
      <c r="AF128" s="4" t="n">
        <f aca="false">$C62/4+AF117</f>
        <v>202.742905769223</v>
      </c>
      <c r="AG128" s="4" t="n">
        <f aca="false">$C62/4+AG117</f>
        <v>202.742905769223</v>
      </c>
      <c r="AH128" s="4" t="n">
        <f aca="false">$C62/4+AH117</f>
        <v>202.742905769223</v>
      </c>
      <c r="AI128" s="4" t="n">
        <f aca="false">$C62/4+AI117</f>
        <v>202.742905769223</v>
      </c>
      <c r="AJ128" s="4" t="n">
        <f aca="false">$C62/4+AJ117</f>
        <v>202.742905769223</v>
      </c>
      <c r="AK128" s="4" t="n">
        <f aca="false">$C62/4+AK117</f>
        <v>202.742905769223</v>
      </c>
      <c r="AL128" s="4" t="n">
        <f aca="false">$C62/4+AL117</f>
        <v>202.742905769223</v>
      </c>
      <c r="AM128" s="4" t="n">
        <f aca="false">$C62/4+AM117</f>
        <v>202.742905769223</v>
      </c>
      <c r="AN128" s="4" t="n">
        <f aca="false">$C62/4+AN117</f>
        <v>202.742905769223</v>
      </c>
      <c r="AO128" s="4" t="n">
        <f aca="false">$C62/4+AO117</f>
        <v>202.742905769223</v>
      </c>
      <c r="AP128" s="4" t="n">
        <f aca="false">$C62/4+AP117</f>
        <v>202.742905769223</v>
      </c>
      <c r="AQ128" s="4" t="n">
        <f aca="false">$C62/4+AQ117</f>
        <v>202.742905769223</v>
      </c>
      <c r="AR128" s="4" t="n">
        <f aca="false">$C62/4+AR117</f>
        <v>183.0725</v>
      </c>
      <c r="AS128" s="4" t="n">
        <f aca="false">$C62/4+AS117</f>
        <v>183.0725</v>
      </c>
      <c r="AT128" s="4" t="n">
        <f aca="false">$C62/4+AT117</f>
        <v>183.0725</v>
      </c>
      <c r="AU128" s="4" t="n">
        <f aca="false">$C62/4+AU117</f>
        <v>183.0725</v>
      </c>
      <c r="AV128" s="4" t="n">
        <f aca="false">$C62/4+AV117</f>
        <v>183.0725</v>
      </c>
      <c r="AW128" s="4" t="n">
        <f aca="false">$C62/4+AW117</f>
        <v>183.0725</v>
      </c>
      <c r="AX128" s="4" t="n">
        <f aca="false">$C62/4+AX117</f>
        <v>183.0725</v>
      </c>
      <c r="AY128" s="4" t="n">
        <f aca="false">$C62/4+AY117</f>
        <v>183.0725</v>
      </c>
    </row>
    <row r="129" customFormat="false" ht="12.75" hidden="false" customHeight="false" outlineLevel="0" collapsed="false">
      <c r="B129" s="0" t="s">
        <v>17</v>
      </c>
      <c r="C129" s="5" t="n">
        <f aca="false">C202</f>
        <v>1964.255</v>
      </c>
      <c r="D129" s="4" t="n">
        <f aca="false">SUM(D125:D128)</f>
        <v>2139.11545537188</v>
      </c>
      <c r="E129" s="4" t="n">
        <f aca="false">SUM(E125:E128)</f>
        <v>2139.11545537188</v>
      </c>
      <c r="F129" s="4" t="n">
        <f aca="false">SUM(F125:F128)</f>
        <v>2139.11545537188</v>
      </c>
      <c r="G129" s="4" t="n">
        <f aca="false">SUM(G125:G128)</f>
        <v>2139.11545537188</v>
      </c>
      <c r="H129" s="4" t="n">
        <f aca="false">SUM(H125:H128)</f>
        <v>2139.11545537188</v>
      </c>
      <c r="I129" s="4" t="n">
        <f aca="false">SUM(I125:I128)</f>
        <v>2139.11545537188</v>
      </c>
      <c r="J129" s="4" t="n">
        <f aca="false">SUM(J125:J128)</f>
        <v>2139.11545537188</v>
      </c>
      <c r="K129" s="4" t="n">
        <f aca="false">SUM(K125:K128)</f>
        <v>2139.11545537188</v>
      </c>
      <c r="L129" s="4" t="n">
        <f aca="false">SUM(L125:L128)</f>
        <v>2139.11545537188</v>
      </c>
      <c r="M129" s="4" t="n">
        <f aca="false">SUM(M125:M128)</f>
        <v>2139.11545537188</v>
      </c>
      <c r="N129" s="4" t="n">
        <f aca="false">SUM(N125:N128)</f>
        <v>2139.11545537188</v>
      </c>
      <c r="O129" s="4" t="n">
        <f aca="false">SUM(O125:O128)</f>
        <v>2139.11545537188</v>
      </c>
      <c r="P129" s="4" t="n">
        <f aca="false">SUM(P125:P128)</f>
        <v>2139.11545537188</v>
      </c>
      <c r="Q129" s="4" t="n">
        <f aca="false">SUM(Q125:Q128)</f>
        <v>2139.11545537188</v>
      </c>
      <c r="R129" s="4" t="n">
        <f aca="false">SUM(R125:R128)</f>
        <v>2139.11545537188</v>
      </c>
      <c r="S129" s="4" t="n">
        <f aca="false">SUM(S125:S128)</f>
        <v>2139.11545537188</v>
      </c>
      <c r="T129" s="4" t="n">
        <f aca="false">SUM(T125:T128)</f>
        <v>2139.11545537188</v>
      </c>
      <c r="U129" s="4" t="n">
        <f aca="false">SUM(U125:U128)</f>
        <v>2139.11545537188</v>
      </c>
      <c r="V129" s="4" t="n">
        <f aca="false">SUM(V125:V128)</f>
        <v>2139.11545537188</v>
      </c>
      <c r="W129" s="4" t="n">
        <f aca="false">SUM(W125:W128)</f>
        <v>2139.11545537188</v>
      </c>
      <c r="X129" s="4" t="n">
        <f aca="false">SUM(X125:X128)</f>
        <v>2139.11545537188</v>
      </c>
      <c r="Y129" s="4" t="n">
        <f aca="false">SUM(Y125:Y128)</f>
        <v>2139.11545537188</v>
      </c>
      <c r="Z129" s="4" t="n">
        <f aca="false">SUM(Z125:Z128)</f>
        <v>2139.11545537188</v>
      </c>
      <c r="AA129" s="4" t="n">
        <f aca="false">SUM(AA125:AA128)</f>
        <v>2139.11545537188</v>
      </c>
      <c r="AB129" s="4" t="n">
        <f aca="false">SUM(AB125:AB128)</f>
        <v>2139.11545537188</v>
      </c>
      <c r="AC129" s="4" t="n">
        <f aca="false">SUM(AC125:AC128)</f>
        <v>2139.11545537188</v>
      </c>
      <c r="AD129" s="4" t="n">
        <f aca="false">SUM(AD125:AD128)</f>
        <v>2139.11545537188</v>
      </c>
      <c r="AE129" s="4" t="n">
        <f aca="false">SUM(AE125:AE128)</f>
        <v>2139.11545537188</v>
      </c>
      <c r="AF129" s="4" t="n">
        <f aca="false">SUM(AF125:AF128)</f>
        <v>2139.11545537188</v>
      </c>
      <c r="AG129" s="4" t="n">
        <f aca="false">SUM(AG125:AG128)</f>
        <v>2139.11545537188</v>
      </c>
      <c r="AH129" s="4" t="n">
        <f aca="false">SUM(AH125:AH128)</f>
        <v>2139.11545537188</v>
      </c>
      <c r="AI129" s="4" t="n">
        <f aca="false">SUM(AI125:AI128)</f>
        <v>2139.11545537188</v>
      </c>
      <c r="AJ129" s="4" t="n">
        <f aca="false">SUM(AJ125:AJ128)</f>
        <v>2139.11545537188</v>
      </c>
      <c r="AK129" s="4" t="n">
        <f aca="false">SUM(AK125:AK128)</f>
        <v>2139.11545537188</v>
      </c>
      <c r="AL129" s="4" t="n">
        <f aca="false">SUM(AL125:AL128)</f>
        <v>2139.11545537188</v>
      </c>
      <c r="AM129" s="4" t="n">
        <f aca="false">SUM(AM125:AM128)</f>
        <v>2139.11545537188</v>
      </c>
      <c r="AN129" s="4" t="n">
        <f aca="false">SUM(AN125:AN128)</f>
        <v>2139.11545537188</v>
      </c>
      <c r="AO129" s="4" t="n">
        <f aca="false">SUM(AO125:AO128)</f>
        <v>2139.11545537188</v>
      </c>
      <c r="AP129" s="4" t="n">
        <f aca="false">SUM(AP125:AP128)</f>
        <v>2139.11545537188</v>
      </c>
      <c r="AQ129" s="4" t="n">
        <f aca="false">SUM(AQ125:AQ128)</f>
        <v>2139.11545537188</v>
      </c>
      <c r="AR129" s="4" t="n">
        <f aca="false">SUM(AR125:AR128)</f>
        <v>1964.255</v>
      </c>
      <c r="AS129" s="4" t="n">
        <f aca="false">SUM(AS125:AS128)</f>
        <v>1964.255</v>
      </c>
      <c r="AT129" s="4" t="n">
        <f aca="false">SUM(AT125:AT128)</f>
        <v>1964.255</v>
      </c>
      <c r="AU129" s="4" t="n">
        <f aca="false">SUM(AU125:AU128)</f>
        <v>1964.255</v>
      </c>
      <c r="AV129" s="4" t="n">
        <f aca="false">SUM(AV125:AV128)</f>
        <v>1964.255</v>
      </c>
      <c r="AW129" s="4" t="n">
        <f aca="false">SUM(AW125:AW128)</f>
        <v>1964.255</v>
      </c>
      <c r="AX129" s="4" t="n">
        <f aca="false">SUM(AX125:AX128)</f>
        <v>1964.255</v>
      </c>
      <c r="AY129" s="4" t="n">
        <f aca="false">SUM(AY125:AY128)</f>
        <v>1964.255</v>
      </c>
    </row>
    <row r="130" customFormat="false" ht="12.75" hidden="false" customHeight="false" outlineLevel="0" collapsed="false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</row>
    <row r="131" customFormat="false" ht="12.75" hidden="false" customHeight="false" outlineLevel="0" collapsed="false">
      <c r="B131" s="0" t="s">
        <v>114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</row>
    <row r="132" customFormat="false" ht="12.75" hidden="false" customHeight="false" outlineLevel="0" collapsed="false">
      <c r="B132" s="0" t="s">
        <v>41</v>
      </c>
      <c r="C132" s="6" t="n">
        <f aca="false">C205</f>
        <v>12.4492217978728</v>
      </c>
      <c r="D132" s="22" t="n">
        <f aca="false">D125/($C40/4)*100</f>
        <v>13.1107732594013</v>
      </c>
      <c r="E132" s="22" t="n">
        <f aca="false">E125/($C40/4)*100</f>
        <v>13.1107732594013</v>
      </c>
      <c r="F132" s="22" t="n">
        <f aca="false">F125/($C40/4)*100</f>
        <v>13.1107732594013</v>
      </c>
      <c r="G132" s="22" t="n">
        <f aca="false">G125/($C40/4)*100</f>
        <v>13.1107732594013</v>
      </c>
      <c r="H132" s="22" t="n">
        <f aca="false">H125/($C40/4)*100</f>
        <v>13.1107732594013</v>
      </c>
      <c r="I132" s="22" t="n">
        <f aca="false">I125/($C40/4)*100</f>
        <v>13.1107732594013</v>
      </c>
      <c r="J132" s="22" t="n">
        <f aca="false">J125/($C40/4)*100</f>
        <v>13.1107732594013</v>
      </c>
      <c r="K132" s="22" t="n">
        <f aca="false">K125/($C40/4)*100</f>
        <v>13.1107732594013</v>
      </c>
      <c r="L132" s="22" t="n">
        <f aca="false">L125/($C40/4)*100</f>
        <v>13.1107732594013</v>
      </c>
      <c r="M132" s="22" t="n">
        <f aca="false">M125/($C40/4)*100</f>
        <v>13.1107732594013</v>
      </c>
      <c r="N132" s="22" t="n">
        <f aca="false">N125/($C40/4)*100</f>
        <v>13.1107732594013</v>
      </c>
      <c r="O132" s="22" t="n">
        <f aca="false">O125/($C40/4)*100</f>
        <v>13.1107732594013</v>
      </c>
      <c r="P132" s="22" t="n">
        <f aca="false">P125/($C40/4)*100</f>
        <v>13.1107732594013</v>
      </c>
      <c r="Q132" s="22" t="n">
        <f aca="false">Q125/($C40/4)*100</f>
        <v>13.1107732594013</v>
      </c>
      <c r="R132" s="22" t="n">
        <f aca="false">R125/($C40/4)*100</f>
        <v>13.1107732594013</v>
      </c>
      <c r="S132" s="22" t="n">
        <f aca="false">S125/($C40/4)*100</f>
        <v>13.1107732594013</v>
      </c>
      <c r="T132" s="22" t="n">
        <f aca="false">T125/($C40/4)*100</f>
        <v>13.1107732594013</v>
      </c>
      <c r="U132" s="22" t="n">
        <f aca="false">U125/($C40/4)*100</f>
        <v>13.1107732594013</v>
      </c>
      <c r="V132" s="22" t="n">
        <f aca="false">V125/($C40/4)*100</f>
        <v>13.1107732594013</v>
      </c>
      <c r="W132" s="22" t="n">
        <f aca="false">W125/($C40/4)*100</f>
        <v>13.1107732594013</v>
      </c>
      <c r="X132" s="22" t="n">
        <f aca="false">X125/($C40/4)*100</f>
        <v>13.1107732594013</v>
      </c>
      <c r="Y132" s="22" t="n">
        <f aca="false">Y125/($C40/4)*100</f>
        <v>13.1107732594013</v>
      </c>
      <c r="Z132" s="22" t="n">
        <f aca="false">Z125/($C40/4)*100</f>
        <v>13.1107732594013</v>
      </c>
      <c r="AA132" s="22" t="n">
        <f aca="false">AA125/($C40/4)*100</f>
        <v>13.1107732594013</v>
      </c>
      <c r="AB132" s="22" t="n">
        <f aca="false">AB125/($C40/4)*100</f>
        <v>13.1107732594013</v>
      </c>
      <c r="AC132" s="22" t="n">
        <f aca="false">AC125/($C40/4)*100</f>
        <v>13.1107732594013</v>
      </c>
      <c r="AD132" s="22" t="n">
        <f aca="false">AD125/($C40/4)*100</f>
        <v>13.1107732594013</v>
      </c>
      <c r="AE132" s="22" t="n">
        <f aca="false">AE125/($C40/4)*100</f>
        <v>13.1107732594013</v>
      </c>
      <c r="AF132" s="22" t="n">
        <f aca="false">AF125/($C40/4)*100</f>
        <v>13.1107732594013</v>
      </c>
      <c r="AG132" s="22" t="n">
        <f aca="false">AG125/($C40/4)*100</f>
        <v>13.1107732594013</v>
      </c>
      <c r="AH132" s="22" t="n">
        <f aca="false">AH125/($C40/4)*100</f>
        <v>13.1107732594013</v>
      </c>
      <c r="AI132" s="22" t="n">
        <f aca="false">AI125/($C40/4)*100</f>
        <v>13.1107732594013</v>
      </c>
      <c r="AJ132" s="22" t="n">
        <f aca="false">AJ125/($C40/4)*100</f>
        <v>13.1107732594013</v>
      </c>
      <c r="AK132" s="22" t="n">
        <f aca="false">AK125/($C40/4)*100</f>
        <v>13.1107732594013</v>
      </c>
      <c r="AL132" s="22" t="n">
        <f aca="false">AL125/($C40/4)*100</f>
        <v>13.1107732594013</v>
      </c>
      <c r="AM132" s="22" t="n">
        <f aca="false">AM125/($C40/4)*100</f>
        <v>13.1107732594013</v>
      </c>
      <c r="AN132" s="22" t="n">
        <f aca="false">AN125/($C40/4)*100</f>
        <v>13.1107732594013</v>
      </c>
      <c r="AO132" s="22" t="n">
        <f aca="false">AO125/($C40/4)*100</f>
        <v>13.1107732594013</v>
      </c>
      <c r="AP132" s="22" t="n">
        <f aca="false">AP125/($C40/4)*100</f>
        <v>13.1107732594013</v>
      </c>
      <c r="AQ132" s="22" t="n">
        <f aca="false">AQ125/($C40/4)*100</f>
        <v>13.1107732594013</v>
      </c>
      <c r="AR132" s="22" t="n">
        <f aca="false">AR125/($C40/4)*100</f>
        <v>12.4492217978728</v>
      </c>
      <c r="AS132" s="22" t="n">
        <f aca="false">AS125/($C40/4)*100</f>
        <v>12.4492217978728</v>
      </c>
      <c r="AT132" s="22" t="n">
        <f aca="false">AT125/($C40/4)*100</f>
        <v>12.4492217978728</v>
      </c>
      <c r="AU132" s="22" t="n">
        <f aca="false">AU125/($C40/4)*100</f>
        <v>12.4492217978728</v>
      </c>
      <c r="AV132" s="22" t="n">
        <f aca="false">AV125/($C40/4)*100</f>
        <v>12.4492217978728</v>
      </c>
      <c r="AW132" s="22" t="n">
        <f aca="false">AW125/($C40/4)*100</f>
        <v>12.4492217978728</v>
      </c>
      <c r="AX132" s="22" t="n">
        <f aca="false">AX125/($C40/4)*100</f>
        <v>12.4492217978728</v>
      </c>
      <c r="AY132" s="22" t="n">
        <f aca="false">AY125/($C40/4)*100</f>
        <v>12.4492217978728</v>
      </c>
    </row>
    <row r="133" customFormat="false" ht="12.75" hidden="false" customHeight="false" outlineLevel="0" collapsed="false">
      <c r="B133" s="0" t="s">
        <v>65</v>
      </c>
      <c r="C133" s="6" t="n">
        <f aca="false">C206</f>
        <v>9.74505182364851</v>
      </c>
      <c r="D133" s="22" t="n">
        <f aca="false">D126/($C41/4)*100</f>
        <v>10.7373790159412</v>
      </c>
      <c r="E133" s="22" t="n">
        <f aca="false">E126/($C41/4)*100</f>
        <v>10.7373790159412</v>
      </c>
      <c r="F133" s="22" t="n">
        <f aca="false">F126/($C41/4)*100</f>
        <v>10.7373790159412</v>
      </c>
      <c r="G133" s="22" t="n">
        <f aca="false">G126/($C41/4)*100</f>
        <v>10.7373790159412</v>
      </c>
      <c r="H133" s="22" t="n">
        <f aca="false">H126/($C41/4)*100</f>
        <v>10.7373790159412</v>
      </c>
      <c r="I133" s="22" t="n">
        <f aca="false">I126/($C41/4)*100</f>
        <v>10.7373790159412</v>
      </c>
      <c r="J133" s="22" t="n">
        <f aca="false">J126/($C41/4)*100</f>
        <v>10.7373790159412</v>
      </c>
      <c r="K133" s="22" t="n">
        <f aca="false">K126/($C41/4)*100</f>
        <v>10.7373790159412</v>
      </c>
      <c r="L133" s="22" t="n">
        <f aca="false">L126/($C41/4)*100</f>
        <v>10.7373790159412</v>
      </c>
      <c r="M133" s="22" t="n">
        <f aca="false">M126/($C41/4)*100</f>
        <v>10.7373790159412</v>
      </c>
      <c r="N133" s="22" t="n">
        <f aca="false">N126/($C41/4)*100</f>
        <v>10.7373790159412</v>
      </c>
      <c r="O133" s="22" t="n">
        <f aca="false">O126/($C41/4)*100</f>
        <v>10.7373790159412</v>
      </c>
      <c r="P133" s="22" t="n">
        <f aca="false">P126/($C41/4)*100</f>
        <v>10.7373790159412</v>
      </c>
      <c r="Q133" s="22" t="n">
        <f aca="false">Q126/($C41/4)*100</f>
        <v>10.7373790159412</v>
      </c>
      <c r="R133" s="22" t="n">
        <f aca="false">R126/($C41/4)*100</f>
        <v>10.7373790159412</v>
      </c>
      <c r="S133" s="22" t="n">
        <f aca="false">S126/($C41/4)*100</f>
        <v>10.7373790159412</v>
      </c>
      <c r="T133" s="22" t="n">
        <f aca="false">T126/($C41/4)*100</f>
        <v>10.7373790159412</v>
      </c>
      <c r="U133" s="22" t="n">
        <f aca="false">U126/($C41/4)*100</f>
        <v>10.7373790159412</v>
      </c>
      <c r="V133" s="22" t="n">
        <f aca="false">V126/($C41/4)*100</f>
        <v>10.7373790159412</v>
      </c>
      <c r="W133" s="22" t="n">
        <f aca="false">W126/($C41/4)*100</f>
        <v>10.7373790159412</v>
      </c>
      <c r="X133" s="22" t="n">
        <f aca="false">X126/($C41/4)*100</f>
        <v>10.7373790159412</v>
      </c>
      <c r="Y133" s="22" t="n">
        <f aca="false">Y126/($C41/4)*100</f>
        <v>10.7373790159412</v>
      </c>
      <c r="Z133" s="22" t="n">
        <f aca="false">Z126/($C41/4)*100</f>
        <v>10.7373790159412</v>
      </c>
      <c r="AA133" s="22" t="n">
        <f aca="false">AA126/($C41/4)*100</f>
        <v>10.7373790159412</v>
      </c>
      <c r="AB133" s="22" t="n">
        <f aca="false">AB126/($C41/4)*100</f>
        <v>10.7373790159412</v>
      </c>
      <c r="AC133" s="22" t="n">
        <f aca="false">AC126/($C41/4)*100</f>
        <v>10.7373790159412</v>
      </c>
      <c r="AD133" s="22" t="n">
        <f aca="false">AD126/($C41/4)*100</f>
        <v>10.7373790159412</v>
      </c>
      <c r="AE133" s="22" t="n">
        <f aca="false">AE126/($C41/4)*100</f>
        <v>10.7373790159412</v>
      </c>
      <c r="AF133" s="22" t="n">
        <f aca="false">AF126/($C41/4)*100</f>
        <v>10.7373790159412</v>
      </c>
      <c r="AG133" s="22" t="n">
        <f aca="false">AG126/($C41/4)*100</f>
        <v>10.7373790159412</v>
      </c>
      <c r="AH133" s="22" t="n">
        <f aca="false">AH126/($C41/4)*100</f>
        <v>10.7373790159412</v>
      </c>
      <c r="AI133" s="22" t="n">
        <f aca="false">AI126/($C41/4)*100</f>
        <v>10.7373790159412</v>
      </c>
      <c r="AJ133" s="22" t="n">
        <f aca="false">AJ126/($C41/4)*100</f>
        <v>10.7373790159412</v>
      </c>
      <c r="AK133" s="22" t="n">
        <f aca="false">AK126/($C41/4)*100</f>
        <v>10.7373790159412</v>
      </c>
      <c r="AL133" s="22" t="n">
        <f aca="false">AL126/($C41/4)*100</f>
        <v>10.7373790159412</v>
      </c>
      <c r="AM133" s="22" t="n">
        <f aca="false">AM126/($C41/4)*100</f>
        <v>10.7373790159412</v>
      </c>
      <c r="AN133" s="22" t="n">
        <f aca="false">AN126/($C41/4)*100</f>
        <v>10.7373790159412</v>
      </c>
      <c r="AO133" s="22" t="n">
        <f aca="false">AO126/($C41/4)*100</f>
        <v>10.7373790159412</v>
      </c>
      <c r="AP133" s="22" t="n">
        <f aca="false">AP126/($C41/4)*100</f>
        <v>10.7373790159412</v>
      </c>
      <c r="AQ133" s="22" t="n">
        <f aca="false">AQ126/($C41/4)*100</f>
        <v>10.7373790159412</v>
      </c>
      <c r="AR133" s="22" t="n">
        <f aca="false">AR126/($C41/4)*100</f>
        <v>9.74505182364851</v>
      </c>
      <c r="AS133" s="22" t="n">
        <f aca="false">AS126/($C41/4)*100</f>
        <v>9.74505182364851</v>
      </c>
      <c r="AT133" s="22" t="n">
        <f aca="false">AT126/($C41/4)*100</f>
        <v>9.74505182364851</v>
      </c>
      <c r="AU133" s="22" t="n">
        <f aca="false">AU126/($C41/4)*100</f>
        <v>9.74505182364851</v>
      </c>
      <c r="AV133" s="22" t="n">
        <f aca="false">AV126/($C41/4)*100</f>
        <v>9.74505182364851</v>
      </c>
      <c r="AW133" s="22" t="n">
        <f aca="false">AW126/($C41/4)*100</f>
        <v>9.74505182364851</v>
      </c>
      <c r="AX133" s="22" t="n">
        <f aca="false">AX126/($C41/4)*100</f>
        <v>9.74505182364851</v>
      </c>
      <c r="AY133" s="22" t="n">
        <f aca="false">AY126/($C41/4)*100</f>
        <v>9.74505182364851</v>
      </c>
    </row>
    <row r="134" customFormat="false" ht="12.75" hidden="false" customHeight="false" outlineLevel="0" collapsed="false">
      <c r="B134" s="0" t="s">
        <v>66</v>
      </c>
      <c r="C134" s="6" t="n">
        <f aca="false">C207</f>
        <v>6.56353465870436</v>
      </c>
      <c r="D134" s="22" t="n">
        <f aca="false">D127/($C42/4)*100</f>
        <v>7.55586185099709</v>
      </c>
      <c r="E134" s="22" t="n">
        <f aca="false">E127/($C42/4)*100</f>
        <v>7.55586185099709</v>
      </c>
      <c r="F134" s="22" t="n">
        <f aca="false">F127/($C42/4)*100</f>
        <v>7.55586185099709</v>
      </c>
      <c r="G134" s="22" t="n">
        <f aca="false">G127/($C42/4)*100</f>
        <v>7.55586185099709</v>
      </c>
      <c r="H134" s="22" t="n">
        <f aca="false">H127/($C42/4)*100</f>
        <v>7.55586185099709</v>
      </c>
      <c r="I134" s="22" t="n">
        <f aca="false">I127/($C42/4)*100</f>
        <v>7.55586185099709</v>
      </c>
      <c r="J134" s="22" t="n">
        <f aca="false">J127/($C42/4)*100</f>
        <v>7.55586185099709</v>
      </c>
      <c r="K134" s="22" t="n">
        <f aca="false">K127/($C42/4)*100</f>
        <v>7.55586185099709</v>
      </c>
      <c r="L134" s="22" t="n">
        <f aca="false">L127/($C42/4)*100</f>
        <v>7.55586185099709</v>
      </c>
      <c r="M134" s="22" t="n">
        <f aca="false">M127/($C42/4)*100</f>
        <v>7.55586185099709</v>
      </c>
      <c r="N134" s="22" t="n">
        <f aca="false">N127/($C42/4)*100</f>
        <v>7.55586185099709</v>
      </c>
      <c r="O134" s="22" t="n">
        <f aca="false">O127/($C42/4)*100</f>
        <v>7.55586185099709</v>
      </c>
      <c r="P134" s="22" t="n">
        <f aca="false">P127/($C42/4)*100</f>
        <v>7.55586185099709</v>
      </c>
      <c r="Q134" s="22" t="n">
        <f aca="false">Q127/($C42/4)*100</f>
        <v>7.55586185099709</v>
      </c>
      <c r="R134" s="22" t="n">
        <f aca="false">R127/($C42/4)*100</f>
        <v>7.55586185099709</v>
      </c>
      <c r="S134" s="22" t="n">
        <f aca="false">S127/($C42/4)*100</f>
        <v>7.55586185099709</v>
      </c>
      <c r="T134" s="22" t="n">
        <f aca="false">T127/($C42/4)*100</f>
        <v>7.55586185099709</v>
      </c>
      <c r="U134" s="22" t="n">
        <f aca="false">U127/($C42/4)*100</f>
        <v>7.55586185099709</v>
      </c>
      <c r="V134" s="22" t="n">
        <f aca="false">V127/($C42/4)*100</f>
        <v>7.55586185099709</v>
      </c>
      <c r="W134" s="22" t="n">
        <f aca="false">W127/($C42/4)*100</f>
        <v>7.55586185099709</v>
      </c>
      <c r="X134" s="22" t="n">
        <f aca="false">X127/($C42/4)*100</f>
        <v>7.55586185099709</v>
      </c>
      <c r="Y134" s="22" t="n">
        <f aca="false">Y127/($C42/4)*100</f>
        <v>7.55586185099709</v>
      </c>
      <c r="Z134" s="22" t="n">
        <f aca="false">Z127/($C42/4)*100</f>
        <v>7.55586185099709</v>
      </c>
      <c r="AA134" s="22" t="n">
        <f aca="false">AA127/($C42/4)*100</f>
        <v>7.55586185099709</v>
      </c>
      <c r="AB134" s="22" t="n">
        <f aca="false">AB127/($C42/4)*100</f>
        <v>7.55586185099709</v>
      </c>
      <c r="AC134" s="22" t="n">
        <f aca="false">AC127/($C42/4)*100</f>
        <v>7.55586185099709</v>
      </c>
      <c r="AD134" s="22" t="n">
        <f aca="false">AD127/($C42/4)*100</f>
        <v>7.55586185099709</v>
      </c>
      <c r="AE134" s="22" t="n">
        <f aca="false">AE127/($C42/4)*100</f>
        <v>7.55586185099709</v>
      </c>
      <c r="AF134" s="22" t="n">
        <f aca="false">AF127/($C42/4)*100</f>
        <v>7.55586185099709</v>
      </c>
      <c r="AG134" s="22" t="n">
        <f aca="false">AG127/($C42/4)*100</f>
        <v>7.55586185099709</v>
      </c>
      <c r="AH134" s="22" t="n">
        <f aca="false">AH127/($C42/4)*100</f>
        <v>7.55586185099709</v>
      </c>
      <c r="AI134" s="22" t="n">
        <f aca="false">AI127/($C42/4)*100</f>
        <v>7.55586185099709</v>
      </c>
      <c r="AJ134" s="22" t="n">
        <f aca="false">AJ127/($C42/4)*100</f>
        <v>7.55586185099709</v>
      </c>
      <c r="AK134" s="22" t="n">
        <f aca="false">AK127/($C42/4)*100</f>
        <v>7.55586185099709</v>
      </c>
      <c r="AL134" s="22" t="n">
        <f aca="false">AL127/($C42/4)*100</f>
        <v>7.55586185099709</v>
      </c>
      <c r="AM134" s="22" t="n">
        <f aca="false">AM127/($C42/4)*100</f>
        <v>7.55586185099709</v>
      </c>
      <c r="AN134" s="22" t="n">
        <f aca="false">AN127/($C42/4)*100</f>
        <v>7.55586185099709</v>
      </c>
      <c r="AO134" s="22" t="n">
        <f aca="false">AO127/($C42/4)*100</f>
        <v>7.55586185099709</v>
      </c>
      <c r="AP134" s="22" t="n">
        <f aca="false">AP127/($C42/4)*100</f>
        <v>7.55586185099709</v>
      </c>
      <c r="AQ134" s="22" t="n">
        <f aca="false">AQ127/($C42/4)*100</f>
        <v>7.55586185099709</v>
      </c>
      <c r="AR134" s="22" t="n">
        <f aca="false">AR127/($C42/4)*100</f>
        <v>6.56353465870436</v>
      </c>
      <c r="AS134" s="22" t="n">
        <f aca="false">AS127/($C42/4)*100</f>
        <v>6.56353465870436</v>
      </c>
      <c r="AT134" s="22" t="n">
        <f aca="false">AT127/($C42/4)*100</f>
        <v>6.56353465870436</v>
      </c>
      <c r="AU134" s="22" t="n">
        <f aca="false">AU127/($C42/4)*100</f>
        <v>6.56353465870436</v>
      </c>
      <c r="AV134" s="22" t="n">
        <f aca="false">AV127/($C42/4)*100</f>
        <v>6.56353465870436</v>
      </c>
      <c r="AW134" s="22" t="n">
        <f aca="false">AW127/($C42/4)*100</f>
        <v>6.56353465870436</v>
      </c>
      <c r="AX134" s="22" t="n">
        <f aca="false">AX127/($C42/4)*100</f>
        <v>6.56353465870436</v>
      </c>
      <c r="AY134" s="22" t="n">
        <f aca="false">AY127/($C42/4)*100</f>
        <v>6.56353465870436</v>
      </c>
    </row>
    <row r="135" customFormat="false" ht="12.75" hidden="false" customHeight="false" outlineLevel="0" collapsed="false">
      <c r="B135" s="0" t="s">
        <v>70</v>
      </c>
      <c r="C135" s="6" t="n">
        <f aca="false">C208</f>
        <v>9.23559086896204</v>
      </c>
      <c r="D135" s="22" t="n">
        <f aca="false">D128/($C43/4)*100</f>
        <v>10.2279180612548</v>
      </c>
      <c r="E135" s="22" t="n">
        <f aca="false">E128/($C43/4)*100</f>
        <v>10.2279180612548</v>
      </c>
      <c r="F135" s="22" t="n">
        <f aca="false">F128/($C43/4)*100</f>
        <v>10.2279180612548</v>
      </c>
      <c r="G135" s="22" t="n">
        <f aca="false">G128/($C43/4)*100</f>
        <v>10.2279180612548</v>
      </c>
      <c r="H135" s="22" t="n">
        <f aca="false">H128/($C43/4)*100</f>
        <v>10.2279180612548</v>
      </c>
      <c r="I135" s="22" t="n">
        <f aca="false">I128/($C43/4)*100</f>
        <v>10.2279180612548</v>
      </c>
      <c r="J135" s="22" t="n">
        <f aca="false">J128/($C43/4)*100</f>
        <v>10.2279180612548</v>
      </c>
      <c r="K135" s="22" t="n">
        <f aca="false">K128/($C43/4)*100</f>
        <v>10.2279180612548</v>
      </c>
      <c r="L135" s="22" t="n">
        <f aca="false">L128/($C43/4)*100</f>
        <v>10.2279180612548</v>
      </c>
      <c r="M135" s="22" t="n">
        <f aca="false">M128/($C43/4)*100</f>
        <v>10.2279180612548</v>
      </c>
      <c r="N135" s="22" t="n">
        <f aca="false">N128/($C43/4)*100</f>
        <v>10.2279180612548</v>
      </c>
      <c r="O135" s="22" t="n">
        <f aca="false">O128/($C43/4)*100</f>
        <v>10.2279180612548</v>
      </c>
      <c r="P135" s="22" t="n">
        <f aca="false">P128/($C43/4)*100</f>
        <v>10.2279180612548</v>
      </c>
      <c r="Q135" s="22" t="n">
        <f aca="false">Q128/($C43/4)*100</f>
        <v>10.2279180612548</v>
      </c>
      <c r="R135" s="22" t="n">
        <f aca="false">R128/($C43/4)*100</f>
        <v>10.2279180612548</v>
      </c>
      <c r="S135" s="22" t="n">
        <f aca="false">S128/($C43/4)*100</f>
        <v>10.2279180612548</v>
      </c>
      <c r="T135" s="22" t="n">
        <f aca="false">T128/($C43/4)*100</f>
        <v>10.2279180612548</v>
      </c>
      <c r="U135" s="22" t="n">
        <f aca="false">U128/($C43/4)*100</f>
        <v>10.2279180612548</v>
      </c>
      <c r="V135" s="22" t="n">
        <f aca="false">V128/($C43/4)*100</f>
        <v>10.2279180612548</v>
      </c>
      <c r="W135" s="22" t="n">
        <f aca="false">W128/($C43/4)*100</f>
        <v>10.2279180612548</v>
      </c>
      <c r="X135" s="22" t="n">
        <f aca="false">X128/($C43/4)*100</f>
        <v>10.2279180612548</v>
      </c>
      <c r="Y135" s="22" t="n">
        <f aca="false">Y128/($C43/4)*100</f>
        <v>10.2279180612548</v>
      </c>
      <c r="Z135" s="22" t="n">
        <f aca="false">Z128/($C43/4)*100</f>
        <v>10.2279180612548</v>
      </c>
      <c r="AA135" s="22" t="n">
        <f aca="false">AA128/($C43/4)*100</f>
        <v>10.2279180612548</v>
      </c>
      <c r="AB135" s="22" t="n">
        <f aca="false">AB128/($C43/4)*100</f>
        <v>10.2279180612548</v>
      </c>
      <c r="AC135" s="22" t="n">
        <f aca="false">AC128/($C43/4)*100</f>
        <v>10.2279180612548</v>
      </c>
      <c r="AD135" s="22" t="n">
        <f aca="false">AD128/($C43/4)*100</f>
        <v>10.2279180612548</v>
      </c>
      <c r="AE135" s="22" t="n">
        <f aca="false">AE128/($C43/4)*100</f>
        <v>10.2279180612548</v>
      </c>
      <c r="AF135" s="22" t="n">
        <f aca="false">AF128/($C43/4)*100</f>
        <v>10.2279180612548</v>
      </c>
      <c r="AG135" s="22" t="n">
        <f aca="false">AG128/($C43/4)*100</f>
        <v>10.2279180612548</v>
      </c>
      <c r="AH135" s="22" t="n">
        <f aca="false">AH128/($C43/4)*100</f>
        <v>10.2279180612548</v>
      </c>
      <c r="AI135" s="22" t="n">
        <f aca="false">AI128/($C43/4)*100</f>
        <v>10.2279180612548</v>
      </c>
      <c r="AJ135" s="22" t="n">
        <f aca="false">AJ128/($C43/4)*100</f>
        <v>10.2279180612548</v>
      </c>
      <c r="AK135" s="22" t="n">
        <f aca="false">AK128/($C43/4)*100</f>
        <v>10.2279180612548</v>
      </c>
      <c r="AL135" s="22" t="n">
        <f aca="false">AL128/($C43/4)*100</f>
        <v>10.2279180612548</v>
      </c>
      <c r="AM135" s="22" t="n">
        <f aca="false">AM128/($C43/4)*100</f>
        <v>10.2279180612548</v>
      </c>
      <c r="AN135" s="22" t="n">
        <f aca="false">AN128/($C43/4)*100</f>
        <v>10.2279180612548</v>
      </c>
      <c r="AO135" s="22" t="n">
        <f aca="false">AO128/($C43/4)*100</f>
        <v>10.2279180612548</v>
      </c>
      <c r="AP135" s="22" t="n">
        <f aca="false">AP128/($C43/4)*100</f>
        <v>10.2279180612548</v>
      </c>
      <c r="AQ135" s="22" t="n">
        <f aca="false">AQ128/($C43/4)*100</f>
        <v>10.2279180612548</v>
      </c>
      <c r="AR135" s="22" t="n">
        <f aca="false">AR128/($C43/4)*100</f>
        <v>9.23559086896204</v>
      </c>
      <c r="AS135" s="22" t="n">
        <f aca="false">AS128/($C43/4)*100</f>
        <v>9.23559086896204</v>
      </c>
      <c r="AT135" s="22" t="n">
        <f aca="false">AT128/($C43/4)*100</f>
        <v>9.23559086896204</v>
      </c>
      <c r="AU135" s="22" t="n">
        <f aca="false">AU128/($C43/4)*100</f>
        <v>9.23559086896204</v>
      </c>
      <c r="AV135" s="22" t="n">
        <f aca="false">AV128/($C43/4)*100</f>
        <v>9.23559086896204</v>
      </c>
      <c r="AW135" s="22" t="n">
        <f aca="false">AW128/($C43/4)*100</f>
        <v>9.23559086896204</v>
      </c>
      <c r="AX135" s="22" t="n">
        <f aca="false">AX128/($C43/4)*100</f>
        <v>9.23559086896204</v>
      </c>
      <c r="AY135" s="22" t="n">
        <f aca="false">AY128/($C43/4)*100</f>
        <v>9.23559086896204</v>
      </c>
    </row>
    <row r="136" customFormat="false" ht="12.75" hidden="false" customHeight="false" outlineLevel="0" collapsed="false">
      <c r="B136" s="0" t="s">
        <v>17</v>
      </c>
      <c r="C136" s="6" t="n">
        <f aca="false">C209</f>
        <v>9.99595430141727</v>
      </c>
      <c r="D136" s="22" t="n">
        <f aca="false">D129/($C44/4)*100</f>
        <v>10.8858067498124</v>
      </c>
      <c r="E136" s="22" t="n">
        <f aca="false">E129/($C44/4)*100</f>
        <v>10.8858067498124</v>
      </c>
      <c r="F136" s="22" t="n">
        <f aca="false">F129/($C44/4)*100</f>
        <v>10.8858067498124</v>
      </c>
      <c r="G136" s="22" t="n">
        <f aca="false">G129/($C44/4)*100</f>
        <v>10.8858067498124</v>
      </c>
      <c r="H136" s="22" t="n">
        <f aca="false">H129/($C44/4)*100</f>
        <v>10.8858067498124</v>
      </c>
      <c r="I136" s="22" t="n">
        <f aca="false">I129/($C44/4)*100</f>
        <v>10.8858067498124</v>
      </c>
      <c r="J136" s="22" t="n">
        <f aca="false">J129/($C44/4)*100</f>
        <v>10.8858067498124</v>
      </c>
      <c r="K136" s="22" t="n">
        <f aca="false">K129/($C44/4)*100</f>
        <v>10.8858067498124</v>
      </c>
      <c r="L136" s="22" t="n">
        <f aca="false">L129/($C44/4)*100</f>
        <v>10.8858067498124</v>
      </c>
      <c r="M136" s="22" t="n">
        <f aca="false">M129/($C44/4)*100</f>
        <v>10.8858067498124</v>
      </c>
      <c r="N136" s="22" t="n">
        <f aca="false">N129/($C44/4)*100</f>
        <v>10.8858067498124</v>
      </c>
      <c r="O136" s="22" t="n">
        <f aca="false">O129/($C44/4)*100</f>
        <v>10.8858067498124</v>
      </c>
      <c r="P136" s="22" t="n">
        <f aca="false">P129/($C44/4)*100</f>
        <v>10.8858067498124</v>
      </c>
      <c r="Q136" s="22" t="n">
        <f aca="false">Q129/($C44/4)*100</f>
        <v>10.8858067498124</v>
      </c>
      <c r="R136" s="22" t="n">
        <f aca="false">R129/($C44/4)*100</f>
        <v>10.8858067498124</v>
      </c>
      <c r="S136" s="22" t="n">
        <f aca="false">S129/($C44/4)*100</f>
        <v>10.8858067498124</v>
      </c>
      <c r="T136" s="22" t="n">
        <f aca="false">T129/($C44/4)*100</f>
        <v>10.8858067498124</v>
      </c>
      <c r="U136" s="22" t="n">
        <f aca="false">U129/($C44/4)*100</f>
        <v>10.8858067498124</v>
      </c>
      <c r="V136" s="22" t="n">
        <f aca="false">V129/($C44/4)*100</f>
        <v>10.8858067498124</v>
      </c>
      <c r="W136" s="22" t="n">
        <f aca="false">W129/($C44/4)*100</f>
        <v>10.8858067498124</v>
      </c>
      <c r="X136" s="22" t="n">
        <f aca="false">X129/($C44/4)*100</f>
        <v>10.8858067498124</v>
      </c>
      <c r="Y136" s="22" t="n">
        <f aca="false">Y129/($C44/4)*100</f>
        <v>10.8858067498124</v>
      </c>
      <c r="Z136" s="22" t="n">
        <f aca="false">Z129/($C44/4)*100</f>
        <v>10.8858067498124</v>
      </c>
      <c r="AA136" s="22" t="n">
        <f aca="false">AA129/($C44/4)*100</f>
        <v>10.8858067498124</v>
      </c>
      <c r="AB136" s="22" t="n">
        <f aca="false">AB129/($C44/4)*100</f>
        <v>10.8858067498124</v>
      </c>
      <c r="AC136" s="22" t="n">
        <f aca="false">AC129/($C44/4)*100</f>
        <v>10.8858067498124</v>
      </c>
      <c r="AD136" s="22" t="n">
        <f aca="false">AD129/($C44/4)*100</f>
        <v>10.8858067498124</v>
      </c>
      <c r="AE136" s="22" t="n">
        <f aca="false">AE129/($C44/4)*100</f>
        <v>10.8858067498124</v>
      </c>
      <c r="AF136" s="22" t="n">
        <f aca="false">AF129/($C44/4)*100</f>
        <v>10.8858067498124</v>
      </c>
      <c r="AG136" s="22" t="n">
        <f aca="false">AG129/($C44/4)*100</f>
        <v>10.8858067498124</v>
      </c>
      <c r="AH136" s="22" t="n">
        <f aca="false">AH129/($C44/4)*100</f>
        <v>10.8858067498124</v>
      </c>
      <c r="AI136" s="22" t="n">
        <f aca="false">AI129/($C44/4)*100</f>
        <v>10.8858067498124</v>
      </c>
      <c r="AJ136" s="22" t="n">
        <f aca="false">AJ129/($C44/4)*100</f>
        <v>10.8858067498124</v>
      </c>
      <c r="AK136" s="22" t="n">
        <f aca="false">AK129/($C44/4)*100</f>
        <v>10.8858067498124</v>
      </c>
      <c r="AL136" s="22" t="n">
        <f aca="false">AL129/($C44/4)*100</f>
        <v>10.8858067498124</v>
      </c>
      <c r="AM136" s="22" t="n">
        <f aca="false">AM129/($C44/4)*100</f>
        <v>10.8858067498124</v>
      </c>
      <c r="AN136" s="22" t="n">
        <f aca="false">AN129/($C44/4)*100</f>
        <v>10.8858067498124</v>
      </c>
      <c r="AO136" s="22" t="n">
        <f aca="false">AO129/($C44/4)*100</f>
        <v>10.8858067498124</v>
      </c>
      <c r="AP136" s="22" t="n">
        <f aca="false">AP129/($C44/4)*100</f>
        <v>10.8858067498124</v>
      </c>
      <c r="AQ136" s="22" t="n">
        <f aca="false">AQ129/($C44/4)*100</f>
        <v>10.8858067498124</v>
      </c>
      <c r="AR136" s="22" t="n">
        <f aca="false">AR129/($C44/4)*100</f>
        <v>9.99595430141727</v>
      </c>
      <c r="AS136" s="22" t="n">
        <f aca="false">AS129/($C44/4)*100</f>
        <v>9.99595430141727</v>
      </c>
      <c r="AT136" s="22" t="n">
        <f aca="false">AT129/($C44/4)*100</f>
        <v>9.99595430141727</v>
      </c>
      <c r="AU136" s="22" t="n">
        <f aca="false">AU129/($C44/4)*100</f>
        <v>9.99595430141727</v>
      </c>
      <c r="AV136" s="22" t="n">
        <f aca="false">AV129/($C44/4)*100</f>
        <v>9.99595430141727</v>
      </c>
      <c r="AW136" s="22" t="n">
        <f aca="false">AW129/($C44/4)*100</f>
        <v>9.99595430141727</v>
      </c>
      <c r="AX136" s="22" t="n">
        <f aca="false">AX129/($C44/4)*100</f>
        <v>9.99595430141727</v>
      </c>
      <c r="AY136" s="22" t="n">
        <f aca="false">AY129/($C44/4)*100</f>
        <v>9.99595430141727</v>
      </c>
    </row>
    <row r="137" customFormat="false" ht="12.75" hidden="false" customHeight="false" outlineLevel="0" collapsed="false">
      <c r="C137" s="0" t="s">
        <v>117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</row>
    <row r="138" customFormat="false" ht="12.75" hidden="false" customHeight="false" outlineLevel="0" collapsed="false">
      <c r="D138" s="0" t="s">
        <v>118</v>
      </c>
      <c r="F138" s="0" t="s">
        <v>119</v>
      </c>
      <c r="G138" s="4"/>
    </row>
    <row r="139" customFormat="false" ht="12.75" hidden="false" customHeight="false" outlineLevel="0" collapsed="false">
      <c r="C139" s="0" t="s">
        <v>115</v>
      </c>
      <c r="D139" s="4" t="s">
        <v>116</v>
      </c>
      <c r="E139" s="14" t="s">
        <v>120</v>
      </c>
      <c r="F139" s="4" t="s">
        <v>116</v>
      </c>
      <c r="G139" s="14" t="s">
        <v>120</v>
      </c>
    </row>
    <row r="140" customFormat="false" ht="12.75" hidden="false" customHeight="false" outlineLevel="0" collapsed="false">
      <c r="B140" s="0" t="s">
        <v>41</v>
      </c>
      <c r="C140" s="9" t="n">
        <f aca="false">C132</f>
        <v>12.4492217978728</v>
      </c>
      <c r="D140" s="23" t="n">
        <f aca="false">D132</f>
        <v>13.1107732594013</v>
      </c>
      <c r="E140" s="11" t="n">
        <f aca="false">D140/C140-1</f>
        <v>0.0531399851548575</v>
      </c>
      <c r="F140" s="20" t="n">
        <v>13.1107732594013</v>
      </c>
      <c r="G140" s="11" t="n">
        <f aca="false">F140/C140-1</f>
        <v>0.0531399851548575</v>
      </c>
      <c r="I140" s="0" t="s">
        <v>148</v>
      </c>
    </row>
    <row r="141" customFormat="false" ht="12.75" hidden="false" customHeight="false" outlineLevel="0" collapsed="false">
      <c r="B141" s="0" t="s">
        <v>65</v>
      </c>
      <c r="C141" s="9" t="n">
        <f aca="false">C133</f>
        <v>9.74505182364851</v>
      </c>
      <c r="D141" s="23" t="n">
        <f aca="false">D133</f>
        <v>10.7373790159412</v>
      </c>
      <c r="E141" s="11" t="n">
        <f aca="false">D141/C141-1</f>
        <v>0.10182882659327</v>
      </c>
      <c r="F141" s="20" t="n">
        <v>10.7373790159412</v>
      </c>
      <c r="G141" s="11" t="n">
        <f aca="false">F141/C141-1</f>
        <v>0.10182882659327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</row>
    <row r="142" customFormat="false" ht="12.75" hidden="false" customHeight="false" outlineLevel="0" collapsed="false">
      <c r="B142" s="0" t="s">
        <v>66</v>
      </c>
      <c r="C142" s="9" t="n">
        <f aca="false">C134</f>
        <v>6.56353465870436</v>
      </c>
      <c r="D142" s="23" t="n">
        <f aca="false">D134</f>
        <v>7.55586185099709</v>
      </c>
      <c r="E142" s="11" t="n">
        <f aca="false">D142/C142-1</f>
        <v>0.151187926002148</v>
      </c>
      <c r="F142" s="20" t="n">
        <v>7.55586185099709</v>
      </c>
      <c r="G142" s="11" t="n">
        <f aca="false">F142/C142-1</f>
        <v>0.151187926002148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</row>
    <row r="143" customFormat="false" ht="12.75" hidden="false" customHeight="false" outlineLevel="0" collapsed="false">
      <c r="B143" s="0" t="s">
        <v>70</v>
      </c>
      <c r="C143" s="9" t="n">
        <f aca="false">C135</f>
        <v>9.23559086896204</v>
      </c>
      <c r="D143" s="23" t="n">
        <f aca="false">D135</f>
        <v>10.2279180612548</v>
      </c>
      <c r="E143" s="11" t="n">
        <f aca="false">D143/C143-1</f>
        <v>0.10744598871607</v>
      </c>
      <c r="F143" s="20" t="n">
        <v>10.2279180612548</v>
      </c>
      <c r="G143" s="11" t="n">
        <f aca="false">F143/C143-1</f>
        <v>0.107445988716069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</row>
    <row r="144" customFormat="false" ht="12.75" hidden="false" customHeight="false" outlineLevel="0" collapsed="false">
      <c r="B144" s="0" t="s">
        <v>17</v>
      </c>
      <c r="C144" s="9" t="n">
        <f aca="false">C136</f>
        <v>9.99595430141727</v>
      </c>
      <c r="D144" s="23" t="n">
        <f aca="false">D136</f>
        <v>10.8858067498124</v>
      </c>
      <c r="E144" s="11" t="n">
        <f aca="false">D144/C144-1</f>
        <v>0.0890212601581175</v>
      </c>
      <c r="F144" s="20" t="n">
        <v>10.8858067498124</v>
      </c>
      <c r="G144" s="11" t="n">
        <f aca="false">F144/C144-1</f>
        <v>0.0890212601581171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</row>
    <row r="145" customFormat="false" ht="12.75" hidden="false" customHeight="false" outlineLevel="0" collapsed="false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</row>
    <row r="146" customFormat="false" ht="12.75" hidden="false" customHeight="false" outlineLevel="0" collapsed="false">
      <c r="B146" s="16" t="s">
        <v>122</v>
      </c>
      <c r="D146" s="9"/>
      <c r="E146" s="9"/>
      <c r="F146" s="9"/>
      <c r="G146" s="9"/>
      <c r="I146" s="9" t="s">
        <v>123</v>
      </c>
      <c r="J146" s="15" t="n">
        <v>0.25</v>
      </c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</row>
    <row r="147" customFormat="false" ht="12.75" hidden="false" customHeight="false" outlineLevel="0" collapsed="false">
      <c r="B147" s="16"/>
      <c r="D147" s="9"/>
      <c r="E147" s="9"/>
      <c r="F147" s="9"/>
      <c r="G147" s="9"/>
      <c r="I147" s="9"/>
      <c r="J147" s="15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</row>
    <row r="148" customFormat="false" ht="12.75" hidden="false" customHeight="false" outlineLevel="0" collapsed="false">
      <c r="B148" s="0" t="s">
        <v>126</v>
      </c>
      <c r="C148" s="9" t="n">
        <f aca="false">SUM(D148:AY148)</f>
        <v>17</v>
      </c>
      <c r="D148" s="9" t="n">
        <f aca="false">IF(D149&gt;0,1,0)</f>
        <v>1</v>
      </c>
      <c r="E148" s="9" t="n">
        <f aca="false">IF(E149&gt;0,1,0)</f>
        <v>1</v>
      </c>
      <c r="F148" s="9" t="n">
        <f aca="false">IF(F149&gt;0,1,0)</f>
        <v>1</v>
      </c>
      <c r="G148" s="9" t="n">
        <f aca="false">IF(G149&gt;0,1,0)</f>
        <v>1</v>
      </c>
      <c r="H148" s="9" t="n">
        <f aca="false">IF(H149&gt;0,1,0)</f>
        <v>1</v>
      </c>
      <c r="I148" s="9" t="n">
        <f aca="false">IF(I149&gt;0,1,0)</f>
        <v>1</v>
      </c>
      <c r="J148" s="9" t="n">
        <f aca="false">IF(J149&gt;0,1,0)</f>
        <v>1</v>
      </c>
      <c r="K148" s="9" t="n">
        <f aca="false">IF(K149&gt;0,1,0)</f>
        <v>1</v>
      </c>
      <c r="L148" s="9" t="n">
        <f aca="false">IF(L149&gt;0,1,0)</f>
        <v>1</v>
      </c>
      <c r="M148" s="9" t="n">
        <f aca="false">IF(M149&gt;0,1,0)</f>
        <v>1</v>
      </c>
      <c r="N148" s="9" t="n">
        <f aca="false">IF(N149&gt;0,1,0)</f>
        <v>1</v>
      </c>
      <c r="O148" s="9" t="n">
        <f aca="false">IF(O149&gt;0,1,0)</f>
        <v>1</v>
      </c>
      <c r="P148" s="9" t="n">
        <f aca="false">IF(P149&gt;0,1,0)</f>
        <v>1</v>
      </c>
      <c r="Q148" s="9" t="n">
        <f aca="false">IF(Q149&gt;0,1,0)</f>
        <v>1</v>
      </c>
      <c r="R148" s="9" t="n">
        <f aca="false">IF(R149&gt;0,1,0)</f>
        <v>1</v>
      </c>
      <c r="S148" s="9" t="n">
        <f aca="false">IF(S149&gt;0,1,0)</f>
        <v>1</v>
      </c>
      <c r="T148" s="9" t="n">
        <f aca="false">IF(T149&gt;0,1,0)</f>
        <v>1</v>
      </c>
      <c r="U148" s="9" t="n">
        <f aca="false">IF(U149&gt;0,1,0)</f>
        <v>0</v>
      </c>
      <c r="V148" s="9" t="n">
        <f aca="false">IF(V149&gt;0,1,0)</f>
        <v>0</v>
      </c>
      <c r="W148" s="9" t="n">
        <f aca="false">IF(W149&gt;0,1,0)</f>
        <v>0</v>
      </c>
      <c r="X148" s="9" t="n">
        <f aca="false">IF(X149&gt;0,1,0)</f>
        <v>0</v>
      </c>
      <c r="Y148" s="9" t="n">
        <f aca="false">IF(Y149&gt;0,1,0)</f>
        <v>0</v>
      </c>
      <c r="Z148" s="9" t="n">
        <f aca="false">IF(Z149&gt;0,1,0)</f>
        <v>0</v>
      </c>
      <c r="AA148" s="9" t="n">
        <f aca="false">IF(AA149&gt;0,1,0)</f>
        <v>0</v>
      </c>
      <c r="AB148" s="9" t="n">
        <f aca="false">IF(AB149&gt;0,1,0)</f>
        <v>0</v>
      </c>
      <c r="AC148" s="9" t="n">
        <f aca="false">IF(AC149&gt;0,1,0)</f>
        <v>0</v>
      </c>
      <c r="AD148" s="9" t="n">
        <f aca="false">IF(AD149&gt;0,1,0)</f>
        <v>0</v>
      </c>
      <c r="AE148" s="9" t="n">
        <f aca="false">IF(AE149&gt;0,1,0)</f>
        <v>0</v>
      </c>
      <c r="AF148" s="9" t="n">
        <f aca="false">IF(AF149&gt;0,1,0)</f>
        <v>0</v>
      </c>
      <c r="AG148" s="9" t="n">
        <f aca="false">IF(AG149&gt;0,1,0)</f>
        <v>0</v>
      </c>
      <c r="AH148" s="9" t="n">
        <f aca="false">IF(AH149&gt;0,1,0)</f>
        <v>0</v>
      </c>
      <c r="AI148" s="9" t="n">
        <f aca="false">IF(AI149&gt;0,1,0)</f>
        <v>0</v>
      </c>
      <c r="AJ148" s="9" t="n">
        <f aca="false">IF(AJ149&gt;0,1,0)</f>
        <v>0</v>
      </c>
      <c r="AK148" s="9" t="n">
        <f aca="false">IF(AK149&gt;0,1,0)</f>
        <v>0</v>
      </c>
      <c r="AL148" s="9" t="n">
        <f aca="false">IF(AL149&gt;0,1,0)</f>
        <v>0</v>
      </c>
      <c r="AM148" s="9" t="n">
        <f aca="false">IF(AM149&gt;0,1,0)</f>
        <v>0</v>
      </c>
      <c r="AN148" s="9" t="n">
        <f aca="false">IF(AN149&gt;0,1,0)</f>
        <v>0</v>
      </c>
      <c r="AO148" s="9" t="n">
        <f aca="false">IF(AO149&gt;0,1,0)</f>
        <v>0</v>
      </c>
      <c r="AP148" s="9" t="n">
        <f aca="false">IF(AP149&gt;0,1,0)</f>
        <v>0</v>
      </c>
      <c r="AQ148" s="9" t="n">
        <f aca="false">IF(AQ149&gt;0,1,0)</f>
        <v>0</v>
      </c>
      <c r="AR148" s="9" t="n">
        <f aca="false">IF(AR149&gt;0,1,0)</f>
        <v>0</v>
      </c>
      <c r="AS148" s="9" t="n">
        <f aca="false">IF(AS149&gt;0,1,0)</f>
        <v>0</v>
      </c>
      <c r="AT148" s="9" t="n">
        <f aca="false">IF(AT149&gt;0,1,0)</f>
        <v>0</v>
      </c>
      <c r="AU148" s="9" t="n">
        <f aca="false">IF(AU149&gt;0,1,0)</f>
        <v>0</v>
      </c>
      <c r="AV148" s="9" t="n">
        <f aca="false">IF(AV149&gt;0,1,0)</f>
        <v>0</v>
      </c>
      <c r="AW148" s="9" t="n">
        <f aca="false">IF(AW149&gt;0,1,0)</f>
        <v>0</v>
      </c>
      <c r="AX148" s="9" t="n">
        <f aca="false">IF(AX149&gt;0,1,0)</f>
        <v>0</v>
      </c>
      <c r="AY148" s="9" t="n">
        <f aca="false">IF(AY149&gt;0,1,0)</f>
        <v>0</v>
      </c>
    </row>
    <row r="149" customFormat="false" ht="12.75" hidden="false" customHeight="false" outlineLevel="0" collapsed="false">
      <c r="B149" s="0" t="s">
        <v>91</v>
      </c>
      <c r="D149" s="15" t="n">
        <f aca="false">E84</f>
        <v>0.025</v>
      </c>
      <c r="E149" s="15" t="n">
        <f aca="false">IF(D162&lt;=$C$18,MIN($E$86,D149+$E$84),0)</f>
        <v>0.05</v>
      </c>
      <c r="F149" s="15" t="n">
        <f aca="false">IF(E162&lt;=$C$18,MIN($E$86,E149+$E$84),0)</f>
        <v>0.075</v>
      </c>
      <c r="G149" s="15" t="n">
        <f aca="false">IF(F162&lt;=$C$18,MIN($E$86,F149+$E$84),0)</f>
        <v>0.1</v>
      </c>
      <c r="H149" s="15" t="n">
        <f aca="false">IF(G162&lt;=$C$18,MIN($E$86,G149+$E$84),0)</f>
        <v>0.125</v>
      </c>
      <c r="I149" s="15" t="n">
        <f aca="false">IF(H162&lt;=$C$18,MIN($E$86,H149+$E$84),0)</f>
        <v>0.15</v>
      </c>
      <c r="J149" s="15" t="n">
        <f aca="false">IF(I162&lt;=$C$18,MIN($E$86,I149+$E$84),0)</f>
        <v>0.175</v>
      </c>
      <c r="K149" s="15" t="n">
        <f aca="false">IF(J162&lt;=$C$18,MIN($E$86,J149+$E$84),0)</f>
        <v>0.2</v>
      </c>
      <c r="L149" s="15" t="n">
        <f aca="false">IF(K162&lt;=$C$18,MIN($E$86,K149+$E$84),0)</f>
        <v>0.225</v>
      </c>
      <c r="M149" s="15" t="n">
        <f aca="false">IF(L162&lt;=$C$18,MIN($E$86,L149+$E$84),0)</f>
        <v>0.25</v>
      </c>
      <c r="N149" s="15" t="n">
        <f aca="false">IF(M162&lt;=$C$18,MIN($E$86,M149+$E$84),0)</f>
        <v>0.25</v>
      </c>
      <c r="O149" s="15" t="n">
        <f aca="false">IF(N162&lt;=$C$18,MIN($E$86,N149+$E$84),0)</f>
        <v>0.25</v>
      </c>
      <c r="P149" s="15" t="n">
        <f aca="false">IF(O162&lt;=$C$18,MIN($E$86,O149+$E$84),0)</f>
        <v>0.25</v>
      </c>
      <c r="Q149" s="15" t="n">
        <f aca="false">IF(P162&lt;=$C$18,MIN($E$86,P149+$E$84),0)</f>
        <v>0.25</v>
      </c>
      <c r="R149" s="15" t="n">
        <f aca="false">IF(Q162&lt;=$C$18,MIN($E$86,Q149+$E$84),0)</f>
        <v>0.25</v>
      </c>
      <c r="S149" s="15" t="n">
        <f aca="false">IF(R162&lt;=$C$18,MIN($E$86,R149+$E$84),0)</f>
        <v>0.25</v>
      </c>
      <c r="T149" s="15" t="n">
        <f aca="false">IF(S162&lt;=$C$18,MIN($E$86,S149+$E$84),0)</f>
        <v>0.25</v>
      </c>
      <c r="U149" s="15" t="n">
        <f aca="false">IF(T162&lt;=$C$18,MIN($E$86,T149+$E$84),0)</f>
        <v>0</v>
      </c>
      <c r="V149" s="15" t="n">
        <f aca="false">IF(U162&lt;=$C$18,MIN($E$86,U149+$E$84),0)</f>
        <v>0</v>
      </c>
      <c r="W149" s="15" t="n">
        <f aca="false">IF(V162&lt;=$C$18,MIN($E$86,V149+$E$84),0)</f>
        <v>0</v>
      </c>
      <c r="X149" s="15" t="n">
        <f aca="false">IF(W162&lt;=$C$18,MIN($E$86,W149+$E$84),0)</f>
        <v>0</v>
      </c>
      <c r="Y149" s="15" t="n">
        <f aca="false">IF(X162&lt;=$C$18,MIN($E$86,X149+$E$84),0)</f>
        <v>0</v>
      </c>
      <c r="Z149" s="15" t="n">
        <f aca="false">IF(Y162&lt;=$C$18,MIN($E$86,Y149+$E$84),0)</f>
        <v>0</v>
      </c>
      <c r="AA149" s="15" t="n">
        <f aca="false">IF(Z162&lt;=$C$18,MIN($E$86,Z149+$E$84),0)</f>
        <v>0</v>
      </c>
      <c r="AB149" s="15" t="n">
        <f aca="false">IF(AA162&lt;=$C$18,MIN($E$86,AA149+$E$84),0)</f>
        <v>0</v>
      </c>
      <c r="AC149" s="15" t="n">
        <f aca="false">IF(AB162&lt;=$C$18,MIN($E$86,AB149+$E$84),0)</f>
        <v>0</v>
      </c>
      <c r="AD149" s="15" t="n">
        <f aca="false">IF(AC162&lt;=$C$18,MIN($E$86,AC149+$E$84),0)</f>
        <v>0</v>
      </c>
      <c r="AE149" s="15" t="n">
        <f aca="false">IF(AD162&lt;=$C$18,MIN($E$86,AD149+$E$84),0)</f>
        <v>0</v>
      </c>
      <c r="AF149" s="15" t="n">
        <f aca="false">IF(AE162&lt;=$C$18,MIN($E$86,AE149+$E$84),0)</f>
        <v>0</v>
      </c>
      <c r="AG149" s="15" t="n">
        <f aca="false">IF(AF162&lt;=$C$18,MIN($E$86,AF149+$E$84),0)</f>
        <v>0</v>
      </c>
      <c r="AH149" s="15" t="n">
        <f aca="false">IF(AG162&lt;=$C$18,MIN($E$86,AG149+$E$84),0)</f>
        <v>0</v>
      </c>
      <c r="AI149" s="15" t="n">
        <f aca="false">IF(AH162&lt;=$C$18,MIN($E$86,AH149+$E$84),0)</f>
        <v>0</v>
      </c>
      <c r="AJ149" s="15" t="n">
        <f aca="false">IF(AI162&lt;=$C$18,MIN($E$86,AI149+$E$84),0)</f>
        <v>0</v>
      </c>
      <c r="AK149" s="15" t="n">
        <f aca="false">IF(AJ162&lt;=$C$18,MIN($E$86,AJ149+$E$84),0)</f>
        <v>0</v>
      </c>
      <c r="AL149" s="15" t="n">
        <f aca="false">IF(AK162&lt;=$C$18,MIN($E$86,AK149+$E$84),0)</f>
        <v>0</v>
      </c>
      <c r="AM149" s="15" t="n">
        <f aca="false">IF(AL162&lt;=$C$18,MIN($E$86,AL149+$E$84),0)</f>
        <v>0</v>
      </c>
      <c r="AN149" s="15" t="n">
        <f aca="false">IF(AM162&lt;=$C$18,MIN($E$86,AM149+$E$84),0)</f>
        <v>0</v>
      </c>
      <c r="AO149" s="15" t="n">
        <f aca="false">IF(AN162&lt;=$C$18,MIN($E$86,AN149+$E$84),0)</f>
        <v>0</v>
      </c>
      <c r="AP149" s="15" t="n">
        <f aca="false">IF(AO162&lt;=$C$18,MIN($E$86,AO149+$E$84),0)</f>
        <v>0</v>
      </c>
      <c r="AQ149" s="15" t="n">
        <f aca="false">IF(AP162&lt;=$C$18,MIN($E$86,AP149+$E$84),0)</f>
        <v>0</v>
      </c>
      <c r="AR149" s="15" t="n">
        <f aca="false">IF(AQ162&lt;=$C$18,MIN($E$86,AQ149+$E$84),0)</f>
        <v>0</v>
      </c>
      <c r="AS149" s="15" t="n">
        <f aca="false">IF(AR162&lt;=$C$18,MIN($E$86,AR149+$E$84),0)</f>
        <v>0</v>
      </c>
      <c r="AT149" s="15" t="n">
        <f aca="false">IF(AS162&lt;=$C$18,MIN($E$86,AS149+$E$84),0)</f>
        <v>0</v>
      </c>
      <c r="AU149" s="15" t="n">
        <f aca="false">IF(AT162&lt;=$C$18,MIN($E$86,AT149+$E$84),0)</f>
        <v>0</v>
      </c>
      <c r="AV149" s="15" t="n">
        <f aca="false">IF(AU162&lt;=$C$18,MIN($E$86,AU149+$E$84),0)</f>
        <v>0</v>
      </c>
      <c r="AW149" s="15" t="n">
        <f aca="false">IF(AV162&lt;=$C$18,MIN($E$86,AV149+$E$84),0)</f>
        <v>0</v>
      </c>
      <c r="AX149" s="15" t="n">
        <f aca="false">IF(AW162&lt;=$C$18,MIN($E$86,AW149+$E$84),0)</f>
        <v>0</v>
      </c>
      <c r="AY149" s="15" t="n">
        <f aca="false">IF(AX162&lt;=$C$18,MIN($E$86,AX149+$E$84),0)</f>
        <v>0</v>
      </c>
    </row>
    <row r="150" customFormat="false" ht="12.75" hidden="false" customHeight="false" outlineLevel="0" collapsed="false">
      <c r="B150" s="0" t="s">
        <v>90</v>
      </c>
      <c r="D150" s="6" t="n">
        <f aca="false">D159*1000000*100/(($C$44-$C$40*$E$83)*1000000/4)</f>
        <v>0.278677023480173</v>
      </c>
      <c r="E150" s="6" t="n">
        <f aca="false">E159*1000000*100/(($C$44-$C$40*$E$83)*1000000/4)</f>
        <v>0.557354046960346</v>
      </c>
      <c r="F150" s="6" t="n">
        <f aca="false">F159*1000000*100/(($C$44-$C$40*$E$83)*1000000/4)</f>
        <v>0.83603107044052</v>
      </c>
      <c r="G150" s="6" t="n">
        <f aca="false">G159*1000000*100/(($C$44-$C$40*$E$83)*1000000/4)</f>
        <v>1.11470809392069</v>
      </c>
      <c r="H150" s="6" t="n">
        <f aca="false">H159*1000000*100/(($C$44-$C$40*$E$83)*1000000/4)</f>
        <v>1.39338511740087</v>
      </c>
      <c r="I150" s="6" t="n">
        <f aca="false">I159*1000000*100/(($C$44-$C$40*$E$83)*1000000/4)</f>
        <v>1.67206214088104</v>
      </c>
      <c r="J150" s="6" t="n">
        <f aca="false">J159*1000000*100/(($C$44-$C$40*$E$83)*1000000/4)</f>
        <v>1.95073916436121</v>
      </c>
      <c r="K150" s="6" t="n">
        <f aca="false">K159*1000000*100/(($C$44-$C$40*$E$83)*1000000/4)</f>
        <v>2.22941618784138</v>
      </c>
      <c r="L150" s="6" t="n">
        <f aca="false">L159*1000000*100/(($C$44-$C$40*$E$83)*1000000/4)</f>
        <v>2.50809321132156</v>
      </c>
      <c r="M150" s="6" t="n">
        <f aca="false">M159*1000000*100/(($C$44-$C$40*$E$83)*1000000/4)</f>
        <v>2.78677023480173</v>
      </c>
      <c r="N150" s="6" t="n">
        <f aca="false">N159*1000000*100/(($C$44-$C$40*$E$83)*1000000/4)</f>
        <v>2.78677023480173</v>
      </c>
      <c r="O150" s="6" t="n">
        <f aca="false">O159*1000000*100/(($C$44-$C$40*$E$83)*1000000/4)</f>
        <v>2.78677023480173</v>
      </c>
      <c r="P150" s="6" t="n">
        <f aca="false">P159*1000000*100/(($C$44-$C$40*$E$83)*1000000/4)</f>
        <v>2.78677023480173</v>
      </c>
      <c r="Q150" s="6" t="n">
        <f aca="false">Q159*1000000*100/(($C$44-$C$40*$E$83)*1000000/4)</f>
        <v>2.78677023480173</v>
      </c>
      <c r="R150" s="6" t="n">
        <f aca="false">R159*1000000*100/(($C$44-$C$40*$E$83)*1000000/4)</f>
        <v>2.78677023480173</v>
      </c>
      <c r="S150" s="6" t="n">
        <f aca="false">S159*1000000*100/(($C$44-$C$40*$E$83)*1000000/4)</f>
        <v>2.78677023480173</v>
      </c>
      <c r="T150" s="6" t="n">
        <f aca="false">T159*1000000*100/(($C$44-$C$40*$E$83)*1000000/4)</f>
        <v>2.78677023480173</v>
      </c>
      <c r="U150" s="6" t="n">
        <f aca="false">U159*1000000*100/(($C$44-$C$40*$E$83)*1000000/4)</f>
        <v>0</v>
      </c>
      <c r="V150" s="6" t="n">
        <f aca="false">V159*1000000*100/(($C$44-$C$40*$E$83)*1000000/4)</f>
        <v>0</v>
      </c>
      <c r="W150" s="6" t="n">
        <f aca="false">W159*1000000*100/(($C$44-$C$40*$E$83)*1000000/4)</f>
        <v>0</v>
      </c>
      <c r="X150" s="6" t="n">
        <f aca="false">X159*1000000*100/(($C$44-$C$40*$E$83)*1000000/4)</f>
        <v>0</v>
      </c>
      <c r="Y150" s="6" t="n">
        <f aca="false">Y159*1000000*100/(($C$44-$C$40*$E$83)*1000000/4)</f>
        <v>0</v>
      </c>
      <c r="Z150" s="6" t="n">
        <f aca="false">Z159*1000000*100/(($C$44-$C$40*$E$83)*1000000/4)</f>
        <v>0</v>
      </c>
      <c r="AA150" s="6" t="n">
        <f aca="false">AA159*1000000*100/(($C$44-$C$40*$E$83)*1000000/4)</f>
        <v>0</v>
      </c>
      <c r="AB150" s="6" t="n">
        <f aca="false">AB159*1000000*100/(($C$44-$C$40*$E$83)*1000000/4)</f>
        <v>0</v>
      </c>
      <c r="AC150" s="6" t="n">
        <f aca="false">AC159*1000000*100/(($C$44-$C$40*$E$83)*1000000/4)</f>
        <v>0</v>
      </c>
      <c r="AD150" s="6" t="n">
        <f aca="false">AD159*1000000*100/(($C$44-$C$40*$E$83)*1000000/4)</f>
        <v>0</v>
      </c>
      <c r="AE150" s="6" t="n">
        <f aca="false">AE159*1000000*100/(($C$44-$C$40*$E$83)*1000000/4)</f>
        <v>0</v>
      </c>
      <c r="AF150" s="6" t="n">
        <f aca="false">AF159*1000000*100/(($C$44-$C$40*$E$83)*1000000/4)</f>
        <v>0</v>
      </c>
      <c r="AG150" s="6" t="n">
        <f aca="false">AG159*1000000*100/(($C$44-$C$40*$E$83)*1000000/4)</f>
        <v>0</v>
      </c>
      <c r="AH150" s="6" t="n">
        <f aca="false">AH159*1000000*100/(($C$44-$C$40*$E$83)*1000000/4)</f>
        <v>0</v>
      </c>
      <c r="AI150" s="6" t="n">
        <f aca="false">AI159*1000000*100/(($C$44-$C$40*$E$83)*1000000/4)</f>
        <v>0</v>
      </c>
      <c r="AJ150" s="6" t="n">
        <f aca="false">AJ159*1000000*100/(($C$44-$C$40*$E$83)*1000000/4)</f>
        <v>0</v>
      </c>
      <c r="AK150" s="6" t="n">
        <f aca="false">AK159*1000000*100/(($C$44-$C$40*$E$83)*1000000/4)</f>
        <v>0</v>
      </c>
      <c r="AL150" s="6" t="n">
        <f aca="false">AL159*1000000*100/(($C$44-$C$40*$E$83)*1000000/4)</f>
        <v>0</v>
      </c>
      <c r="AM150" s="6" t="n">
        <f aca="false">AM159*1000000*100/(($C$44-$C$40*$E$83)*1000000/4)</f>
        <v>0</v>
      </c>
      <c r="AN150" s="6" t="n">
        <f aca="false">AN159*1000000*100/(($C$44-$C$40*$E$83)*1000000/4)</f>
        <v>0</v>
      </c>
      <c r="AO150" s="6" t="n">
        <f aca="false">AO159*1000000*100/(($C$44-$C$40*$E$83)*1000000/4)</f>
        <v>0</v>
      </c>
      <c r="AP150" s="6" t="n">
        <f aca="false">AP159*1000000*100/(($C$44-$C$40*$E$83)*1000000/4)</f>
        <v>0</v>
      </c>
      <c r="AQ150" s="6" t="n">
        <f aca="false">AQ159*1000000*100/(($C$44-$C$40*$E$83)*1000000/4)</f>
        <v>0</v>
      </c>
      <c r="AR150" s="6" t="n">
        <f aca="false">AR159*1000000*100/(($C$44-$C$40*$E$83)*1000000/4)</f>
        <v>0</v>
      </c>
      <c r="AS150" s="6" t="n">
        <f aca="false">AS159*1000000*100/(($C$44-$C$40*$E$83)*1000000/4)</f>
        <v>0</v>
      </c>
      <c r="AT150" s="6" t="n">
        <f aca="false">AT159*1000000*100/(($C$44-$C$40*$E$83)*1000000/4)</f>
        <v>0</v>
      </c>
      <c r="AU150" s="6" t="n">
        <f aca="false">AU159*1000000*100/(($C$44-$C$40*$E$83)*1000000/4)</f>
        <v>0</v>
      </c>
      <c r="AV150" s="6" t="n">
        <f aca="false">AV159*1000000*100/(($C$44-$C$40*$E$83)*1000000/4)</f>
        <v>0</v>
      </c>
      <c r="AW150" s="6" t="n">
        <f aca="false">AW159*1000000*100/(($C$44-$C$40*$E$83)*1000000/4)</f>
        <v>0</v>
      </c>
      <c r="AX150" s="6" t="n">
        <f aca="false">AX159*1000000*100/(($C$44-$C$40*$E$83)*1000000/4)</f>
        <v>0</v>
      </c>
      <c r="AY150" s="6" t="n">
        <f aca="false">AY159*1000000*100/(($C$44-$C$40*$E$83)*1000000/4)</f>
        <v>0</v>
      </c>
    </row>
    <row r="151" customFormat="false" ht="12.75" hidden="false" customHeight="false" outlineLevel="0" collapsed="false">
      <c r="B151" s="0" t="s">
        <v>89</v>
      </c>
      <c r="D151" s="11" t="n">
        <f aca="false">(D170-($E$83*$C$59)/4)/((($C$63-$E$83*$C$59)/4))-1</f>
        <v>0.0286898447142221</v>
      </c>
      <c r="E151" s="11" t="n">
        <f aca="false">(E170-($E$83*$C$59)/4)/((($C$63-$E$83*$C$59)/4))-1</f>
        <v>0.0573796894284442</v>
      </c>
      <c r="F151" s="11" t="n">
        <f aca="false">(F170-($E$83*$C$59)/4)/((($C$63-$E$83*$C$59)/4))-1</f>
        <v>0.0860695341426663</v>
      </c>
      <c r="G151" s="11" t="n">
        <f aca="false">(G170-($E$83*$C$59)/4)/((($C$63-$E$83*$C$59)/4))-1</f>
        <v>0.114759378856888</v>
      </c>
      <c r="H151" s="11" t="n">
        <f aca="false">(H170-($E$83*$C$59)/4)/((($C$63-$E$83*$C$59)/4))-1</f>
        <v>0.14344922357111</v>
      </c>
      <c r="I151" s="11" t="n">
        <f aca="false">(I170-($E$83*$C$59)/4)/((($C$63-$E$83*$C$59)/4))-1</f>
        <v>0.172139068285332</v>
      </c>
      <c r="J151" s="11" t="n">
        <f aca="false">(J170-($E$83*$C$59)/4)/((($C$63-$E$83*$C$59)/4))-1</f>
        <v>0.200828912999554</v>
      </c>
      <c r="K151" s="11" t="n">
        <f aca="false">(K170-($E$83*$C$59)/4)/((($C$63-$E$83*$C$59)/4))-1</f>
        <v>0.229518757713777</v>
      </c>
      <c r="L151" s="11" t="n">
        <f aca="false">(L170-($E$83*$C$59)/4)/((($C$63-$E$83*$C$59)/4))-1</f>
        <v>0.258208602427999</v>
      </c>
      <c r="M151" s="11" t="n">
        <f aca="false">(M170-($E$83*$C$59)/4)/((($C$63-$E$83*$C$59)/4))-1</f>
        <v>0.28689844714222</v>
      </c>
      <c r="N151" s="11" t="n">
        <f aca="false">(N170-($E$83*$C$59)/4)/((($C$63-$E$83*$C$59)/4))-1</f>
        <v>0.28689844714222</v>
      </c>
      <c r="O151" s="11" t="n">
        <f aca="false">(O170-($E$83*$C$59)/4)/((($C$63-$E$83*$C$59)/4))-1</f>
        <v>0.28689844714222</v>
      </c>
      <c r="P151" s="11" t="n">
        <f aca="false">(P170-($E$83*$C$59)/4)/((($C$63-$E$83*$C$59)/4))-1</f>
        <v>0.28689844714222</v>
      </c>
      <c r="Q151" s="11" t="n">
        <f aca="false">(Q170-($E$83*$C$59)/4)/((($C$63-$E$83*$C$59)/4))-1</f>
        <v>0.28689844714222</v>
      </c>
      <c r="R151" s="11" t="n">
        <f aca="false">(R170-($E$83*$C$59)/4)/((($C$63-$E$83*$C$59)/4))-1</f>
        <v>0.28689844714222</v>
      </c>
      <c r="S151" s="11" t="n">
        <f aca="false">(S170-($E$83*$C$59)/4)/((($C$63-$E$83*$C$59)/4))-1</f>
        <v>0.28689844714222</v>
      </c>
      <c r="T151" s="11" t="n">
        <f aca="false">(T170-($E$83*$C$59)/4)/((($C$63-$E$83*$C$59)/4))-1</f>
        <v>0.28689844714222</v>
      </c>
      <c r="U151" s="11" t="n">
        <f aca="false">(U170-($E$83*$C$59)/4)/((($C$63-$E$83*$C$59)/4))-1</f>
        <v>0</v>
      </c>
      <c r="V151" s="11" t="n">
        <f aca="false">(V170-($E$83*$C$59)/4)/((($C$63-$E$83*$C$59)/4))-1</f>
        <v>0</v>
      </c>
      <c r="W151" s="11" t="n">
        <f aca="false">(W170-($E$83*$C$59)/4)/((($C$63-$E$83*$C$59)/4))-1</f>
        <v>0</v>
      </c>
      <c r="X151" s="11" t="n">
        <f aca="false">(X170-($E$83*$C$59)/4)/((($C$63-$E$83*$C$59)/4))-1</f>
        <v>0</v>
      </c>
      <c r="Y151" s="11" t="n">
        <f aca="false">(Y170-($E$83*$C$59)/4)/((($C$63-$E$83*$C$59)/4))-1</f>
        <v>0</v>
      </c>
      <c r="Z151" s="11" t="n">
        <f aca="false">(Z170-($E$83*$C$59)/4)/((($C$63-$E$83*$C$59)/4))-1</f>
        <v>0</v>
      </c>
      <c r="AA151" s="11" t="n">
        <f aca="false">(AA170-($E$83*$C$59)/4)/((($C$63-$E$83*$C$59)/4))-1</f>
        <v>0</v>
      </c>
      <c r="AB151" s="11" t="n">
        <f aca="false">(AB170-($E$83*$C$59)/4)/((($C$63-$E$83*$C$59)/4))-1</f>
        <v>0</v>
      </c>
      <c r="AC151" s="11" t="n">
        <f aca="false">(AC170-($E$83*$C$59)/4)/((($C$63-$E$83*$C$59)/4))-1</f>
        <v>0</v>
      </c>
      <c r="AD151" s="11" t="n">
        <f aca="false">(AD170-($E$83*$C$59)/4)/((($C$63-$E$83*$C$59)/4))-1</f>
        <v>0</v>
      </c>
      <c r="AE151" s="11" t="n">
        <f aca="false">(AE170-($E$83*$C$59)/4)/((($C$63-$E$83*$C$59)/4))-1</f>
        <v>0</v>
      </c>
      <c r="AF151" s="11" t="n">
        <f aca="false">(AF170-($E$83*$C$59)/4)/((($C$63-$E$83*$C$59)/4))-1</f>
        <v>0</v>
      </c>
      <c r="AG151" s="11" t="n">
        <f aca="false">(AG170-($E$83*$C$59)/4)/((($C$63-$E$83*$C$59)/4))-1</f>
        <v>0</v>
      </c>
      <c r="AH151" s="11" t="n">
        <f aca="false">(AH170-($E$83*$C$59)/4)/((($C$63-$E$83*$C$59)/4))-1</f>
        <v>0</v>
      </c>
      <c r="AI151" s="11" t="n">
        <f aca="false">(AI170-($E$83*$C$59)/4)/((($C$63-$E$83*$C$59)/4))-1</f>
        <v>0</v>
      </c>
      <c r="AJ151" s="11" t="n">
        <f aca="false">(AJ170-($E$83*$C$59)/4)/((($C$63-$E$83*$C$59)/4))-1</f>
        <v>0</v>
      </c>
      <c r="AK151" s="11" t="n">
        <f aca="false">(AK170-($E$83*$C$59)/4)/((($C$63-$E$83*$C$59)/4))-1</f>
        <v>0</v>
      </c>
      <c r="AL151" s="11" t="n">
        <f aca="false">(AL170-($E$83*$C$59)/4)/((($C$63-$E$83*$C$59)/4))-1</f>
        <v>0</v>
      </c>
      <c r="AM151" s="11" t="n">
        <f aca="false">(AM170-($E$83*$C$59)/4)/((($C$63-$E$83*$C$59)/4))-1</f>
        <v>0</v>
      </c>
      <c r="AN151" s="11" t="n">
        <f aca="false">(AN170-($E$83*$C$59)/4)/((($C$63-$E$83*$C$59)/4))-1</f>
        <v>0</v>
      </c>
      <c r="AO151" s="11" t="n">
        <f aca="false">(AO170-($E$83*$C$59)/4)/((($C$63-$E$83*$C$59)/4))-1</f>
        <v>0</v>
      </c>
      <c r="AP151" s="11" t="n">
        <f aca="false">(AP170-($E$83*$C$59)/4)/((($C$63-$E$83*$C$59)/4))-1</f>
        <v>0</v>
      </c>
      <c r="AQ151" s="11" t="n">
        <f aca="false">(AQ170-($E$83*$C$59)/4)/((($C$63-$E$83*$C$59)/4))-1</f>
        <v>0</v>
      </c>
      <c r="AR151" s="11" t="n">
        <f aca="false">(AR170-($E$83*$C$59)/4)/((($C$63-$E$83*$C$59)/4))-1</f>
        <v>0</v>
      </c>
      <c r="AS151" s="11" t="n">
        <f aca="false">(AS170-($E$83*$C$59)/4)/((($C$63-$E$83*$C$59)/4))-1</f>
        <v>0</v>
      </c>
      <c r="AT151" s="11" t="n">
        <f aca="false">(AT170-($E$83*$C$59)/4)/((($C$63-$E$83*$C$59)/4))-1</f>
        <v>0</v>
      </c>
      <c r="AU151" s="11" t="n">
        <f aca="false">(AU170-($E$83*$C$59)/4)/((($C$63-$E$83*$C$59)/4))-1</f>
        <v>0</v>
      </c>
      <c r="AV151" s="11" t="n">
        <f aca="false">(AV170-($E$83*$C$59)/4)/((($C$63-$E$83*$C$59)/4))-1</f>
        <v>0</v>
      </c>
      <c r="AW151" s="11" t="n">
        <f aca="false">(AW170-($E$83*$C$59)/4)/((($C$63-$E$83*$C$59)/4))-1</f>
        <v>0</v>
      </c>
      <c r="AX151" s="11" t="n">
        <f aca="false">(AX170-($E$83*$C$59)/4)/((($C$63-$E$83*$C$59)/4))-1</f>
        <v>0</v>
      </c>
      <c r="AY151" s="11" t="n">
        <f aca="false">(AY170-($E$83*$C$59)/4)/((($C$63-$E$83*$C$59)/4))-1</f>
        <v>0</v>
      </c>
    </row>
    <row r="152" customFormat="false" ht="12.75" hidden="false" customHeight="false" outlineLevel="0" collapsed="false">
      <c r="B152" s="0" t="s">
        <v>92</v>
      </c>
      <c r="D152" s="4" t="n">
        <f aca="false">D159</f>
        <v>49.106375</v>
      </c>
      <c r="E152" s="4" t="n">
        <f aca="false">E159</f>
        <v>98.21275</v>
      </c>
      <c r="F152" s="4" t="n">
        <f aca="false">F159</f>
        <v>147.319125</v>
      </c>
      <c r="G152" s="4" t="n">
        <f aca="false">G159</f>
        <v>196.4255</v>
      </c>
      <c r="H152" s="4" t="n">
        <f aca="false">H159</f>
        <v>245.531875</v>
      </c>
      <c r="I152" s="4" t="n">
        <f aca="false">I159</f>
        <v>294.63825</v>
      </c>
      <c r="J152" s="4" t="n">
        <f aca="false">J159</f>
        <v>343.744625</v>
      </c>
      <c r="K152" s="4" t="n">
        <f aca="false">K159</f>
        <v>392.851</v>
      </c>
      <c r="L152" s="4" t="n">
        <f aca="false">L159</f>
        <v>441.957375</v>
      </c>
      <c r="M152" s="4" t="n">
        <f aca="false">M159</f>
        <v>491.06375</v>
      </c>
      <c r="N152" s="4" t="n">
        <f aca="false">N159</f>
        <v>491.06375</v>
      </c>
      <c r="O152" s="4" t="n">
        <f aca="false">O159</f>
        <v>491.06375</v>
      </c>
      <c r="P152" s="4" t="n">
        <f aca="false">P159</f>
        <v>491.06375</v>
      </c>
      <c r="Q152" s="4" t="n">
        <f aca="false">Q159</f>
        <v>491.06375</v>
      </c>
      <c r="R152" s="4" t="n">
        <f aca="false">R159</f>
        <v>491.06375</v>
      </c>
      <c r="S152" s="4" t="n">
        <f aca="false">S159</f>
        <v>491.06375</v>
      </c>
      <c r="T152" s="4" t="n">
        <f aca="false">T159</f>
        <v>491.06375</v>
      </c>
      <c r="U152" s="4" t="n">
        <f aca="false">U159</f>
        <v>0</v>
      </c>
      <c r="V152" s="4" t="n">
        <f aca="false">V159</f>
        <v>0</v>
      </c>
      <c r="W152" s="4" t="n">
        <f aca="false">W159</f>
        <v>0</v>
      </c>
      <c r="X152" s="4" t="n">
        <f aca="false">X159</f>
        <v>0</v>
      </c>
      <c r="Y152" s="4" t="n">
        <f aca="false">Y159</f>
        <v>0</v>
      </c>
      <c r="Z152" s="4" t="n">
        <f aca="false">Z159</f>
        <v>0</v>
      </c>
      <c r="AA152" s="4" t="n">
        <f aca="false">AA159</f>
        <v>0</v>
      </c>
      <c r="AB152" s="4" t="n">
        <f aca="false">AB159</f>
        <v>0</v>
      </c>
      <c r="AC152" s="4" t="n">
        <f aca="false">AC159</f>
        <v>0</v>
      </c>
      <c r="AD152" s="4" t="n">
        <f aca="false">AD159</f>
        <v>0</v>
      </c>
      <c r="AE152" s="4" t="n">
        <f aca="false">AE159</f>
        <v>0</v>
      </c>
      <c r="AF152" s="4" t="n">
        <f aca="false">AF159</f>
        <v>0</v>
      </c>
      <c r="AG152" s="4" t="n">
        <f aca="false">AG159</f>
        <v>0</v>
      </c>
      <c r="AH152" s="4" t="n">
        <f aca="false">AH159</f>
        <v>0</v>
      </c>
      <c r="AI152" s="4" t="n">
        <f aca="false">AI159</f>
        <v>0</v>
      </c>
      <c r="AJ152" s="4" t="n">
        <f aca="false">AJ159</f>
        <v>0</v>
      </c>
      <c r="AK152" s="4" t="n">
        <f aca="false">AK159</f>
        <v>0</v>
      </c>
      <c r="AL152" s="4" t="n">
        <f aca="false">AL159</f>
        <v>0</v>
      </c>
      <c r="AM152" s="4" t="n">
        <f aca="false">AM159</f>
        <v>0</v>
      </c>
      <c r="AN152" s="4" t="n">
        <f aca="false">AN159</f>
        <v>0</v>
      </c>
      <c r="AO152" s="4" t="n">
        <f aca="false">AO159</f>
        <v>0</v>
      </c>
      <c r="AP152" s="4" t="n">
        <f aca="false">AP159</f>
        <v>0</v>
      </c>
      <c r="AQ152" s="4" t="n">
        <f aca="false">AQ159</f>
        <v>0</v>
      </c>
      <c r="AR152" s="4" t="n">
        <f aca="false">AR159</f>
        <v>0</v>
      </c>
      <c r="AS152" s="4" t="n">
        <f aca="false">AS159</f>
        <v>0</v>
      </c>
      <c r="AT152" s="4" t="n">
        <f aca="false">AT159</f>
        <v>0</v>
      </c>
      <c r="AU152" s="4" t="n">
        <f aca="false">AU159</f>
        <v>0</v>
      </c>
      <c r="AV152" s="4" t="n">
        <f aca="false">AV159</f>
        <v>0</v>
      </c>
      <c r="AW152" s="4" t="n">
        <f aca="false">AW159</f>
        <v>0</v>
      </c>
      <c r="AX152" s="4" t="n">
        <f aca="false">AX159</f>
        <v>0</v>
      </c>
      <c r="AY152" s="4" t="n">
        <f aca="false">AY159</f>
        <v>0</v>
      </c>
    </row>
    <row r="153" customFormat="false" ht="12.75" hidden="false" customHeight="false" outlineLevel="0" collapsed="false"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</row>
    <row r="154" customFormat="false" ht="12.75" hidden="false" customHeight="false" outlineLevel="0" collapsed="false">
      <c r="B154" s="0" t="s">
        <v>110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</row>
    <row r="155" customFormat="false" ht="12.75" hidden="false" customHeight="false" outlineLevel="0" collapsed="false">
      <c r="B155" s="0" t="s">
        <v>41</v>
      </c>
      <c r="C155" s="0" t="n">
        <v>0</v>
      </c>
      <c r="D155" s="4" t="n">
        <f aca="false">D$159*($F107/$F$111)</f>
        <v>11.3101069979428</v>
      </c>
      <c r="E155" s="4" t="n">
        <f aca="false">E$159*($F107/$F$111)</f>
        <v>22.6202139958857</v>
      </c>
      <c r="F155" s="4" t="n">
        <f aca="false">F$159*($F107/$F$111)</f>
        <v>33.9303209938285</v>
      </c>
      <c r="G155" s="4" t="n">
        <f aca="false">G$159*($F107/$F$111)</f>
        <v>45.2404279917713</v>
      </c>
      <c r="H155" s="4" t="n">
        <f aca="false">H$159*($F107/$F$111)</f>
        <v>56.5505349897141</v>
      </c>
      <c r="I155" s="4" t="n">
        <f aca="false">I$159*($F107/$F$111)</f>
        <v>67.860641987657</v>
      </c>
      <c r="J155" s="4" t="n">
        <f aca="false">J$159*($F107/$F$111)</f>
        <v>79.1707489855998</v>
      </c>
      <c r="K155" s="4" t="n">
        <f aca="false">K$159*($F107/$F$111)</f>
        <v>90.4808559835426</v>
      </c>
      <c r="L155" s="4" t="n">
        <f aca="false">L$159*($F107/$F$111)</f>
        <v>101.790962981485</v>
      </c>
      <c r="M155" s="4" t="n">
        <f aca="false">M$159*($F107/$F$111)</f>
        <v>113.101069979428</v>
      </c>
      <c r="N155" s="4" t="n">
        <f aca="false">N$159*($F107/$F$111)</f>
        <v>113.101069979428</v>
      </c>
      <c r="O155" s="4" t="n">
        <f aca="false">O$159*($F107/$F$111)</f>
        <v>113.101069979428</v>
      </c>
      <c r="P155" s="4" t="n">
        <f aca="false">P$159*($F107/$F$111)</f>
        <v>113.101069979428</v>
      </c>
      <c r="Q155" s="4" t="n">
        <f aca="false">Q$159*($F107/$F$111)</f>
        <v>113.101069979428</v>
      </c>
      <c r="R155" s="4" t="n">
        <f aca="false">R$159*($F107/$F$111)</f>
        <v>113.101069979428</v>
      </c>
      <c r="S155" s="4" t="n">
        <f aca="false">S$159*($F107/$F$111)</f>
        <v>113.101069979428</v>
      </c>
      <c r="T155" s="4" t="n">
        <f aca="false">T$159*($F107/$F$111)</f>
        <v>113.101069979428</v>
      </c>
      <c r="U155" s="4" t="n">
        <f aca="false">U$159*($F107/$F$111)</f>
        <v>0</v>
      </c>
      <c r="V155" s="4" t="n">
        <f aca="false">V$159*($F107/$F$111)</f>
        <v>0</v>
      </c>
      <c r="W155" s="4" t="n">
        <f aca="false">W$159*($F107/$F$111)</f>
        <v>0</v>
      </c>
      <c r="X155" s="4" t="n">
        <f aca="false">X$159*($F107/$F$111)</f>
        <v>0</v>
      </c>
      <c r="Y155" s="4" t="n">
        <f aca="false">Y$159*($F107/$F$111)</f>
        <v>0</v>
      </c>
      <c r="Z155" s="4" t="n">
        <f aca="false">Z$159*($F107/$F$111)</f>
        <v>0</v>
      </c>
      <c r="AA155" s="4" t="n">
        <f aca="false">AA$159*($F107/$F$111)</f>
        <v>0</v>
      </c>
      <c r="AB155" s="4" t="n">
        <f aca="false">AB$159*($F107/$F$111)</f>
        <v>0</v>
      </c>
      <c r="AC155" s="4" t="n">
        <f aca="false">AC$159*($F107/$F$111)</f>
        <v>0</v>
      </c>
      <c r="AD155" s="4" t="n">
        <f aca="false">AD$159*($F107/$F$111)</f>
        <v>0</v>
      </c>
      <c r="AE155" s="4" t="n">
        <f aca="false">AE$159*($F107/$F$111)</f>
        <v>0</v>
      </c>
      <c r="AF155" s="4" t="n">
        <f aca="false">AF$159*($F107/$F$111)</f>
        <v>0</v>
      </c>
      <c r="AG155" s="4" t="n">
        <f aca="false">AG$159*($F107/$F$111)</f>
        <v>0</v>
      </c>
      <c r="AH155" s="4" t="n">
        <f aca="false">AH$159*($F107/$F$111)</f>
        <v>0</v>
      </c>
      <c r="AI155" s="4" t="n">
        <f aca="false">AI$159*($F107/$F$111)</f>
        <v>0</v>
      </c>
      <c r="AJ155" s="4" t="n">
        <f aca="false">AJ$159*($F107/$F$111)</f>
        <v>0</v>
      </c>
      <c r="AK155" s="4" t="n">
        <f aca="false">AK$159*($F107/$F$111)</f>
        <v>0</v>
      </c>
      <c r="AL155" s="4" t="n">
        <f aca="false">AL$159*($F107/$F$111)</f>
        <v>0</v>
      </c>
      <c r="AM155" s="4" t="n">
        <f aca="false">AM$159*($F107/$F$111)</f>
        <v>0</v>
      </c>
      <c r="AN155" s="4" t="n">
        <f aca="false">AN$159*($F107/$F$111)</f>
        <v>0</v>
      </c>
      <c r="AO155" s="4" t="n">
        <f aca="false">AO$159*($F107/$F$111)</f>
        <v>0</v>
      </c>
      <c r="AP155" s="4" t="n">
        <f aca="false">AP$159*($F107/$F$111)</f>
        <v>0</v>
      </c>
      <c r="AQ155" s="4" t="n">
        <f aca="false">AQ$159*($F107/$F$111)</f>
        <v>0</v>
      </c>
      <c r="AR155" s="4" t="n">
        <f aca="false">AR$159*($F107/$F$111)</f>
        <v>0</v>
      </c>
      <c r="AS155" s="4" t="n">
        <f aca="false">AS$159*($F107/$F$111)</f>
        <v>0</v>
      </c>
      <c r="AT155" s="4" t="n">
        <f aca="false">AT$159*($F107/$F$111)</f>
        <v>0</v>
      </c>
      <c r="AU155" s="4" t="n">
        <f aca="false">AU$159*($F107/$F$111)</f>
        <v>0</v>
      </c>
      <c r="AV155" s="4" t="n">
        <f aca="false">AV$159*($F107/$F$111)</f>
        <v>0</v>
      </c>
      <c r="AW155" s="4" t="n">
        <f aca="false">AW$159*($F107/$F$111)</f>
        <v>0</v>
      </c>
      <c r="AX155" s="4" t="n">
        <f aca="false">AX$159*($F107/$F$111)</f>
        <v>0</v>
      </c>
      <c r="AY155" s="4" t="n">
        <f aca="false">AY$159*($F107/$F$111)</f>
        <v>0</v>
      </c>
    </row>
    <row r="156" customFormat="false" ht="12.75" hidden="false" customHeight="false" outlineLevel="0" collapsed="false">
      <c r="B156" s="0" t="s">
        <v>65</v>
      </c>
      <c r="C156" s="0" t="n">
        <v>0</v>
      </c>
      <c r="D156" s="4" t="n">
        <f aca="false">D$159*($F108/$F$111)</f>
        <v>23.0556468450734</v>
      </c>
      <c r="E156" s="4" t="n">
        <f aca="false">E$159*($F108/$F$111)</f>
        <v>46.1112936901468</v>
      </c>
      <c r="F156" s="4" t="n">
        <f aca="false">F$159*($F108/$F$111)</f>
        <v>69.1669405352203</v>
      </c>
      <c r="G156" s="4" t="n">
        <f aca="false">G$159*($F108/$F$111)</f>
        <v>92.2225873802937</v>
      </c>
      <c r="H156" s="4" t="n">
        <f aca="false">H$159*($F108/$F$111)</f>
        <v>115.278234225367</v>
      </c>
      <c r="I156" s="4" t="n">
        <f aca="false">I$159*($F108/$F$111)</f>
        <v>138.333881070441</v>
      </c>
      <c r="J156" s="4" t="n">
        <f aca="false">J$159*($F108/$F$111)</f>
        <v>161.389527915514</v>
      </c>
      <c r="K156" s="4" t="n">
        <f aca="false">K$159*($F108/$F$111)</f>
        <v>184.445174760587</v>
      </c>
      <c r="L156" s="4" t="n">
        <f aca="false">L$159*($F108/$F$111)</f>
        <v>207.500821605661</v>
      </c>
      <c r="M156" s="4" t="n">
        <f aca="false">M$159*($F108/$F$111)</f>
        <v>230.556468450734</v>
      </c>
      <c r="N156" s="4" t="n">
        <f aca="false">N$159*($F108/$F$111)</f>
        <v>230.556468450734</v>
      </c>
      <c r="O156" s="4" t="n">
        <f aca="false">O$159*($F108/$F$111)</f>
        <v>230.556468450734</v>
      </c>
      <c r="P156" s="4" t="n">
        <f aca="false">P$159*($F108/$F$111)</f>
        <v>230.556468450734</v>
      </c>
      <c r="Q156" s="4" t="n">
        <f aca="false">Q$159*($F108/$F$111)</f>
        <v>230.556468450734</v>
      </c>
      <c r="R156" s="4" t="n">
        <f aca="false">R$159*($F108/$F$111)</f>
        <v>230.556468450734</v>
      </c>
      <c r="S156" s="4" t="n">
        <f aca="false">S$159*($F108/$F$111)</f>
        <v>230.556468450734</v>
      </c>
      <c r="T156" s="4" t="n">
        <f aca="false">T$159*($F108/$F$111)</f>
        <v>230.556468450734</v>
      </c>
      <c r="U156" s="4" t="n">
        <f aca="false">U$159*($F108/$F$111)</f>
        <v>0</v>
      </c>
      <c r="V156" s="4" t="n">
        <f aca="false">V$159*($F108/$F$111)</f>
        <v>0</v>
      </c>
      <c r="W156" s="4" t="n">
        <f aca="false">W$159*($F108/$F$111)</f>
        <v>0</v>
      </c>
      <c r="X156" s="4" t="n">
        <f aca="false">X$159*($F108/$F$111)</f>
        <v>0</v>
      </c>
      <c r="Y156" s="4" t="n">
        <f aca="false">Y$159*($F108/$F$111)</f>
        <v>0</v>
      </c>
      <c r="Z156" s="4" t="n">
        <f aca="false">Z$159*($F108/$F$111)</f>
        <v>0</v>
      </c>
      <c r="AA156" s="4" t="n">
        <f aca="false">AA$159*($F108/$F$111)</f>
        <v>0</v>
      </c>
      <c r="AB156" s="4" t="n">
        <f aca="false">AB$159*($F108/$F$111)</f>
        <v>0</v>
      </c>
      <c r="AC156" s="4" t="n">
        <f aca="false">AC$159*($F108/$F$111)</f>
        <v>0</v>
      </c>
      <c r="AD156" s="4" t="n">
        <f aca="false">AD$159*($F108/$F$111)</f>
        <v>0</v>
      </c>
      <c r="AE156" s="4" t="n">
        <f aca="false">AE$159*($F108/$F$111)</f>
        <v>0</v>
      </c>
      <c r="AF156" s="4" t="n">
        <f aca="false">AF$159*($F108/$F$111)</f>
        <v>0</v>
      </c>
      <c r="AG156" s="4" t="n">
        <f aca="false">AG$159*($F108/$F$111)</f>
        <v>0</v>
      </c>
      <c r="AH156" s="4" t="n">
        <f aca="false">AH$159*($F108/$F$111)</f>
        <v>0</v>
      </c>
      <c r="AI156" s="4" t="n">
        <f aca="false">AI$159*($F108/$F$111)</f>
        <v>0</v>
      </c>
      <c r="AJ156" s="4" t="n">
        <f aca="false">AJ$159*($F108/$F$111)</f>
        <v>0</v>
      </c>
      <c r="AK156" s="4" t="n">
        <f aca="false">AK$159*($F108/$F$111)</f>
        <v>0</v>
      </c>
      <c r="AL156" s="4" t="n">
        <f aca="false">AL$159*($F108/$F$111)</f>
        <v>0</v>
      </c>
      <c r="AM156" s="4" t="n">
        <f aca="false">AM$159*($F108/$F$111)</f>
        <v>0</v>
      </c>
      <c r="AN156" s="4" t="n">
        <f aca="false">AN$159*($F108/$F$111)</f>
        <v>0</v>
      </c>
      <c r="AO156" s="4" t="n">
        <f aca="false">AO$159*($F108/$F$111)</f>
        <v>0</v>
      </c>
      <c r="AP156" s="4" t="n">
        <f aca="false">AP$159*($F108/$F$111)</f>
        <v>0</v>
      </c>
      <c r="AQ156" s="4" t="n">
        <f aca="false">AQ$159*($F108/$F$111)</f>
        <v>0</v>
      </c>
      <c r="AR156" s="4" t="n">
        <f aca="false">AR$159*($F108/$F$111)</f>
        <v>0</v>
      </c>
      <c r="AS156" s="4" t="n">
        <f aca="false">AS$159*($F108/$F$111)</f>
        <v>0</v>
      </c>
      <c r="AT156" s="4" t="n">
        <f aca="false">AT$159*($F108/$F$111)</f>
        <v>0</v>
      </c>
      <c r="AU156" s="4" t="n">
        <f aca="false">AU$159*($F108/$F$111)</f>
        <v>0</v>
      </c>
      <c r="AV156" s="4" t="n">
        <f aca="false">AV$159*($F108/$F$111)</f>
        <v>0</v>
      </c>
      <c r="AW156" s="4" t="n">
        <f aca="false">AW$159*($F108/$F$111)</f>
        <v>0</v>
      </c>
      <c r="AX156" s="4" t="n">
        <f aca="false">AX$159*($F108/$F$111)</f>
        <v>0</v>
      </c>
      <c r="AY156" s="4" t="n">
        <f aca="false">AY$159*($F108/$F$111)</f>
        <v>0</v>
      </c>
    </row>
    <row r="157" customFormat="false" ht="12.75" hidden="false" customHeight="false" outlineLevel="0" collapsed="false">
      <c r="B157" s="0" t="s">
        <v>66</v>
      </c>
      <c r="C157" s="0" t="n">
        <v>0</v>
      </c>
      <c r="D157" s="4" t="n">
        <f aca="false">D$159*($F109/$F$111)</f>
        <v>9.21654585904803</v>
      </c>
      <c r="E157" s="4" t="n">
        <f aca="false">E$159*($F109/$F$111)</f>
        <v>18.4330917180961</v>
      </c>
      <c r="F157" s="4" t="n">
        <f aca="false">F$159*($F109/$F$111)</f>
        <v>27.6496375771441</v>
      </c>
      <c r="G157" s="4" t="n">
        <f aca="false">G$159*($F109/$F$111)</f>
        <v>36.8661834361921</v>
      </c>
      <c r="H157" s="4" t="n">
        <f aca="false">H$159*($F109/$F$111)</f>
        <v>46.0827292952401</v>
      </c>
      <c r="I157" s="4" t="n">
        <f aca="false">I$159*($F109/$F$111)</f>
        <v>55.2992751542881</v>
      </c>
      <c r="J157" s="4" t="n">
        <f aca="false">J$159*($F109/$F$111)</f>
        <v>64.5158210133362</v>
      </c>
      <c r="K157" s="4" t="n">
        <f aca="false">K$159*($F109/$F$111)</f>
        <v>73.7323668723842</v>
      </c>
      <c r="L157" s="4" t="n">
        <f aca="false">L$159*($F109/$F$111)</f>
        <v>82.9489127314322</v>
      </c>
      <c r="M157" s="4" t="n">
        <f aca="false">M$159*($F109/$F$111)</f>
        <v>92.1654585904802</v>
      </c>
      <c r="N157" s="4" t="n">
        <f aca="false">N$159*($F109/$F$111)</f>
        <v>92.1654585904802</v>
      </c>
      <c r="O157" s="4" t="n">
        <f aca="false">O$159*($F109/$F$111)</f>
        <v>92.1654585904802</v>
      </c>
      <c r="P157" s="4" t="n">
        <f aca="false">P$159*($F109/$F$111)</f>
        <v>92.1654585904802</v>
      </c>
      <c r="Q157" s="4" t="n">
        <f aca="false">Q$159*($F109/$F$111)</f>
        <v>92.1654585904802</v>
      </c>
      <c r="R157" s="4" t="n">
        <f aca="false">R$159*($F109/$F$111)</f>
        <v>92.1654585904802</v>
      </c>
      <c r="S157" s="4" t="n">
        <f aca="false">S$159*($F109/$F$111)</f>
        <v>92.1654585904802</v>
      </c>
      <c r="T157" s="4" t="n">
        <f aca="false">T$159*($F109/$F$111)</f>
        <v>92.1654585904802</v>
      </c>
      <c r="U157" s="4" t="n">
        <f aca="false">U$159*($F109/$F$111)</f>
        <v>0</v>
      </c>
      <c r="V157" s="4" t="n">
        <f aca="false">V$159*($F109/$F$111)</f>
        <v>0</v>
      </c>
      <c r="W157" s="4" t="n">
        <f aca="false">W$159*($F109/$F$111)</f>
        <v>0</v>
      </c>
      <c r="X157" s="4" t="n">
        <f aca="false">X$159*($F109/$F$111)</f>
        <v>0</v>
      </c>
      <c r="Y157" s="4" t="n">
        <f aca="false">Y$159*($F109/$F$111)</f>
        <v>0</v>
      </c>
      <c r="Z157" s="4" t="n">
        <f aca="false">Z$159*($F109/$F$111)</f>
        <v>0</v>
      </c>
      <c r="AA157" s="4" t="n">
        <f aca="false">AA$159*($F109/$F$111)</f>
        <v>0</v>
      </c>
      <c r="AB157" s="4" t="n">
        <f aca="false">AB$159*($F109/$F$111)</f>
        <v>0</v>
      </c>
      <c r="AC157" s="4" t="n">
        <f aca="false">AC$159*($F109/$F$111)</f>
        <v>0</v>
      </c>
      <c r="AD157" s="4" t="n">
        <f aca="false">AD$159*($F109/$F$111)</f>
        <v>0</v>
      </c>
      <c r="AE157" s="4" t="n">
        <f aca="false">AE$159*($F109/$F$111)</f>
        <v>0</v>
      </c>
      <c r="AF157" s="4" t="n">
        <f aca="false">AF$159*($F109/$F$111)</f>
        <v>0</v>
      </c>
      <c r="AG157" s="4" t="n">
        <f aca="false">AG$159*($F109/$F$111)</f>
        <v>0</v>
      </c>
      <c r="AH157" s="4" t="n">
        <f aca="false">AH$159*($F109/$F$111)</f>
        <v>0</v>
      </c>
      <c r="AI157" s="4" t="n">
        <f aca="false">AI$159*($F109/$F$111)</f>
        <v>0</v>
      </c>
      <c r="AJ157" s="4" t="n">
        <f aca="false">AJ$159*($F109/$F$111)</f>
        <v>0</v>
      </c>
      <c r="AK157" s="4" t="n">
        <f aca="false">AK$159*($F109/$F$111)</f>
        <v>0</v>
      </c>
      <c r="AL157" s="4" t="n">
        <f aca="false">AL$159*($F109/$F$111)</f>
        <v>0</v>
      </c>
      <c r="AM157" s="4" t="n">
        <f aca="false">AM$159*($F109/$F$111)</f>
        <v>0</v>
      </c>
      <c r="AN157" s="4" t="n">
        <f aca="false">AN$159*($F109/$F$111)</f>
        <v>0</v>
      </c>
      <c r="AO157" s="4" t="n">
        <f aca="false">AO$159*($F109/$F$111)</f>
        <v>0</v>
      </c>
      <c r="AP157" s="4" t="n">
        <f aca="false">AP$159*($F109/$F$111)</f>
        <v>0</v>
      </c>
      <c r="AQ157" s="4" t="n">
        <f aca="false">AQ$159*($F109/$F$111)</f>
        <v>0</v>
      </c>
      <c r="AR157" s="4" t="n">
        <f aca="false">AR$159*($F109/$F$111)</f>
        <v>0</v>
      </c>
      <c r="AS157" s="4" t="n">
        <f aca="false">AS$159*($F109/$F$111)</f>
        <v>0</v>
      </c>
      <c r="AT157" s="4" t="n">
        <f aca="false">AT$159*($F109/$F$111)</f>
        <v>0</v>
      </c>
      <c r="AU157" s="4" t="n">
        <f aca="false">AU$159*($F109/$F$111)</f>
        <v>0</v>
      </c>
      <c r="AV157" s="4" t="n">
        <f aca="false">AV$159*($F109/$F$111)</f>
        <v>0</v>
      </c>
      <c r="AW157" s="4" t="n">
        <f aca="false">AW$159*($F109/$F$111)</f>
        <v>0</v>
      </c>
      <c r="AX157" s="4" t="n">
        <f aca="false">AX$159*($F109/$F$111)</f>
        <v>0</v>
      </c>
      <c r="AY157" s="4" t="n">
        <f aca="false">AY$159*($F109/$F$111)</f>
        <v>0</v>
      </c>
    </row>
    <row r="158" customFormat="false" ht="12.75" hidden="false" customHeight="false" outlineLevel="0" collapsed="false">
      <c r="B158" s="0" t="s">
        <v>70</v>
      </c>
      <c r="C158" s="0" t="n">
        <v>0</v>
      </c>
      <c r="D158" s="4" t="n">
        <f aca="false">D$159*($F110/$F$111)</f>
        <v>5.52407529793573</v>
      </c>
      <c r="E158" s="4" t="n">
        <f aca="false">E$159*($F110/$F$111)</f>
        <v>11.0481505958715</v>
      </c>
      <c r="F158" s="4" t="n">
        <f aca="false">F$159*($F110/$F$111)</f>
        <v>16.5722258938072</v>
      </c>
      <c r="G158" s="4" t="n">
        <f aca="false">G$159*($F110/$F$111)</f>
        <v>22.0963011917429</v>
      </c>
      <c r="H158" s="4" t="n">
        <f aca="false">H$159*($F110/$F$111)</f>
        <v>27.6203764896787</v>
      </c>
      <c r="I158" s="4" t="n">
        <f aca="false">I$159*($F110/$F$111)</f>
        <v>33.1444517876144</v>
      </c>
      <c r="J158" s="4" t="n">
        <f aca="false">J$159*($F110/$F$111)</f>
        <v>38.6685270855501</v>
      </c>
      <c r="K158" s="4" t="n">
        <f aca="false">K$159*($F110/$F$111)</f>
        <v>44.1926023834859</v>
      </c>
      <c r="L158" s="4" t="n">
        <f aca="false">L$159*($F110/$F$111)</f>
        <v>49.7166776814216</v>
      </c>
      <c r="M158" s="4" t="n">
        <f aca="false">M$159*($F110/$F$111)</f>
        <v>55.2407529793573</v>
      </c>
      <c r="N158" s="4" t="n">
        <f aca="false">N$159*($F110/$F$111)</f>
        <v>55.2407529793573</v>
      </c>
      <c r="O158" s="4" t="n">
        <f aca="false">O$159*($F110/$F$111)</f>
        <v>55.2407529793573</v>
      </c>
      <c r="P158" s="4" t="n">
        <f aca="false">P$159*($F110/$F$111)</f>
        <v>55.2407529793573</v>
      </c>
      <c r="Q158" s="4" t="n">
        <f aca="false">Q$159*($F110/$F$111)</f>
        <v>55.2407529793573</v>
      </c>
      <c r="R158" s="4" t="n">
        <f aca="false">R$159*($F110/$F$111)</f>
        <v>55.2407529793573</v>
      </c>
      <c r="S158" s="4" t="n">
        <f aca="false">S$159*($F110/$F$111)</f>
        <v>55.2407529793573</v>
      </c>
      <c r="T158" s="4" t="n">
        <f aca="false">T$159*($F110/$F$111)</f>
        <v>55.2407529793573</v>
      </c>
      <c r="U158" s="4" t="n">
        <f aca="false">U$159*($F110/$F$111)</f>
        <v>0</v>
      </c>
      <c r="V158" s="4" t="n">
        <f aca="false">V$159*($F110/$F$111)</f>
        <v>0</v>
      </c>
      <c r="W158" s="4" t="n">
        <f aca="false">W$159*($F110/$F$111)</f>
        <v>0</v>
      </c>
      <c r="X158" s="4" t="n">
        <f aca="false">X$159*($F110/$F$111)</f>
        <v>0</v>
      </c>
      <c r="Y158" s="4" t="n">
        <f aca="false">Y$159*($F110/$F$111)</f>
        <v>0</v>
      </c>
      <c r="Z158" s="4" t="n">
        <f aca="false">Z$159*($F110/$F$111)</f>
        <v>0</v>
      </c>
      <c r="AA158" s="4" t="n">
        <f aca="false">AA$159*($F110/$F$111)</f>
        <v>0</v>
      </c>
      <c r="AB158" s="4" t="n">
        <f aca="false">AB$159*($F110/$F$111)</f>
        <v>0</v>
      </c>
      <c r="AC158" s="4" t="n">
        <f aca="false">AC$159*($F110/$F$111)</f>
        <v>0</v>
      </c>
      <c r="AD158" s="4" t="n">
        <f aca="false">AD$159*($F110/$F$111)</f>
        <v>0</v>
      </c>
      <c r="AE158" s="4" t="n">
        <f aca="false">AE$159*($F110/$F$111)</f>
        <v>0</v>
      </c>
      <c r="AF158" s="4" t="n">
        <f aca="false">AF$159*($F110/$F$111)</f>
        <v>0</v>
      </c>
      <c r="AG158" s="4" t="n">
        <f aca="false">AG$159*($F110/$F$111)</f>
        <v>0</v>
      </c>
      <c r="AH158" s="4" t="n">
        <f aca="false">AH$159*($F110/$F$111)</f>
        <v>0</v>
      </c>
      <c r="AI158" s="4" t="n">
        <f aca="false">AI$159*($F110/$F$111)</f>
        <v>0</v>
      </c>
      <c r="AJ158" s="4" t="n">
        <f aca="false">AJ$159*($F110/$F$111)</f>
        <v>0</v>
      </c>
      <c r="AK158" s="4" t="n">
        <f aca="false">AK$159*($F110/$F$111)</f>
        <v>0</v>
      </c>
      <c r="AL158" s="4" t="n">
        <f aca="false">AL$159*($F110/$F$111)</f>
        <v>0</v>
      </c>
      <c r="AM158" s="4" t="n">
        <f aca="false">AM$159*($F110/$F$111)</f>
        <v>0</v>
      </c>
      <c r="AN158" s="4" t="n">
        <f aca="false">AN$159*($F110/$F$111)</f>
        <v>0</v>
      </c>
      <c r="AO158" s="4" t="n">
        <f aca="false">AO$159*($F110/$F$111)</f>
        <v>0</v>
      </c>
      <c r="AP158" s="4" t="n">
        <f aca="false">AP$159*($F110/$F$111)</f>
        <v>0</v>
      </c>
      <c r="AQ158" s="4" t="n">
        <f aca="false">AQ$159*($F110/$F$111)</f>
        <v>0</v>
      </c>
      <c r="AR158" s="4" t="n">
        <f aca="false">AR$159*($F110/$F$111)</f>
        <v>0</v>
      </c>
      <c r="AS158" s="4" t="n">
        <f aca="false">AS$159*($F110/$F$111)</f>
        <v>0</v>
      </c>
      <c r="AT158" s="4" t="n">
        <f aca="false">AT$159*($F110/$F$111)</f>
        <v>0</v>
      </c>
      <c r="AU158" s="4" t="n">
        <f aca="false">AU$159*($F110/$F$111)</f>
        <v>0</v>
      </c>
      <c r="AV158" s="4" t="n">
        <f aca="false">AV$159*($F110/$F$111)</f>
        <v>0</v>
      </c>
      <c r="AW158" s="4" t="n">
        <f aca="false">AW$159*($F110/$F$111)</f>
        <v>0</v>
      </c>
      <c r="AX158" s="4" t="n">
        <f aca="false">AX$159*($F110/$F$111)</f>
        <v>0</v>
      </c>
      <c r="AY158" s="4" t="n">
        <f aca="false">AY$159*($F110/$F$111)</f>
        <v>0</v>
      </c>
    </row>
    <row r="159" customFormat="false" ht="12.75" hidden="false" customHeight="false" outlineLevel="0" collapsed="false">
      <c r="B159" s="0" t="s">
        <v>17</v>
      </c>
      <c r="C159" s="0" t="n">
        <v>0</v>
      </c>
      <c r="D159" s="5" t="n">
        <f aca="false">D149*$C$63/4</f>
        <v>49.106375</v>
      </c>
      <c r="E159" s="5" t="n">
        <f aca="false">E149*$C$63/4</f>
        <v>98.21275</v>
      </c>
      <c r="F159" s="5" t="n">
        <f aca="false">F149*$C$63/4</f>
        <v>147.319125</v>
      </c>
      <c r="G159" s="5" t="n">
        <f aca="false">G149*$C$63/4</f>
        <v>196.4255</v>
      </c>
      <c r="H159" s="5" t="n">
        <f aca="false">H149*$C$63/4</f>
        <v>245.531875</v>
      </c>
      <c r="I159" s="5" t="n">
        <f aca="false">I149*$C$63/4</f>
        <v>294.63825</v>
      </c>
      <c r="J159" s="5" t="n">
        <f aca="false">J149*$C$63/4</f>
        <v>343.744625</v>
      </c>
      <c r="K159" s="5" t="n">
        <f aca="false">K149*$C$63/4</f>
        <v>392.851</v>
      </c>
      <c r="L159" s="5" t="n">
        <f aca="false">L149*$C$63/4</f>
        <v>441.957375</v>
      </c>
      <c r="M159" s="5" t="n">
        <f aca="false">M149*$C$63/4</f>
        <v>491.06375</v>
      </c>
      <c r="N159" s="5" t="n">
        <f aca="false">N149*$C$63/4</f>
        <v>491.06375</v>
      </c>
      <c r="O159" s="5" t="n">
        <f aca="false">O149*$C$63/4</f>
        <v>491.06375</v>
      </c>
      <c r="P159" s="5" t="n">
        <f aca="false">P149*$C$63/4</f>
        <v>491.06375</v>
      </c>
      <c r="Q159" s="5" t="n">
        <f aca="false">Q149*$C$63/4</f>
        <v>491.06375</v>
      </c>
      <c r="R159" s="5" t="n">
        <f aca="false">R149*$C$63/4</f>
        <v>491.06375</v>
      </c>
      <c r="S159" s="5" t="n">
        <f aca="false">S149*$C$63/4</f>
        <v>491.06375</v>
      </c>
      <c r="T159" s="5" t="n">
        <f aca="false">T149*$C$63/4</f>
        <v>491.06375</v>
      </c>
      <c r="U159" s="5" t="n">
        <f aca="false">U149*$C$63/4</f>
        <v>0</v>
      </c>
      <c r="V159" s="5" t="n">
        <f aca="false">V149*$C$63/4</f>
        <v>0</v>
      </c>
      <c r="W159" s="5" t="n">
        <f aca="false">W149*$C$63/4</f>
        <v>0</v>
      </c>
      <c r="X159" s="5" t="n">
        <f aca="false">X149*$C$63/4</f>
        <v>0</v>
      </c>
      <c r="Y159" s="5" t="n">
        <f aca="false">Y149*$C$63/4</f>
        <v>0</v>
      </c>
      <c r="Z159" s="5" t="n">
        <f aca="false">Z149*$C$63/4</f>
        <v>0</v>
      </c>
      <c r="AA159" s="5" t="n">
        <f aca="false">AA149*$C$63/4</f>
        <v>0</v>
      </c>
      <c r="AB159" s="5" t="n">
        <f aca="false">AB149*$C$63/4</f>
        <v>0</v>
      </c>
      <c r="AC159" s="5" t="n">
        <f aca="false">AC149*$C$63/4</f>
        <v>0</v>
      </c>
      <c r="AD159" s="5" t="n">
        <f aca="false">AD149*$C$63/4</f>
        <v>0</v>
      </c>
      <c r="AE159" s="5" t="n">
        <f aca="false">AE149*$C$63/4</f>
        <v>0</v>
      </c>
      <c r="AF159" s="5" t="n">
        <f aca="false">AF149*$C$63/4</f>
        <v>0</v>
      </c>
      <c r="AG159" s="5" t="n">
        <f aca="false">AG149*$C$63/4</f>
        <v>0</v>
      </c>
      <c r="AH159" s="5" t="n">
        <f aca="false">AH149*$C$63/4</f>
        <v>0</v>
      </c>
      <c r="AI159" s="5" t="n">
        <f aca="false">AI149*$C$63/4</f>
        <v>0</v>
      </c>
      <c r="AJ159" s="5" t="n">
        <f aca="false">AJ149*$C$63/4</f>
        <v>0</v>
      </c>
      <c r="AK159" s="5" t="n">
        <f aca="false">AK149*$C$63/4</f>
        <v>0</v>
      </c>
      <c r="AL159" s="5" t="n">
        <f aca="false">AL149*$C$63/4</f>
        <v>0</v>
      </c>
      <c r="AM159" s="5" t="n">
        <f aca="false">AM149*$C$63/4</f>
        <v>0</v>
      </c>
      <c r="AN159" s="5" t="n">
        <f aca="false">AN149*$C$63/4</f>
        <v>0</v>
      </c>
      <c r="AO159" s="5" t="n">
        <f aca="false">AO149*$C$63/4</f>
        <v>0</v>
      </c>
      <c r="AP159" s="5" t="n">
        <f aca="false">AP149*$C$63/4</f>
        <v>0</v>
      </c>
      <c r="AQ159" s="5" t="n">
        <f aca="false">AQ149*$C$63/4</f>
        <v>0</v>
      </c>
      <c r="AR159" s="5" t="n">
        <f aca="false">AR149*$C$63/4</f>
        <v>0</v>
      </c>
      <c r="AS159" s="5" t="n">
        <f aca="false">AS149*$C$63/4</f>
        <v>0</v>
      </c>
      <c r="AT159" s="5" t="n">
        <f aca="false">AT149*$C$63/4</f>
        <v>0</v>
      </c>
      <c r="AU159" s="5" t="n">
        <f aca="false">AU149*$C$63/4</f>
        <v>0</v>
      </c>
      <c r="AV159" s="5" t="n">
        <f aca="false">AV149*$C$63/4</f>
        <v>0</v>
      </c>
      <c r="AW159" s="5" t="n">
        <f aca="false">AW149*$C$63/4</f>
        <v>0</v>
      </c>
      <c r="AX159" s="5" t="n">
        <f aca="false">AX149*$C$63/4</f>
        <v>0</v>
      </c>
      <c r="AY159" s="5" t="n">
        <f aca="false">AY149*$C$63/4</f>
        <v>0</v>
      </c>
    </row>
    <row r="160" customFormat="false" ht="12.75" hidden="false" customHeight="false" outlineLevel="0" collapsed="false">
      <c r="D160" s="5"/>
      <c r="E160" s="5"/>
      <c r="F160" s="5"/>
      <c r="G160" s="5"/>
      <c r="H160" s="5"/>
      <c r="I160" s="5"/>
      <c r="J160" s="5"/>
      <c r="K160" s="5"/>
      <c r="L160" s="5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</row>
    <row r="161" customFormat="false" ht="12.75" hidden="false" customHeight="false" outlineLevel="0" collapsed="false">
      <c r="B161" s="0" t="s">
        <v>111</v>
      </c>
      <c r="C161" s="0" t="n">
        <v>0</v>
      </c>
      <c r="D161" s="5" t="n">
        <f aca="false">D159</f>
        <v>49.106375</v>
      </c>
      <c r="E161" s="5" t="n">
        <f aca="false">D161+E159</f>
        <v>147.319125</v>
      </c>
      <c r="F161" s="5" t="n">
        <f aca="false">E161+F159</f>
        <v>294.63825</v>
      </c>
      <c r="G161" s="5" t="n">
        <f aca="false">F161+G159</f>
        <v>491.06375</v>
      </c>
      <c r="H161" s="5" t="n">
        <f aca="false">G161+H159</f>
        <v>736.595625</v>
      </c>
      <c r="I161" s="5" t="n">
        <f aca="false">H161+I159</f>
        <v>1031.233875</v>
      </c>
      <c r="J161" s="5" t="n">
        <f aca="false">I161+J159</f>
        <v>1374.9785</v>
      </c>
      <c r="K161" s="5" t="n">
        <f aca="false">J161+K159</f>
        <v>1767.8295</v>
      </c>
      <c r="L161" s="5" t="n">
        <f aca="false">K161+L159</f>
        <v>2209.786875</v>
      </c>
      <c r="M161" s="5" t="n">
        <f aca="false">L161+M159</f>
        <v>2700.850625</v>
      </c>
      <c r="N161" s="5" t="n">
        <f aca="false">M161+N159</f>
        <v>3191.914375</v>
      </c>
      <c r="O161" s="5" t="n">
        <f aca="false">N161+O159</f>
        <v>3682.978125</v>
      </c>
      <c r="P161" s="5" t="n">
        <f aca="false">O161+P159</f>
        <v>4174.041875</v>
      </c>
      <c r="Q161" s="5" t="n">
        <f aca="false">P161+Q159</f>
        <v>4665.105625</v>
      </c>
      <c r="R161" s="5" t="n">
        <f aca="false">Q161+R159</f>
        <v>5156.169375</v>
      </c>
      <c r="S161" s="5" t="n">
        <f aca="false">R161+S159</f>
        <v>5647.233125</v>
      </c>
      <c r="T161" s="5" t="n">
        <f aca="false">S161+T159</f>
        <v>6138.296875</v>
      </c>
      <c r="U161" s="5" t="n">
        <f aca="false">T161+U159</f>
        <v>6138.296875</v>
      </c>
      <c r="V161" s="5" t="n">
        <f aca="false">U161+V159</f>
        <v>6138.296875</v>
      </c>
      <c r="W161" s="5" t="n">
        <f aca="false">V161+W159</f>
        <v>6138.296875</v>
      </c>
      <c r="X161" s="5" t="n">
        <f aca="false">W161+X159</f>
        <v>6138.296875</v>
      </c>
      <c r="Y161" s="5" t="n">
        <f aca="false">X161+Y159</f>
        <v>6138.296875</v>
      </c>
      <c r="Z161" s="5" t="n">
        <f aca="false">Y161+Z159</f>
        <v>6138.296875</v>
      </c>
      <c r="AA161" s="5" t="n">
        <f aca="false">Z161+AA159</f>
        <v>6138.296875</v>
      </c>
      <c r="AB161" s="5" t="n">
        <f aca="false">AA161+AB159</f>
        <v>6138.296875</v>
      </c>
      <c r="AC161" s="5" t="n">
        <f aca="false">AB161+AC159</f>
        <v>6138.296875</v>
      </c>
      <c r="AD161" s="5" t="n">
        <f aca="false">AC161+AD159</f>
        <v>6138.296875</v>
      </c>
      <c r="AE161" s="5" t="n">
        <f aca="false">AD161+AE159</f>
        <v>6138.296875</v>
      </c>
      <c r="AF161" s="5" t="n">
        <f aca="false">AE161+AF159</f>
        <v>6138.296875</v>
      </c>
      <c r="AG161" s="5" t="n">
        <f aca="false">AF161+AG159</f>
        <v>6138.296875</v>
      </c>
      <c r="AH161" s="5" t="n">
        <f aca="false">AG161+AH159</f>
        <v>6138.296875</v>
      </c>
      <c r="AI161" s="5" t="n">
        <f aca="false">AH161+AI159</f>
        <v>6138.296875</v>
      </c>
      <c r="AJ161" s="5" t="n">
        <f aca="false">AI161+AJ159</f>
        <v>6138.296875</v>
      </c>
      <c r="AK161" s="5" t="n">
        <f aca="false">AJ161+AK159</f>
        <v>6138.296875</v>
      </c>
      <c r="AL161" s="5" t="n">
        <f aca="false">AK161+AL159</f>
        <v>6138.296875</v>
      </c>
      <c r="AM161" s="5" t="n">
        <f aca="false">AL161+AM159</f>
        <v>6138.296875</v>
      </c>
      <c r="AN161" s="5" t="n">
        <f aca="false">AM161+AN159</f>
        <v>6138.296875</v>
      </c>
      <c r="AO161" s="5" t="n">
        <f aca="false">AN161+AO159</f>
        <v>6138.296875</v>
      </c>
      <c r="AP161" s="5" t="n">
        <f aca="false">AO161+AP159</f>
        <v>6138.296875</v>
      </c>
      <c r="AQ161" s="5" t="n">
        <f aca="false">AP161+AQ159</f>
        <v>6138.296875</v>
      </c>
      <c r="AR161" s="5" t="n">
        <f aca="false">AQ161+AR159</f>
        <v>6138.296875</v>
      </c>
      <c r="AS161" s="5" t="n">
        <f aca="false">AR161+AS159</f>
        <v>6138.296875</v>
      </c>
      <c r="AT161" s="5" t="n">
        <f aca="false">AS161+AT159</f>
        <v>6138.296875</v>
      </c>
      <c r="AU161" s="5" t="n">
        <f aca="false">AT161+AU159</f>
        <v>6138.296875</v>
      </c>
      <c r="AV161" s="5" t="n">
        <f aca="false">AU161+AV159</f>
        <v>6138.296875</v>
      </c>
      <c r="AW161" s="5" t="n">
        <f aca="false">AV161+AW159</f>
        <v>6138.296875</v>
      </c>
      <c r="AX161" s="5" t="n">
        <f aca="false">AW161+AX159</f>
        <v>6138.296875</v>
      </c>
      <c r="AY161" s="5" t="n">
        <f aca="false">AX161+AY159</f>
        <v>6138.296875</v>
      </c>
    </row>
    <row r="162" customFormat="false" ht="12.75" hidden="false" customHeight="false" outlineLevel="0" collapsed="false">
      <c r="B162" s="0" t="s">
        <v>112</v>
      </c>
      <c r="C162" s="0" t="n">
        <v>0</v>
      </c>
      <c r="D162" s="4" t="n">
        <f aca="false">D161*D$96</f>
        <v>49.106375</v>
      </c>
      <c r="E162" s="4" t="n">
        <f aca="false">D162+E159*E$96</f>
        <v>145.629962223587</v>
      </c>
      <c r="F162" s="4" t="n">
        <f aca="false">E162+F159*F$96</f>
        <v>287.925176803814</v>
      </c>
      <c r="G162" s="4" t="n">
        <f aca="false">F162+G159*G$96</f>
        <v>474.389012453579</v>
      </c>
      <c r="H162" s="4" t="n">
        <f aca="false">G162+H159*H$96</f>
        <v>703.460063620366</v>
      </c>
      <c r="I162" s="4" t="n">
        <f aca="false">H162+I159*I$96</f>
        <v>973.617568681934</v>
      </c>
      <c r="J162" s="4" t="n">
        <f aca="false">I162+J159*J$96</f>
        <v>1283.38047374843</v>
      </c>
      <c r="K162" s="4" t="n">
        <f aca="false">J162+K159*K$96</f>
        <v>1631.30651664517</v>
      </c>
      <c r="L162" s="4" t="n">
        <f aca="false">K162+L159*L$96</f>
        <v>2015.99133065875</v>
      </c>
      <c r="M162" s="4" t="n">
        <f aca="false">L162+M159*M$96</f>
        <v>2436.06756763783</v>
      </c>
      <c r="N162" s="4" t="n">
        <f aca="false">M162+N159*N$96</f>
        <v>2848.9189061922</v>
      </c>
      <c r="O162" s="4" t="n">
        <f aca="false">N162+O159*O$96</f>
        <v>3254.66960747414</v>
      </c>
      <c r="P162" s="4" t="n">
        <f aca="false">O162+P159*P$96</f>
        <v>3653.44179546622</v>
      </c>
      <c r="Q162" s="4" t="n">
        <f aca="false">P162+Q159*Q$96</f>
        <v>4045.35549373853</v>
      </c>
      <c r="R162" s="4" t="n">
        <f aca="false">Q162+R159*R$96</f>
        <v>4430.52866157373</v>
      </c>
      <c r="S162" s="4" t="n">
        <f aca="false">R162+S159*S$96</f>
        <v>4809.07722947072</v>
      </c>
      <c r="T162" s="4" t="n">
        <f aca="false">S162+T159*T$96</f>
        <v>5181.1151340378</v>
      </c>
      <c r="U162" s="4" t="n">
        <f aca="false">T162+U159*U$96</f>
        <v>5181.1151340378</v>
      </c>
      <c r="V162" s="4" t="n">
        <f aca="false">U162+V159*V$96</f>
        <v>5181.1151340378</v>
      </c>
      <c r="W162" s="4" t="n">
        <f aca="false">V162+W159*W$96</f>
        <v>5181.1151340378</v>
      </c>
      <c r="X162" s="4" t="n">
        <f aca="false">W162+X159*X$96</f>
        <v>5181.1151340378</v>
      </c>
      <c r="Y162" s="4" t="n">
        <f aca="false">X162+Y159*Y$96</f>
        <v>5181.1151340378</v>
      </c>
      <c r="Z162" s="4" t="n">
        <f aca="false">Y162+Z159*Z$96</f>
        <v>5181.1151340378</v>
      </c>
      <c r="AA162" s="4" t="n">
        <f aca="false">Z162+AA159*AA$96</f>
        <v>5181.1151340378</v>
      </c>
      <c r="AB162" s="4" t="n">
        <f aca="false">AA162+AB159*AB$96</f>
        <v>5181.1151340378</v>
      </c>
      <c r="AC162" s="4" t="n">
        <f aca="false">AB162+AC159*AC$96</f>
        <v>5181.1151340378</v>
      </c>
      <c r="AD162" s="4" t="n">
        <f aca="false">AC162+AD159*AD$96</f>
        <v>5181.1151340378</v>
      </c>
      <c r="AE162" s="4" t="n">
        <f aca="false">AD162+AE159*AE$96</f>
        <v>5181.1151340378</v>
      </c>
      <c r="AF162" s="4" t="n">
        <f aca="false">AE162+AF159*AF$96</f>
        <v>5181.1151340378</v>
      </c>
      <c r="AG162" s="4" t="n">
        <f aca="false">AF162+AG159*AG$96</f>
        <v>5181.1151340378</v>
      </c>
      <c r="AH162" s="4" t="n">
        <f aca="false">AG162+AH159*AH$96</f>
        <v>5181.1151340378</v>
      </c>
      <c r="AI162" s="4" t="n">
        <f aca="false">AH162+AI159*AI$96</f>
        <v>5181.1151340378</v>
      </c>
      <c r="AJ162" s="4" t="n">
        <f aca="false">AI162+AJ159*AJ$96</f>
        <v>5181.1151340378</v>
      </c>
      <c r="AK162" s="4" t="n">
        <f aca="false">AJ162+AK159*AK$96</f>
        <v>5181.1151340378</v>
      </c>
      <c r="AL162" s="4" t="n">
        <f aca="false">AK162+AL159*AL$96</f>
        <v>5181.1151340378</v>
      </c>
      <c r="AM162" s="4" t="n">
        <f aca="false">AL162+AM159*AM$96</f>
        <v>5181.1151340378</v>
      </c>
      <c r="AN162" s="4" t="n">
        <f aca="false">AM162+AN159*AN$96</f>
        <v>5181.1151340378</v>
      </c>
      <c r="AO162" s="4" t="n">
        <f aca="false">AN162+AO159*AO$96</f>
        <v>5181.1151340378</v>
      </c>
      <c r="AP162" s="4" t="n">
        <f aca="false">AO162+AP159*AP$96</f>
        <v>5181.1151340378</v>
      </c>
      <c r="AQ162" s="4" t="n">
        <f aca="false">AP162+AQ159*AQ$96</f>
        <v>5181.1151340378</v>
      </c>
      <c r="AR162" s="4" t="n">
        <f aca="false">AQ162+AR159*AR$96</f>
        <v>5181.1151340378</v>
      </c>
      <c r="AS162" s="4" t="n">
        <f aca="false">AR162+AS159*AS$96</f>
        <v>5181.1151340378</v>
      </c>
      <c r="AT162" s="4" t="n">
        <f aca="false">AS162+AT159*AT$96</f>
        <v>5181.1151340378</v>
      </c>
      <c r="AU162" s="4" t="n">
        <f aca="false">AT162+AU159*AU$96</f>
        <v>5181.1151340378</v>
      </c>
      <c r="AV162" s="4" t="n">
        <f aca="false">AU162+AV159*AV$96</f>
        <v>5181.1151340378</v>
      </c>
      <c r="AW162" s="4" t="n">
        <f aca="false">AV162+AW159*AW$96</f>
        <v>5181.1151340378</v>
      </c>
      <c r="AX162" s="4" t="n">
        <f aca="false">AW162+AX159*AX$96</f>
        <v>5181.1151340378</v>
      </c>
      <c r="AY162" s="4" t="n">
        <f aca="false">AX162+AY159*AY$96</f>
        <v>5181.1151340378</v>
      </c>
    </row>
    <row r="163" customFormat="false" ht="12.75" hidden="false" customHeight="false" outlineLevel="0" collapsed="false"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</row>
    <row r="164" customFormat="false" ht="12.75" hidden="false" customHeight="false" outlineLevel="0" collapsed="false"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</row>
    <row r="165" customFormat="false" ht="12.75" hidden="false" customHeight="false" outlineLevel="0" collapsed="false">
      <c r="B165" s="0" t="s">
        <v>113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</row>
    <row r="166" customFormat="false" ht="12.75" hidden="false" customHeight="false" outlineLevel="0" collapsed="false">
      <c r="B166" s="0" t="s">
        <v>41</v>
      </c>
      <c r="C166" s="5" t="n">
        <f aca="false">C125</f>
        <v>757.8775</v>
      </c>
      <c r="D166" s="4" t="n">
        <f aca="false">$C59/4+D155</f>
        <v>769.187606997943</v>
      </c>
      <c r="E166" s="4" t="n">
        <f aca="false">$C59/4+E155</f>
        <v>780.497713995886</v>
      </c>
      <c r="F166" s="4" t="n">
        <f aca="false">$C59/4+F155</f>
        <v>791.807820993829</v>
      </c>
      <c r="G166" s="4" t="n">
        <f aca="false">$C59/4+G155</f>
        <v>803.117927991771</v>
      </c>
      <c r="H166" s="4" t="n">
        <f aca="false">$C59/4+H155</f>
        <v>814.428034989714</v>
      </c>
      <c r="I166" s="4" t="n">
        <f aca="false">$C59/4+I155</f>
        <v>825.738141987657</v>
      </c>
      <c r="J166" s="4" t="n">
        <f aca="false">$C59/4+J155</f>
        <v>837.0482489856</v>
      </c>
      <c r="K166" s="4" t="n">
        <f aca="false">$C59/4+K155</f>
        <v>848.358355983543</v>
      </c>
      <c r="L166" s="4" t="n">
        <f aca="false">$C59/4+L155</f>
        <v>859.668462981486</v>
      </c>
      <c r="M166" s="4" t="n">
        <f aca="false">$C59/4+M155</f>
        <v>870.978569979428</v>
      </c>
      <c r="N166" s="4" t="n">
        <f aca="false">$C59/4+N155</f>
        <v>870.978569979428</v>
      </c>
      <c r="O166" s="4" t="n">
        <f aca="false">$C59/4+O155</f>
        <v>870.978569979428</v>
      </c>
      <c r="P166" s="4" t="n">
        <f aca="false">$C59/4+P155</f>
        <v>870.978569979428</v>
      </c>
      <c r="Q166" s="4" t="n">
        <f aca="false">$C59/4+Q155</f>
        <v>870.978569979428</v>
      </c>
      <c r="R166" s="4" t="n">
        <f aca="false">$C59/4+R155</f>
        <v>870.978569979428</v>
      </c>
      <c r="S166" s="4" t="n">
        <f aca="false">$C59/4+S155</f>
        <v>870.978569979428</v>
      </c>
      <c r="T166" s="4" t="n">
        <f aca="false">$C59/4+T155</f>
        <v>870.978569979428</v>
      </c>
      <c r="U166" s="4" t="n">
        <f aca="false">$C59/4+U155</f>
        <v>757.8775</v>
      </c>
      <c r="V166" s="4" t="n">
        <f aca="false">$C59/4+V155</f>
        <v>757.8775</v>
      </c>
      <c r="W166" s="4" t="n">
        <f aca="false">$C59/4+W155</f>
        <v>757.8775</v>
      </c>
      <c r="X166" s="4" t="n">
        <f aca="false">$C59/4+X155</f>
        <v>757.8775</v>
      </c>
      <c r="Y166" s="4" t="n">
        <f aca="false">$C59/4+Y155</f>
        <v>757.8775</v>
      </c>
      <c r="Z166" s="4" t="n">
        <f aca="false">$C59/4+Z155</f>
        <v>757.8775</v>
      </c>
      <c r="AA166" s="4" t="n">
        <f aca="false">$C59/4+AA155</f>
        <v>757.8775</v>
      </c>
      <c r="AB166" s="4" t="n">
        <f aca="false">$C59/4+AB155</f>
        <v>757.8775</v>
      </c>
      <c r="AC166" s="4" t="n">
        <f aca="false">$C59/4+AC155</f>
        <v>757.8775</v>
      </c>
      <c r="AD166" s="4" t="n">
        <f aca="false">$C59/4+AD155</f>
        <v>757.8775</v>
      </c>
      <c r="AE166" s="4" t="n">
        <f aca="false">$C59/4+AE155</f>
        <v>757.8775</v>
      </c>
      <c r="AF166" s="4" t="n">
        <f aca="false">$C59/4+AF155</f>
        <v>757.8775</v>
      </c>
      <c r="AG166" s="4" t="n">
        <f aca="false">$C59/4+AG155</f>
        <v>757.8775</v>
      </c>
      <c r="AH166" s="4" t="n">
        <f aca="false">$C59/4+AH155</f>
        <v>757.8775</v>
      </c>
      <c r="AI166" s="4" t="n">
        <f aca="false">$C59/4+AI155</f>
        <v>757.8775</v>
      </c>
      <c r="AJ166" s="4" t="n">
        <f aca="false">$C59/4+AJ155</f>
        <v>757.8775</v>
      </c>
      <c r="AK166" s="4" t="n">
        <f aca="false">$C59/4+AK155</f>
        <v>757.8775</v>
      </c>
      <c r="AL166" s="4" t="n">
        <f aca="false">$C59/4+AL155</f>
        <v>757.8775</v>
      </c>
      <c r="AM166" s="4" t="n">
        <f aca="false">$C59/4+AM155</f>
        <v>757.8775</v>
      </c>
      <c r="AN166" s="4" t="n">
        <f aca="false">$C59/4+AN155</f>
        <v>757.8775</v>
      </c>
      <c r="AO166" s="4" t="n">
        <f aca="false">$C59/4+AO155</f>
        <v>757.8775</v>
      </c>
      <c r="AP166" s="4" t="n">
        <f aca="false">$C59/4+AP155</f>
        <v>757.8775</v>
      </c>
      <c r="AQ166" s="4" t="n">
        <f aca="false">$C59/4+AQ155</f>
        <v>757.8775</v>
      </c>
      <c r="AR166" s="4" t="n">
        <f aca="false">$C59/4+AR155</f>
        <v>757.8775</v>
      </c>
      <c r="AS166" s="4" t="n">
        <f aca="false">$C59/4+AS155</f>
        <v>757.8775</v>
      </c>
      <c r="AT166" s="4" t="n">
        <f aca="false">$C59/4+AT155</f>
        <v>757.8775</v>
      </c>
      <c r="AU166" s="4" t="n">
        <f aca="false">$C59/4+AU155</f>
        <v>757.8775</v>
      </c>
      <c r="AV166" s="4" t="n">
        <f aca="false">$C59/4+AV155</f>
        <v>757.8775</v>
      </c>
      <c r="AW166" s="4" t="n">
        <f aca="false">$C59/4+AW155</f>
        <v>757.8775</v>
      </c>
      <c r="AX166" s="4" t="n">
        <f aca="false">$C59/4+AX155</f>
        <v>757.8775</v>
      </c>
      <c r="AY166" s="4" t="n">
        <f aca="false">$C59/4+AY155</f>
        <v>757.8775</v>
      </c>
    </row>
    <row r="167" customFormat="false" ht="12.75" hidden="false" customHeight="false" outlineLevel="0" collapsed="false">
      <c r="B167" s="0" t="s">
        <v>65</v>
      </c>
      <c r="C167" s="5" t="n">
        <f aca="false">C126</f>
        <v>806.2325</v>
      </c>
      <c r="D167" s="4" t="n">
        <f aca="false">$C60/4+D156</f>
        <v>829.288146845073</v>
      </c>
      <c r="E167" s="4" t="n">
        <f aca="false">$C60/4+E156</f>
        <v>852.343793690147</v>
      </c>
      <c r="F167" s="4" t="n">
        <f aca="false">$C60/4+F156</f>
        <v>875.39944053522</v>
      </c>
      <c r="G167" s="4" t="n">
        <f aca="false">$C60/4+G156</f>
        <v>898.455087380294</v>
      </c>
      <c r="H167" s="4" t="n">
        <f aca="false">$C60/4+H156</f>
        <v>921.510734225367</v>
      </c>
      <c r="I167" s="4" t="n">
        <f aca="false">$C60/4+I156</f>
        <v>944.566381070441</v>
      </c>
      <c r="J167" s="4" t="n">
        <f aca="false">$C60/4+J156</f>
        <v>967.622027915514</v>
      </c>
      <c r="K167" s="4" t="n">
        <f aca="false">$C60/4+K156</f>
        <v>990.677674760587</v>
      </c>
      <c r="L167" s="4" t="n">
        <f aca="false">$C60/4+L156</f>
        <v>1013.73332160566</v>
      </c>
      <c r="M167" s="4" t="n">
        <f aca="false">$C60/4+M156</f>
        <v>1036.78896845073</v>
      </c>
      <c r="N167" s="4" t="n">
        <f aca="false">$C60/4+N156</f>
        <v>1036.78896845073</v>
      </c>
      <c r="O167" s="4" t="n">
        <f aca="false">$C60/4+O156</f>
        <v>1036.78896845073</v>
      </c>
      <c r="P167" s="4" t="n">
        <f aca="false">$C60/4+P156</f>
        <v>1036.78896845073</v>
      </c>
      <c r="Q167" s="4" t="n">
        <f aca="false">$C60/4+Q156</f>
        <v>1036.78896845073</v>
      </c>
      <c r="R167" s="4" t="n">
        <f aca="false">$C60/4+R156</f>
        <v>1036.78896845073</v>
      </c>
      <c r="S167" s="4" t="n">
        <f aca="false">$C60/4+S156</f>
        <v>1036.78896845073</v>
      </c>
      <c r="T167" s="4" t="n">
        <f aca="false">$C60/4+T156</f>
        <v>1036.78896845073</v>
      </c>
      <c r="U167" s="4" t="n">
        <f aca="false">$C60/4+U156</f>
        <v>806.2325</v>
      </c>
      <c r="V167" s="4" t="n">
        <f aca="false">$C60/4+V156</f>
        <v>806.2325</v>
      </c>
      <c r="W167" s="4" t="n">
        <f aca="false">$C60/4+W156</f>
        <v>806.2325</v>
      </c>
      <c r="X167" s="4" t="n">
        <f aca="false">$C60/4+X156</f>
        <v>806.2325</v>
      </c>
      <c r="Y167" s="4" t="n">
        <f aca="false">$C60/4+Y156</f>
        <v>806.2325</v>
      </c>
      <c r="Z167" s="4" t="n">
        <f aca="false">$C60/4+Z156</f>
        <v>806.2325</v>
      </c>
      <c r="AA167" s="4" t="n">
        <f aca="false">$C60/4+AA156</f>
        <v>806.2325</v>
      </c>
      <c r="AB167" s="4" t="n">
        <f aca="false">$C60/4+AB156</f>
        <v>806.2325</v>
      </c>
      <c r="AC167" s="4" t="n">
        <f aca="false">$C60/4+AC156</f>
        <v>806.2325</v>
      </c>
      <c r="AD167" s="4" t="n">
        <f aca="false">$C60/4+AD156</f>
        <v>806.2325</v>
      </c>
      <c r="AE167" s="4" t="n">
        <f aca="false">$C60/4+AE156</f>
        <v>806.2325</v>
      </c>
      <c r="AF167" s="4" t="n">
        <f aca="false">$C60/4+AF156</f>
        <v>806.2325</v>
      </c>
      <c r="AG167" s="4" t="n">
        <f aca="false">$C60/4+AG156</f>
        <v>806.2325</v>
      </c>
      <c r="AH167" s="4" t="n">
        <f aca="false">$C60/4+AH156</f>
        <v>806.2325</v>
      </c>
      <c r="AI167" s="4" t="n">
        <f aca="false">$C60/4+AI156</f>
        <v>806.2325</v>
      </c>
      <c r="AJ167" s="4" t="n">
        <f aca="false">$C60/4+AJ156</f>
        <v>806.2325</v>
      </c>
      <c r="AK167" s="4" t="n">
        <f aca="false">$C60/4+AK156</f>
        <v>806.2325</v>
      </c>
      <c r="AL167" s="4" t="n">
        <f aca="false">$C60/4+AL156</f>
        <v>806.2325</v>
      </c>
      <c r="AM167" s="4" t="n">
        <f aca="false">$C60/4+AM156</f>
        <v>806.2325</v>
      </c>
      <c r="AN167" s="4" t="n">
        <f aca="false">$C60/4+AN156</f>
        <v>806.2325</v>
      </c>
      <c r="AO167" s="4" t="n">
        <f aca="false">$C60/4+AO156</f>
        <v>806.2325</v>
      </c>
      <c r="AP167" s="4" t="n">
        <f aca="false">$C60/4+AP156</f>
        <v>806.2325</v>
      </c>
      <c r="AQ167" s="4" t="n">
        <f aca="false">$C60/4+AQ156</f>
        <v>806.2325</v>
      </c>
      <c r="AR167" s="4" t="n">
        <f aca="false">$C60/4+AR156</f>
        <v>806.2325</v>
      </c>
      <c r="AS167" s="4" t="n">
        <f aca="false">$C60/4+AS156</f>
        <v>806.2325</v>
      </c>
      <c r="AT167" s="4" t="n">
        <f aca="false">$C60/4+AT156</f>
        <v>806.2325</v>
      </c>
      <c r="AU167" s="4" t="n">
        <f aca="false">$C60/4+AU156</f>
        <v>806.2325</v>
      </c>
      <c r="AV167" s="4" t="n">
        <f aca="false">$C60/4+AV156</f>
        <v>806.2325</v>
      </c>
      <c r="AW167" s="4" t="n">
        <f aca="false">$C60/4+AW156</f>
        <v>806.2325</v>
      </c>
      <c r="AX167" s="4" t="n">
        <f aca="false">$C60/4+AX156</f>
        <v>806.2325</v>
      </c>
      <c r="AY167" s="4" t="n">
        <f aca="false">$C60/4+AY156</f>
        <v>806.2325</v>
      </c>
    </row>
    <row r="168" customFormat="false" ht="12.75" hidden="false" customHeight="false" outlineLevel="0" collapsed="false">
      <c r="B168" s="0" t="s">
        <v>66</v>
      </c>
      <c r="C168" s="5" t="n">
        <f aca="false">C127</f>
        <v>217.0725</v>
      </c>
      <c r="D168" s="4" t="n">
        <f aca="false">$C61/4+D157</f>
        <v>226.289045859048</v>
      </c>
      <c r="E168" s="4" t="n">
        <f aca="false">$C61/4+E157</f>
        <v>235.505591718096</v>
      </c>
      <c r="F168" s="4" t="n">
        <f aca="false">$C61/4+F157</f>
        <v>244.722137577144</v>
      </c>
      <c r="G168" s="4" t="n">
        <f aca="false">$C61/4+G157</f>
        <v>253.938683436192</v>
      </c>
      <c r="H168" s="4" t="n">
        <f aca="false">$C61/4+H157</f>
        <v>263.15522929524</v>
      </c>
      <c r="I168" s="4" t="n">
        <f aca="false">$C61/4+I157</f>
        <v>272.371775154288</v>
      </c>
      <c r="J168" s="4" t="n">
        <f aca="false">$C61/4+J157</f>
        <v>281.588321013336</v>
      </c>
      <c r="K168" s="4" t="n">
        <f aca="false">$C61/4+K157</f>
        <v>290.804866872384</v>
      </c>
      <c r="L168" s="4" t="n">
        <f aca="false">$C61/4+L157</f>
        <v>300.021412731432</v>
      </c>
      <c r="M168" s="4" t="n">
        <f aca="false">$C61/4+M157</f>
        <v>309.23795859048</v>
      </c>
      <c r="N168" s="4" t="n">
        <f aca="false">$C61/4+N157</f>
        <v>309.23795859048</v>
      </c>
      <c r="O168" s="4" t="n">
        <f aca="false">$C61/4+O157</f>
        <v>309.23795859048</v>
      </c>
      <c r="P168" s="4" t="n">
        <f aca="false">$C61/4+P157</f>
        <v>309.23795859048</v>
      </c>
      <c r="Q168" s="4" t="n">
        <f aca="false">$C61/4+Q157</f>
        <v>309.23795859048</v>
      </c>
      <c r="R168" s="4" t="n">
        <f aca="false">$C61/4+R157</f>
        <v>309.23795859048</v>
      </c>
      <c r="S168" s="4" t="n">
        <f aca="false">$C61/4+S157</f>
        <v>309.23795859048</v>
      </c>
      <c r="T168" s="4" t="n">
        <f aca="false">$C61/4+T157</f>
        <v>309.23795859048</v>
      </c>
      <c r="U168" s="4" t="n">
        <f aca="false">$C61/4+U157</f>
        <v>217.0725</v>
      </c>
      <c r="V168" s="4" t="n">
        <f aca="false">$C61/4+V157</f>
        <v>217.0725</v>
      </c>
      <c r="W168" s="4" t="n">
        <f aca="false">$C61/4+W157</f>
        <v>217.0725</v>
      </c>
      <c r="X168" s="4" t="n">
        <f aca="false">$C61/4+X157</f>
        <v>217.0725</v>
      </c>
      <c r="Y168" s="4" t="n">
        <f aca="false">$C61/4+Y157</f>
        <v>217.0725</v>
      </c>
      <c r="Z168" s="4" t="n">
        <f aca="false">$C61/4+Z157</f>
        <v>217.0725</v>
      </c>
      <c r="AA168" s="4" t="n">
        <f aca="false">$C61/4+AA157</f>
        <v>217.0725</v>
      </c>
      <c r="AB168" s="4" t="n">
        <f aca="false">$C61/4+AB157</f>
        <v>217.0725</v>
      </c>
      <c r="AC168" s="4" t="n">
        <f aca="false">$C61/4+AC157</f>
        <v>217.0725</v>
      </c>
      <c r="AD168" s="4" t="n">
        <f aca="false">$C61/4+AD157</f>
        <v>217.0725</v>
      </c>
      <c r="AE168" s="4" t="n">
        <f aca="false">$C61/4+AE157</f>
        <v>217.0725</v>
      </c>
      <c r="AF168" s="4" t="n">
        <f aca="false">$C61/4+AF157</f>
        <v>217.0725</v>
      </c>
      <c r="AG168" s="4" t="n">
        <f aca="false">$C61/4+AG157</f>
        <v>217.0725</v>
      </c>
      <c r="AH168" s="4" t="n">
        <f aca="false">$C61/4+AH157</f>
        <v>217.0725</v>
      </c>
      <c r="AI168" s="4" t="n">
        <f aca="false">$C61/4+AI157</f>
        <v>217.0725</v>
      </c>
      <c r="AJ168" s="4" t="n">
        <f aca="false">$C61/4+AJ157</f>
        <v>217.0725</v>
      </c>
      <c r="AK168" s="4" t="n">
        <f aca="false">$C61/4+AK157</f>
        <v>217.0725</v>
      </c>
      <c r="AL168" s="4" t="n">
        <f aca="false">$C61/4+AL157</f>
        <v>217.0725</v>
      </c>
      <c r="AM168" s="4" t="n">
        <f aca="false">$C61/4+AM157</f>
        <v>217.0725</v>
      </c>
      <c r="AN168" s="4" t="n">
        <f aca="false">$C61/4+AN157</f>
        <v>217.0725</v>
      </c>
      <c r="AO168" s="4" t="n">
        <f aca="false">$C61/4+AO157</f>
        <v>217.0725</v>
      </c>
      <c r="AP168" s="4" t="n">
        <f aca="false">$C61/4+AP157</f>
        <v>217.0725</v>
      </c>
      <c r="AQ168" s="4" t="n">
        <f aca="false">$C61/4+AQ157</f>
        <v>217.0725</v>
      </c>
      <c r="AR168" s="4" t="n">
        <f aca="false">$C61/4+AR157</f>
        <v>217.0725</v>
      </c>
      <c r="AS168" s="4" t="n">
        <f aca="false">$C61/4+AS157</f>
        <v>217.0725</v>
      </c>
      <c r="AT168" s="4" t="n">
        <f aca="false">$C61/4+AT157</f>
        <v>217.0725</v>
      </c>
      <c r="AU168" s="4" t="n">
        <f aca="false">$C61/4+AU157</f>
        <v>217.0725</v>
      </c>
      <c r="AV168" s="4" t="n">
        <f aca="false">$C61/4+AV157</f>
        <v>217.0725</v>
      </c>
      <c r="AW168" s="4" t="n">
        <f aca="false">$C61/4+AW157</f>
        <v>217.0725</v>
      </c>
      <c r="AX168" s="4" t="n">
        <f aca="false">$C61/4+AX157</f>
        <v>217.0725</v>
      </c>
      <c r="AY168" s="4" t="n">
        <f aca="false">$C61/4+AY157</f>
        <v>217.0725</v>
      </c>
    </row>
    <row r="169" customFormat="false" ht="12.75" hidden="false" customHeight="false" outlineLevel="0" collapsed="false">
      <c r="B169" s="0" t="s">
        <v>70</v>
      </c>
      <c r="C169" s="5" t="n">
        <f aca="false">C128</f>
        <v>183.0725</v>
      </c>
      <c r="D169" s="4" t="n">
        <f aca="false">$C62/4+D158</f>
        <v>188.596575297936</v>
      </c>
      <c r="E169" s="4" t="n">
        <f aca="false">$C62/4+E158</f>
        <v>194.120650595871</v>
      </c>
      <c r="F169" s="4" t="n">
        <f aca="false">$C62/4+F158</f>
        <v>199.644725893807</v>
      </c>
      <c r="G169" s="4" t="n">
        <f aca="false">$C62/4+G158</f>
        <v>205.168801191743</v>
      </c>
      <c r="H169" s="4" t="n">
        <f aca="false">$C62/4+H158</f>
        <v>210.692876489679</v>
      </c>
      <c r="I169" s="4" t="n">
        <f aca="false">$C62/4+I158</f>
        <v>216.216951787614</v>
      </c>
      <c r="J169" s="4" t="n">
        <f aca="false">$C62/4+J158</f>
        <v>221.74102708555</v>
      </c>
      <c r="K169" s="4" t="n">
        <f aca="false">$C62/4+K158</f>
        <v>227.265102383486</v>
      </c>
      <c r="L169" s="4" t="n">
        <f aca="false">$C62/4+L158</f>
        <v>232.789177681422</v>
      </c>
      <c r="M169" s="4" t="n">
        <f aca="false">$C62/4+M158</f>
        <v>238.313252979357</v>
      </c>
      <c r="N169" s="4" t="n">
        <f aca="false">$C62/4+N158</f>
        <v>238.313252979357</v>
      </c>
      <c r="O169" s="4" t="n">
        <f aca="false">$C62/4+O158</f>
        <v>238.313252979357</v>
      </c>
      <c r="P169" s="4" t="n">
        <f aca="false">$C62/4+P158</f>
        <v>238.313252979357</v>
      </c>
      <c r="Q169" s="4" t="n">
        <f aca="false">$C62/4+Q158</f>
        <v>238.313252979357</v>
      </c>
      <c r="R169" s="4" t="n">
        <f aca="false">$C62/4+R158</f>
        <v>238.313252979357</v>
      </c>
      <c r="S169" s="4" t="n">
        <f aca="false">$C62/4+S158</f>
        <v>238.313252979357</v>
      </c>
      <c r="T169" s="4" t="n">
        <f aca="false">$C62/4+T158</f>
        <v>238.313252979357</v>
      </c>
      <c r="U169" s="4" t="n">
        <f aca="false">$C62/4+U158</f>
        <v>183.0725</v>
      </c>
      <c r="V169" s="4" t="n">
        <f aca="false">$C62/4+V158</f>
        <v>183.0725</v>
      </c>
      <c r="W169" s="4" t="n">
        <f aca="false">$C62/4+W158</f>
        <v>183.0725</v>
      </c>
      <c r="X169" s="4" t="n">
        <f aca="false">$C62/4+X158</f>
        <v>183.0725</v>
      </c>
      <c r="Y169" s="4" t="n">
        <f aca="false">$C62/4+Y158</f>
        <v>183.0725</v>
      </c>
      <c r="Z169" s="4" t="n">
        <f aca="false">$C62/4+Z158</f>
        <v>183.0725</v>
      </c>
      <c r="AA169" s="4" t="n">
        <f aca="false">$C62/4+AA158</f>
        <v>183.0725</v>
      </c>
      <c r="AB169" s="4" t="n">
        <f aca="false">$C62/4+AB158</f>
        <v>183.0725</v>
      </c>
      <c r="AC169" s="4" t="n">
        <f aca="false">$C62/4+AC158</f>
        <v>183.0725</v>
      </c>
      <c r="AD169" s="4" t="n">
        <f aca="false">$C62/4+AD158</f>
        <v>183.0725</v>
      </c>
      <c r="AE169" s="4" t="n">
        <f aca="false">$C62/4+AE158</f>
        <v>183.0725</v>
      </c>
      <c r="AF169" s="4" t="n">
        <f aca="false">$C62/4+AF158</f>
        <v>183.0725</v>
      </c>
      <c r="AG169" s="4" t="n">
        <f aca="false">$C62/4+AG158</f>
        <v>183.0725</v>
      </c>
      <c r="AH169" s="4" t="n">
        <f aca="false">$C62/4+AH158</f>
        <v>183.0725</v>
      </c>
      <c r="AI169" s="4" t="n">
        <f aca="false">$C62/4+AI158</f>
        <v>183.0725</v>
      </c>
      <c r="AJ169" s="4" t="n">
        <f aca="false">$C62/4+AJ158</f>
        <v>183.0725</v>
      </c>
      <c r="AK169" s="4" t="n">
        <f aca="false">$C62/4+AK158</f>
        <v>183.0725</v>
      </c>
      <c r="AL169" s="4" t="n">
        <f aca="false">$C62/4+AL158</f>
        <v>183.0725</v>
      </c>
      <c r="AM169" s="4" t="n">
        <f aca="false">$C62/4+AM158</f>
        <v>183.0725</v>
      </c>
      <c r="AN169" s="4" t="n">
        <f aca="false">$C62/4+AN158</f>
        <v>183.0725</v>
      </c>
      <c r="AO169" s="4" t="n">
        <f aca="false">$C62/4+AO158</f>
        <v>183.0725</v>
      </c>
      <c r="AP169" s="4" t="n">
        <f aca="false">$C62/4+AP158</f>
        <v>183.0725</v>
      </c>
      <c r="AQ169" s="4" t="n">
        <f aca="false">$C62/4+AQ158</f>
        <v>183.0725</v>
      </c>
      <c r="AR169" s="4" t="n">
        <f aca="false">$C62/4+AR158</f>
        <v>183.0725</v>
      </c>
      <c r="AS169" s="4" t="n">
        <f aca="false">$C62/4+AS158</f>
        <v>183.0725</v>
      </c>
      <c r="AT169" s="4" t="n">
        <f aca="false">$C62/4+AT158</f>
        <v>183.0725</v>
      </c>
      <c r="AU169" s="4" t="n">
        <f aca="false">$C62/4+AU158</f>
        <v>183.0725</v>
      </c>
      <c r="AV169" s="4" t="n">
        <f aca="false">$C62/4+AV158</f>
        <v>183.0725</v>
      </c>
      <c r="AW169" s="4" t="n">
        <f aca="false">$C62/4+AW158</f>
        <v>183.0725</v>
      </c>
      <c r="AX169" s="4" t="n">
        <f aca="false">$C62/4+AX158</f>
        <v>183.0725</v>
      </c>
      <c r="AY169" s="4" t="n">
        <f aca="false">$C62/4+AY158</f>
        <v>183.0725</v>
      </c>
    </row>
    <row r="170" customFormat="false" ht="12.75" hidden="false" customHeight="false" outlineLevel="0" collapsed="false">
      <c r="B170" s="0" t="s">
        <v>17</v>
      </c>
      <c r="C170" s="5" t="n">
        <f aca="false">C129</f>
        <v>1964.255</v>
      </c>
      <c r="D170" s="4" t="n">
        <f aca="false">SUM(D166:D169)</f>
        <v>2013.361375</v>
      </c>
      <c r="E170" s="4" t="n">
        <f aca="false">SUM(E166:E169)</f>
        <v>2062.46775</v>
      </c>
      <c r="F170" s="4" t="n">
        <f aca="false">SUM(F166:F169)</f>
        <v>2111.574125</v>
      </c>
      <c r="G170" s="4" t="n">
        <f aca="false">SUM(G166:G169)</f>
        <v>2160.6805</v>
      </c>
      <c r="H170" s="4" t="n">
        <f aca="false">SUM(H166:H169)</f>
        <v>2209.786875</v>
      </c>
      <c r="I170" s="4" t="n">
        <f aca="false">SUM(I166:I169)</f>
        <v>2258.89325</v>
      </c>
      <c r="J170" s="4" t="n">
        <f aca="false">SUM(J166:J169)</f>
        <v>2307.999625</v>
      </c>
      <c r="K170" s="4" t="n">
        <f aca="false">SUM(K166:K169)</f>
        <v>2357.106</v>
      </c>
      <c r="L170" s="4" t="n">
        <f aca="false">SUM(L166:L169)</f>
        <v>2406.212375</v>
      </c>
      <c r="M170" s="4" t="n">
        <f aca="false">SUM(M166:M169)</f>
        <v>2455.31875</v>
      </c>
      <c r="N170" s="4" t="n">
        <f aca="false">SUM(N166:N169)</f>
        <v>2455.31875</v>
      </c>
      <c r="O170" s="4" t="n">
        <f aca="false">SUM(O166:O169)</f>
        <v>2455.31875</v>
      </c>
      <c r="P170" s="4" t="n">
        <f aca="false">SUM(P166:P169)</f>
        <v>2455.31875</v>
      </c>
      <c r="Q170" s="4" t="n">
        <f aca="false">SUM(Q166:Q169)</f>
        <v>2455.31875</v>
      </c>
      <c r="R170" s="4" t="n">
        <f aca="false">SUM(R166:R169)</f>
        <v>2455.31875</v>
      </c>
      <c r="S170" s="4" t="n">
        <f aca="false">SUM(S166:S169)</f>
        <v>2455.31875</v>
      </c>
      <c r="T170" s="4" t="n">
        <f aca="false">SUM(T166:T169)</f>
        <v>2455.31875</v>
      </c>
      <c r="U170" s="4" t="n">
        <f aca="false">SUM(U166:U169)</f>
        <v>1964.255</v>
      </c>
      <c r="V170" s="4" t="n">
        <f aca="false">SUM(V166:V169)</f>
        <v>1964.255</v>
      </c>
      <c r="W170" s="4" t="n">
        <f aca="false">SUM(W166:W169)</f>
        <v>1964.255</v>
      </c>
      <c r="X170" s="4" t="n">
        <f aca="false">SUM(X166:X169)</f>
        <v>1964.255</v>
      </c>
      <c r="Y170" s="4" t="n">
        <f aca="false">SUM(Y166:Y169)</f>
        <v>1964.255</v>
      </c>
      <c r="Z170" s="4" t="n">
        <f aca="false">SUM(Z166:Z169)</f>
        <v>1964.255</v>
      </c>
      <c r="AA170" s="4" t="n">
        <f aca="false">SUM(AA166:AA169)</f>
        <v>1964.255</v>
      </c>
      <c r="AB170" s="4" t="n">
        <f aca="false">SUM(AB166:AB169)</f>
        <v>1964.255</v>
      </c>
      <c r="AC170" s="4" t="n">
        <f aca="false">SUM(AC166:AC169)</f>
        <v>1964.255</v>
      </c>
      <c r="AD170" s="4" t="n">
        <f aca="false">SUM(AD166:AD169)</f>
        <v>1964.255</v>
      </c>
      <c r="AE170" s="4" t="n">
        <f aca="false">SUM(AE166:AE169)</f>
        <v>1964.255</v>
      </c>
      <c r="AF170" s="4" t="n">
        <f aca="false">SUM(AF166:AF169)</f>
        <v>1964.255</v>
      </c>
      <c r="AG170" s="4" t="n">
        <f aca="false">SUM(AG166:AG169)</f>
        <v>1964.255</v>
      </c>
      <c r="AH170" s="4" t="n">
        <f aca="false">SUM(AH166:AH169)</f>
        <v>1964.255</v>
      </c>
      <c r="AI170" s="4" t="n">
        <f aca="false">SUM(AI166:AI169)</f>
        <v>1964.255</v>
      </c>
      <c r="AJ170" s="4" t="n">
        <f aca="false">SUM(AJ166:AJ169)</f>
        <v>1964.255</v>
      </c>
      <c r="AK170" s="4" t="n">
        <f aca="false">SUM(AK166:AK169)</f>
        <v>1964.255</v>
      </c>
      <c r="AL170" s="4" t="n">
        <f aca="false">SUM(AL166:AL169)</f>
        <v>1964.255</v>
      </c>
      <c r="AM170" s="4" t="n">
        <f aca="false">SUM(AM166:AM169)</f>
        <v>1964.255</v>
      </c>
      <c r="AN170" s="4" t="n">
        <f aca="false">SUM(AN166:AN169)</f>
        <v>1964.255</v>
      </c>
      <c r="AO170" s="4" t="n">
        <f aca="false">SUM(AO166:AO169)</f>
        <v>1964.255</v>
      </c>
      <c r="AP170" s="4" t="n">
        <f aca="false">SUM(AP166:AP169)</f>
        <v>1964.255</v>
      </c>
      <c r="AQ170" s="4" t="n">
        <f aca="false">SUM(AQ166:AQ169)</f>
        <v>1964.255</v>
      </c>
      <c r="AR170" s="4" t="n">
        <f aca="false">SUM(AR166:AR169)</f>
        <v>1964.255</v>
      </c>
      <c r="AS170" s="4" t="n">
        <f aca="false">SUM(AS166:AS169)</f>
        <v>1964.255</v>
      </c>
      <c r="AT170" s="4" t="n">
        <f aca="false">SUM(AT166:AT169)</f>
        <v>1964.255</v>
      </c>
      <c r="AU170" s="4" t="n">
        <f aca="false">SUM(AU166:AU169)</f>
        <v>1964.255</v>
      </c>
      <c r="AV170" s="4" t="n">
        <f aca="false">SUM(AV166:AV169)</f>
        <v>1964.255</v>
      </c>
      <c r="AW170" s="4" t="n">
        <f aca="false">SUM(AW166:AW169)</f>
        <v>1964.255</v>
      </c>
      <c r="AX170" s="4" t="n">
        <f aca="false">SUM(AX166:AX169)</f>
        <v>1964.255</v>
      </c>
      <c r="AY170" s="4" t="n">
        <f aca="false">SUM(AY166:AY169)</f>
        <v>1964.255</v>
      </c>
    </row>
    <row r="171" customFormat="false" ht="12.75" hidden="false" customHeight="false" outlineLevel="0" collapsed="false"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</row>
    <row r="172" customFormat="false" ht="12.75" hidden="false" customHeight="false" outlineLevel="0" collapsed="false">
      <c r="B172" s="0" t="s">
        <v>114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</row>
    <row r="173" customFormat="false" ht="12.75" hidden="false" customHeight="false" outlineLevel="0" collapsed="false">
      <c r="B173" s="0" t="s">
        <v>41</v>
      </c>
      <c r="C173" s="9" t="n">
        <f aca="false">C132</f>
        <v>12.4492217978728</v>
      </c>
      <c r="D173" s="22" t="n">
        <f aca="false">D166/($C40/4)*100</f>
        <v>12.6350064801929</v>
      </c>
      <c r="E173" s="22" t="n">
        <f aca="false">E166/($C40/4)*100</f>
        <v>12.820791162513</v>
      </c>
      <c r="F173" s="22" t="n">
        <f aca="false">F166/($C40/4)*100</f>
        <v>13.0065758448331</v>
      </c>
      <c r="G173" s="22" t="n">
        <f aca="false">G166/($C40/4)*100</f>
        <v>13.1923605271532</v>
      </c>
      <c r="H173" s="22" t="n">
        <f aca="false">H166/($C40/4)*100</f>
        <v>13.3781452094734</v>
      </c>
      <c r="I173" s="22" t="n">
        <f aca="false">I166/($C40/4)*100</f>
        <v>13.5639298917935</v>
      </c>
      <c r="J173" s="22" t="n">
        <f aca="false">J166/($C40/4)*100</f>
        <v>13.7497145741136</v>
      </c>
      <c r="K173" s="22" t="n">
        <f aca="false">K166/($C40/4)*100</f>
        <v>13.9354992564337</v>
      </c>
      <c r="L173" s="22" t="n">
        <f aca="false">L166/($C40/4)*100</f>
        <v>14.1212839387538</v>
      </c>
      <c r="M173" s="22" t="n">
        <f aca="false">M166/($C40/4)*100</f>
        <v>14.3070686210739</v>
      </c>
      <c r="N173" s="22" t="n">
        <f aca="false">N166/($C40/4)*100</f>
        <v>14.3070686210739</v>
      </c>
      <c r="O173" s="22" t="n">
        <f aca="false">O166/($C40/4)*100</f>
        <v>14.3070686210739</v>
      </c>
      <c r="P173" s="22" t="n">
        <f aca="false">P166/($C40/4)*100</f>
        <v>14.3070686210739</v>
      </c>
      <c r="Q173" s="22" t="n">
        <f aca="false">Q166/($C40/4)*100</f>
        <v>14.3070686210739</v>
      </c>
      <c r="R173" s="22" t="n">
        <f aca="false">R166/($C40/4)*100</f>
        <v>14.3070686210739</v>
      </c>
      <c r="S173" s="22" t="n">
        <f aca="false">S166/($C40/4)*100</f>
        <v>14.3070686210739</v>
      </c>
      <c r="T173" s="22" t="n">
        <f aca="false">T166/($C40/4)*100</f>
        <v>14.3070686210739</v>
      </c>
      <c r="U173" s="22" t="n">
        <f aca="false">U166/($C40/4)*100</f>
        <v>12.4492217978728</v>
      </c>
      <c r="V173" s="22" t="n">
        <f aca="false">V166/($C40/4)*100</f>
        <v>12.4492217978728</v>
      </c>
      <c r="W173" s="22" t="n">
        <f aca="false">W166/($C40/4)*100</f>
        <v>12.4492217978728</v>
      </c>
      <c r="X173" s="22" t="n">
        <f aca="false">X166/($C40/4)*100</f>
        <v>12.4492217978728</v>
      </c>
      <c r="Y173" s="22" t="n">
        <f aca="false">Y166/($C40/4)*100</f>
        <v>12.4492217978728</v>
      </c>
      <c r="Z173" s="22" t="n">
        <f aca="false">Z166/($C40/4)*100</f>
        <v>12.4492217978728</v>
      </c>
      <c r="AA173" s="22" t="n">
        <f aca="false">AA166/($C40/4)*100</f>
        <v>12.4492217978728</v>
      </c>
      <c r="AB173" s="22" t="n">
        <f aca="false">AB166/($C40/4)*100</f>
        <v>12.4492217978728</v>
      </c>
      <c r="AC173" s="22" t="n">
        <f aca="false">AC166/($C40/4)*100</f>
        <v>12.4492217978728</v>
      </c>
      <c r="AD173" s="22" t="n">
        <f aca="false">AD166/($C40/4)*100</f>
        <v>12.4492217978728</v>
      </c>
      <c r="AE173" s="22" t="n">
        <f aca="false">AE166/($C40/4)*100</f>
        <v>12.4492217978728</v>
      </c>
      <c r="AF173" s="22" t="n">
        <f aca="false">AF166/($C40/4)*100</f>
        <v>12.4492217978728</v>
      </c>
      <c r="AG173" s="22" t="n">
        <f aca="false">AG166/($C40/4)*100</f>
        <v>12.4492217978728</v>
      </c>
      <c r="AH173" s="22" t="n">
        <f aca="false">AH166/($C40/4)*100</f>
        <v>12.4492217978728</v>
      </c>
      <c r="AI173" s="22" t="n">
        <f aca="false">AI166/($C40/4)*100</f>
        <v>12.4492217978728</v>
      </c>
      <c r="AJ173" s="22" t="n">
        <f aca="false">AJ166/($C40/4)*100</f>
        <v>12.4492217978728</v>
      </c>
      <c r="AK173" s="22" t="n">
        <f aca="false">AK166/($C40/4)*100</f>
        <v>12.4492217978728</v>
      </c>
      <c r="AL173" s="22" t="n">
        <f aca="false">AL166/($C40/4)*100</f>
        <v>12.4492217978728</v>
      </c>
      <c r="AM173" s="22" t="n">
        <f aca="false">AM166/($C40/4)*100</f>
        <v>12.4492217978728</v>
      </c>
      <c r="AN173" s="22" t="n">
        <f aca="false">AN166/($C40/4)*100</f>
        <v>12.4492217978728</v>
      </c>
      <c r="AO173" s="22" t="n">
        <f aca="false">AO166/($C40/4)*100</f>
        <v>12.4492217978728</v>
      </c>
      <c r="AP173" s="22" t="n">
        <f aca="false">AP166/($C40/4)*100</f>
        <v>12.4492217978728</v>
      </c>
      <c r="AQ173" s="22" t="n">
        <f aca="false">AQ166/($C40/4)*100</f>
        <v>12.4492217978728</v>
      </c>
      <c r="AR173" s="22" t="n">
        <f aca="false">AR166/($C40/4)*100</f>
        <v>12.4492217978728</v>
      </c>
      <c r="AS173" s="22" t="n">
        <f aca="false">AS166/($C40/4)*100</f>
        <v>12.4492217978728</v>
      </c>
      <c r="AT173" s="22" t="n">
        <f aca="false">AT166/($C40/4)*100</f>
        <v>12.4492217978728</v>
      </c>
      <c r="AU173" s="22" t="n">
        <f aca="false">AU166/($C40/4)*100</f>
        <v>12.4492217978728</v>
      </c>
      <c r="AV173" s="22" t="n">
        <f aca="false">AV166/($C40/4)*100</f>
        <v>12.4492217978728</v>
      </c>
      <c r="AW173" s="22" t="n">
        <f aca="false">AW166/($C40/4)*100</f>
        <v>12.4492217978728</v>
      </c>
      <c r="AX173" s="22" t="n">
        <f aca="false">AX166/($C40/4)*100</f>
        <v>12.4492217978728</v>
      </c>
      <c r="AY173" s="22" t="n">
        <f aca="false">AY166/($C40/4)*100</f>
        <v>12.4492217978728</v>
      </c>
    </row>
    <row r="174" customFormat="false" ht="12.75" hidden="false" customHeight="false" outlineLevel="0" collapsed="false">
      <c r="B174" s="0" t="s">
        <v>65</v>
      </c>
      <c r="C174" s="9" t="n">
        <f aca="false">C133</f>
        <v>9.74505182364851</v>
      </c>
      <c r="D174" s="22" t="n">
        <f aca="false">D167/($C41/4)*100</f>
        <v>10.0237288471287</v>
      </c>
      <c r="E174" s="22" t="n">
        <f aca="false">E167/($C41/4)*100</f>
        <v>10.3024058706089</v>
      </c>
      <c r="F174" s="22" t="n">
        <f aca="false">F167/($C41/4)*100</f>
        <v>10.581082894089</v>
      </c>
      <c r="G174" s="22" t="n">
        <f aca="false">G167/($C41/4)*100</f>
        <v>10.8597599175692</v>
      </c>
      <c r="H174" s="22" t="n">
        <f aca="false">H167/($C41/4)*100</f>
        <v>11.1384369410494</v>
      </c>
      <c r="I174" s="22" t="n">
        <f aca="false">I167/($C41/4)*100</f>
        <v>11.4171139645295</v>
      </c>
      <c r="J174" s="22" t="n">
        <f aca="false">J167/($C41/4)*100</f>
        <v>11.6957909880097</v>
      </c>
      <c r="K174" s="22" t="n">
        <f aca="false">K167/($C41/4)*100</f>
        <v>11.9744680114899</v>
      </c>
      <c r="L174" s="22" t="n">
        <f aca="false">L167/($C41/4)*100</f>
        <v>12.2531450349701</v>
      </c>
      <c r="M174" s="22" t="n">
        <f aca="false">M167/($C41/4)*100</f>
        <v>12.5318220584502</v>
      </c>
      <c r="N174" s="22" t="n">
        <f aca="false">N167/($C41/4)*100</f>
        <v>12.5318220584502</v>
      </c>
      <c r="O174" s="22" t="n">
        <f aca="false">O167/($C41/4)*100</f>
        <v>12.5318220584502</v>
      </c>
      <c r="P174" s="22" t="n">
        <f aca="false">P167/($C41/4)*100</f>
        <v>12.5318220584502</v>
      </c>
      <c r="Q174" s="22" t="n">
        <f aca="false">Q167/($C41/4)*100</f>
        <v>12.5318220584502</v>
      </c>
      <c r="R174" s="22" t="n">
        <f aca="false">R167/($C41/4)*100</f>
        <v>12.5318220584502</v>
      </c>
      <c r="S174" s="22" t="n">
        <f aca="false">S167/($C41/4)*100</f>
        <v>12.5318220584502</v>
      </c>
      <c r="T174" s="22" t="n">
        <f aca="false">T167/($C41/4)*100</f>
        <v>12.5318220584502</v>
      </c>
      <c r="U174" s="22" t="n">
        <f aca="false">U167/($C41/4)*100</f>
        <v>9.74505182364851</v>
      </c>
      <c r="V174" s="22" t="n">
        <f aca="false">V167/($C41/4)*100</f>
        <v>9.74505182364851</v>
      </c>
      <c r="W174" s="22" t="n">
        <f aca="false">W167/($C41/4)*100</f>
        <v>9.74505182364851</v>
      </c>
      <c r="X174" s="22" t="n">
        <f aca="false">X167/($C41/4)*100</f>
        <v>9.74505182364851</v>
      </c>
      <c r="Y174" s="22" t="n">
        <f aca="false">Y167/($C41/4)*100</f>
        <v>9.74505182364851</v>
      </c>
      <c r="Z174" s="22" t="n">
        <f aca="false">Z167/($C41/4)*100</f>
        <v>9.74505182364851</v>
      </c>
      <c r="AA174" s="22" t="n">
        <f aca="false">AA167/($C41/4)*100</f>
        <v>9.74505182364851</v>
      </c>
      <c r="AB174" s="22" t="n">
        <f aca="false">AB167/($C41/4)*100</f>
        <v>9.74505182364851</v>
      </c>
      <c r="AC174" s="22" t="n">
        <f aca="false">AC167/($C41/4)*100</f>
        <v>9.74505182364851</v>
      </c>
      <c r="AD174" s="22" t="n">
        <f aca="false">AD167/($C41/4)*100</f>
        <v>9.74505182364851</v>
      </c>
      <c r="AE174" s="22" t="n">
        <f aca="false">AE167/($C41/4)*100</f>
        <v>9.74505182364851</v>
      </c>
      <c r="AF174" s="22" t="n">
        <f aca="false">AF167/($C41/4)*100</f>
        <v>9.74505182364851</v>
      </c>
      <c r="AG174" s="22" t="n">
        <f aca="false">AG167/($C41/4)*100</f>
        <v>9.74505182364851</v>
      </c>
      <c r="AH174" s="22" t="n">
        <f aca="false">AH167/($C41/4)*100</f>
        <v>9.74505182364851</v>
      </c>
      <c r="AI174" s="22" t="n">
        <f aca="false">AI167/($C41/4)*100</f>
        <v>9.74505182364851</v>
      </c>
      <c r="AJ174" s="22" t="n">
        <f aca="false">AJ167/($C41/4)*100</f>
        <v>9.74505182364851</v>
      </c>
      <c r="AK174" s="22" t="n">
        <f aca="false">AK167/($C41/4)*100</f>
        <v>9.74505182364851</v>
      </c>
      <c r="AL174" s="22" t="n">
        <f aca="false">AL167/($C41/4)*100</f>
        <v>9.74505182364851</v>
      </c>
      <c r="AM174" s="22" t="n">
        <f aca="false">AM167/($C41/4)*100</f>
        <v>9.74505182364851</v>
      </c>
      <c r="AN174" s="22" t="n">
        <f aca="false">AN167/($C41/4)*100</f>
        <v>9.74505182364851</v>
      </c>
      <c r="AO174" s="22" t="n">
        <f aca="false">AO167/($C41/4)*100</f>
        <v>9.74505182364851</v>
      </c>
      <c r="AP174" s="22" t="n">
        <f aca="false">AP167/($C41/4)*100</f>
        <v>9.74505182364851</v>
      </c>
      <c r="AQ174" s="22" t="n">
        <f aca="false">AQ167/($C41/4)*100</f>
        <v>9.74505182364851</v>
      </c>
      <c r="AR174" s="22" t="n">
        <f aca="false">AR167/($C41/4)*100</f>
        <v>9.74505182364851</v>
      </c>
      <c r="AS174" s="22" t="n">
        <f aca="false">AS167/($C41/4)*100</f>
        <v>9.74505182364851</v>
      </c>
      <c r="AT174" s="22" t="n">
        <f aca="false">AT167/($C41/4)*100</f>
        <v>9.74505182364851</v>
      </c>
      <c r="AU174" s="22" t="n">
        <f aca="false">AU167/($C41/4)*100</f>
        <v>9.74505182364851</v>
      </c>
      <c r="AV174" s="22" t="n">
        <f aca="false">AV167/($C41/4)*100</f>
        <v>9.74505182364851</v>
      </c>
      <c r="AW174" s="22" t="n">
        <f aca="false">AW167/($C41/4)*100</f>
        <v>9.74505182364851</v>
      </c>
      <c r="AX174" s="22" t="n">
        <f aca="false">AX167/($C41/4)*100</f>
        <v>9.74505182364851</v>
      </c>
      <c r="AY174" s="22" t="n">
        <f aca="false">AY167/($C41/4)*100</f>
        <v>9.74505182364851</v>
      </c>
    </row>
    <row r="175" customFormat="false" ht="12.75" hidden="false" customHeight="false" outlineLevel="0" collapsed="false">
      <c r="B175" s="0" t="s">
        <v>66</v>
      </c>
      <c r="C175" s="9" t="n">
        <f aca="false">C134</f>
        <v>6.56353465870436</v>
      </c>
      <c r="D175" s="22" t="n">
        <f aca="false">D168/($C42/4)*100</f>
        <v>6.84221168218453</v>
      </c>
      <c r="E175" s="22" t="n">
        <f aca="false">E168/($C42/4)*100</f>
        <v>7.12088870566471</v>
      </c>
      <c r="F175" s="22" t="n">
        <f aca="false">F168/($C42/4)*100</f>
        <v>7.39956572914488</v>
      </c>
      <c r="G175" s="22" t="n">
        <f aca="false">G168/($C42/4)*100</f>
        <v>7.67824275262506</v>
      </c>
      <c r="H175" s="22" t="n">
        <f aca="false">H168/($C42/4)*100</f>
        <v>7.95691977610523</v>
      </c>
      <c r="I175" s="22" t="n">
        <f aca="false">I168/($C42/4)*100</f>
        <v>8.2355967995854</v>
      </c>
      <c r="J175" s="22" t="n">
        <f aca="false">J168/($C42/4)*100</f>
        <v>8.51427382306557</v>
      </c>
      <c r="K175" s="22" t="n">
        <f aca="false">K168/($C42/4)*100</f>
        <v>8.79295084654575</v>
      </c>
      <c r="L175" s="22" t="n">
        <f aca="false">L168/($C42/4)*100</f>
        <v>9.07162787002592</v>
      </c>
      <c r="M175" s="22" t="n">
        <f aca="false">M168/($C42/4)*100</f>
        <v>9.35030489350609</v>
      </c>
      <c r="N175" s="22" t="n">
        <f aca="false">N168/($C42/4)*100</f>
        <v>9.35030489350609</v>
      </c>
      <c r="O175" s="22" t="n">
        <f aca="false">O168/($C42/4)*100</f>
        <v>9.35030489350609</v>
      </c>
      <c r="P175" s="22" t="n">
        <f aca="false">P168/($C42/4)*100</f>
        <v>9.35030489350609</v>
      </c>
      <c r="Q175" s="22" t="n">
        <f aca="false">Q168/($C42/4)*100</f>
        <v>9.35030489350609</v>
      </c>
      <c r="R175" s="22" t="n">
        <f aca="false">R168/($C42/4)*100</f>
        <v>9.35030489350609</v>
      </c>
      <c r="S175" s="22" t="n">
        <f aca="false">S168/($C42/4)*100</f>
        <v>9.35030489350609</v>
      </c>
      <c r="T175" s="22" t="n">
        <f aca="false">T168/($C42/4)*100</f>
        <v>9.35030489350609</v>
      </c>
      <c r="U175" s="22" t="n">
        <f aca="false">U168/($C42/4)*100</f>
        <v>6.56353465870436</v>
      </c>
      <c r="V175" s="22" t="n">
        <f aca="false">V168/($C42/4)*100</f>
        <v>6.56353465870436</v>
      </c>
      <c r="W175" s="22" t="n">
        <f aca="false">W168/($C42/4)*100</f>
        <v>6.56353465870436</v>
      </c>
      <c r="X175" s="22" t="n">
        <f aca="false">X168/($C42/4)*100</f>
        <v>6.56353465870436</v>
      </c>
      <c r="Y175" s="22" t="n">
        <f aca="false">Y168/($C42/4)*100</f>
        <v>6.56353465870436</v>
      </c>
      <c r="Z175" s="22" t="n">
        <f aca="false">Z168/($C42/4)*100</f>
        <v>6.56353465870436</v>
      </c>
      <c r="AA175" s="22" t="n">
        <f aca="false">AA168/($C42/4)*100</f>
        <v>6.56353465870436</v>
      </c>
      <c r="AB175" s="22" t="n">
        <f aca="false">AB168/($C42/4)*100</f>
        <v>6.56353465870436</v>
      </c>
      <c r="AC175" s="22" t="n">
        <f aca="false">AC168/($C42/4)*100</f>
        <v>6.56353465870436</v>
      </c>
      <c r="AD175" s="22" t="n">
        <f aca="false">AD168/($C42/4)*100</f>
        <v>6.56353465870436</v>
      </c>
      <c r="AE175" s="22" t="n">
        <f aca="false">AE168/($C42/4)*100</f>
        <v>6.56353465870436</v>
      </c>
      <c r="AF175" s="22" t="n">
        <f aca="false">AF168/($C42/4)*100</f>
        <v>6.56353465870436</v>
      </c>
      <c r="AG175" s="22" t="n">
        <f aca="false">AG168/($C42/4)*100</f>
        <v>6.56353465870436</v>
      </c>
      <c r="AH175" s="22" t="n">
        <f aca="false">AH168/($C42/4)*100</f>
        <v>6.56353465870436</v>
      </c>
      <c r="AI175" s="22" t="n">
        <f aca="false">AI168/($C42/4)*100</f>
        <v>6.56353465870436</v>
      </c>
      <c r="AJ175" s="22" t="n">
        <f aca="false">AJ168/($C42/4)*100</f>
        <v>6.56353465870436</v>
      </c>
      <c r="AK175" s="22" t="n">
        <f aca="false">AK168/($C42/4)*100</f>
        <v>6.56353465870436</v>
      </c>
      <c r="AL175" s="22" t="n">
        <f aca="false">AL168/($C42/4)*100</f>
        <v>6.56353465870436</v>
      </c>
      <c r="AM175" s="22" t="n">
        <f aca="false">AM168/($C42/4)*100</f>
        <v>6.56353465870436</v>
      </c>
      <c r="AN175" s="22" t="n">
        <f aca="false">AN168/($C42/4)*100</f>
        <v>6.56353465870436</v>
      </c>
      <c r="AO175" s="22" t="n">
        <f aca="false">AO168/($C42/4)*100</f>
        <v>6.56353465870436</v>
      </c>
      <c r="AP175" s="22" t="n">
        <f aca="false">AP168/($C42/4)*100</f>
        <v>6.56353465870436</v>
      </c>
      <c r="AQ175" s="22" t="n">
        <f aca="false">AQ168/($C42/4)*100</f>
        <v>6.56353465870436</v>
      </c>
      <c r="AR175" s="22" t="n">
        <f aca="false">AR168/($C42/4)*100</f>
        <v>6.56353465870436</v>
      </c>
      <c r="AS175" s="22" t="n">
        <f aca="false">AS168/($C42/4)*100</f>
        <v>6.56353465870436</v>
      </c>
      <c r="AT175" s="22" t="n">
        <f aca="false">AT168/($C42/4)*100</f>
        <v>6.56353465870436</v>
      </c>
      <c r="AU175" s="22" t="n">
        <f aca="false">AU168/($C42/4)*100</f>
        <v>6.56353465870436</v>
      </c>
      <c r="AV175" s="22" t="n">
        <f aca="false">AV168/($C42/4)*100</f>
        <v>6.56353465870436</v>
      </c>
      <c r="AW175" s="22" t="n">
        <f aca="false">AW168/($C42/4)*100</f>
        <v>6.56353465870436</v>
      </c>
      <c r="AX175" s="22" t="n">
        <f aca="false">AX168/($C42/4)*100</f>
        <v>6.56353465870436</v>
      </c>
      <c r="AY175" s="22" t="n">
        <f aca="false">AY168/($C42/4)*100</f>
        <v>6.56353465870436</v>
      </c>
    </row>
    <row r="176" customFormat="false" ht="12.75" hidden="false" customHeight="false" outlineLevel="0" collapsed="false">
      <c r="B176" s="0" t="s">
        <v>70</v>
      </c>
      <c r="C176" s="9" t="n">
        <f aca="false">C135</f>
        <v>9.23559086896204</v>
      </c>
      <c r="D176" s="22" t="n">
        <f aca="false">D169/($C43/4)*100</f>
        <v>9.51426789244221</v>
      </c>
      <c r="E176" s="22" t="n">
        <f aca="false">E169/($C43/4)*100</f>
        <v>9.79294491592238</v>
      </c>
      <c r="F176" s="22" t="n">
        <f aca="false">F169/($C43/4)*100</f>
        <v>10.0716219394026</v>
      </c>
      <c r="G176" s="22" t="n">
        <f aca="false">G169/($C43/4)*100</f>
        <v>10.3502989628827</v>
      </c>
      <c r="H176" s="22" t="n">
        <f aca="false">H169/($C43/4)*100</f>
        <v>10.6289759863629</v>
      </c>
      <c r="I176" s="22" t="n">
        <f aca="false">I169/($C43/4)*100</f>
        <v>10.9076530098431</v>
      </c>
      <c r="J176" s="22" t="n">
        <f aca="false">J169/($C43/4)*100</f>
        <v>11.1863300333233</v>
      </c>
      <c r="K176" s="22" t="n">
        <f aca="false">K169/($C43/4)*100</f>
        <v>11.4650070568034</v>
      </c>
      <c r="L176" s="22" t="n">
        <f aca="false">L169/($C43/4)*100</f>
        <v>11.7436840802836</v>
      </c>
      <c r="M176" s="22" t="n">
        <f aca="false">M169/($C43/4)*100</f>
        <v>12.0223611037638</v>
      </c>
      <c r="N176" s="22" t="n">
        <f aca="false">N169/($C43/4)*100</f>
        <v>12.0223611037638</v>
      </c>
      <c r="O176" s="22" t="n">
        <f aca="false">O169/($C43/4)*100</f>
        <v>12.0223611037638</v>
      </c>
      <c r="P176" s="22" t="n">
        <f aca="false">P169/($C43/4)*100</f>
        <v>12.0223611037638</v>
      </c>
      <c r="Q176" s="22" t="n">
        <f aca="false">Q169/($C43/4)*100</f>
        <v>12.0223611037638</v>
      </c>
      <c r="R176" s="22" t="n">
        <f aca="false">R169/($C43/4)*100</f>
        <v>12.0223611037638</v>
      </c>
      <c r="S176" s="22" t="n">
        <f aca="false">S169/($C43/4)*100</f>
        <v>12.0223611037638</v>
      </c>
      <c r="T176" s="22" t="n">
        <f aca="false">T169/($C43/4)*100</f>
        <v>12.0223611037638</v>
      </c>
      <c r="U176" s="22" t="n">
        <f aca="false">U169/($C43/4)*100</f>
        <v>9.23559086896204</v>
      </c>
      <c r="V176" s="22" t="n">
        <f aca="false">V169/($C43/4)*100</f>
        <v>9.23559086896204</v>
      </c>
      <c r="W176" s="22" t="n">
        <f aca="false">W169/($C43/4)*100</f>
        <v>9.23559086896204</v>
      </c>
      <c r="X176" s="22" t="n">
        <f aca="false">X169/($C43/4)*100</f>
        <v>9.23559086896204</v>
      </c>
      <c r="Y176" s="22" t="n">
        <f aca="false">Y169/($C43/4)*100</f>
        <v>9.23559086896204</v>
      </c>
      <c r="Z176" s="22" t="n">
        <f aca="false">Z169/($C43/4)*100</f>
        <v>9.23559086896204</v>
      </c>
      <c r="AA176" s="22" t="n">
        <f aca="false">AA169/($C43/4)*100</f>
        <v>9.23559086896204</v>
      </c>
      <c r="AB176" s="22" t="n">
        <f aca="false">AB169/($C43/4)*100</f>
        <v>9.23559086896204</v>
      </c>
      <c r="AC176" s="22" t="n">
        <f aca="false">AC169/($C43/4)*100</f>
        <v>9.23559086896204</v>
      </c>
      <c r="AD176" s="22" t="n">
        <f aca="false">AD169/($C43/4)*100</f>
        <v>9.23559086896204</v>
      </c>
      <c r="AE176" s="22" t="n">
        <f aca="false">AE169/($C43/4)*100</f>
        <v>9.23559086896204</v>
      </c>
      <c r="AF176" s="22" t="n">
        <f aca="false">AF169/($C43/4)*100</f>
        <v>9.23559086896204</v>
      </c>
      <c r="AG176" s="22" t="n">
        <f aca="false">AG169/($C43/4)*100</f>
        <v>9.23559086896204</v>
      </c>
      <c r="AH176" s="22" t="n">
        <f aca="false">AH169/($C43/4)*100</f>
        <v>9.23559086896204</v>
      </c>
      <c r="AI176" s="22" t="n">
        <f aca="false">AI169/($C43/4)*100</f>
        <v>9.23559086896204</v>
      </c>
      <c r="AJ176" s="22" t="n">
        <f aca="false">AJ169/($C43/4)*100</f>
        <v>9.23559086896204</v>
      </c>
      <c r="AK176" s="22" t="n">
        <f aca="false">AK169/($C43/4)*100</f>
        <v>9.23559086896204</v>
      </c>
      <c r="AL176" s="22" t="n">
        <f aca="false">AL169/($C43/4)*100</f>
        <v>9.23559086896204</v>
      </c>
      <c r="AM176" s="22" t="n">
        <f aca="false">AM169/($C43/4)*100</f>
        <v>9.23559086896204</v>
      </c>
      <c r="AN176" s="22" t="n">
        <f aca="false">AN169/($C43/4)*100</f>
        <v>9.23559086896204</v>
      </c>
      <c r="AO176" s="22" t="n">
        <f aca="false">AO169/($C43/4)*100</f>
        <v>9.23559086896204</v>
      </c>
      <c r="AP176" s="22" t="n">
        <f aca="false">AP169/($C43/4)*100</f>
        <v>9.23559086896204</v>
      </c>
      <c r="AQ176" s="22" t="n">
        <f aca="false">AQ169/($C43/4)*100</f>
        <v>9.23559086896204</v>
      </c>
      <c r="AR176" s="22" t="n">
        <f aca="false">AR169/($C43/4)*100</f>
        <v>9.23559086896204</v>
      </c>
      <c r="AS176" s="22" t="n">
        <f aca="false">AS169/($C43/4)*100</f>
        <v>9.23559086896204</v>
      </c>
      <c r="AT176" s="22" t="n">
        <f aca="false">AT169/($C43/4)*100</f>
        <v>9.23559086896204</v>
      </c>
      <c r="AU176" s="22" t="n">
        <f aca="false">AU169/($C43/4)*100</f>
        <v>9.23559086896204</v>
      </c>
      <c r="AV176" s="22" t="n">
        <f aca="false">AV169/($C43/4)*100</f>
        <v>9.23559086896204</v>
      </c>
      <c r="AW176" s="22" t="n">
        <f aca="false">AW169/($C43/4)*100</f>
        <v>9.23559086896204</v>
      </c>
      <c r="AX176" s="22" t="n">
        <f aca="false">AX169/($C43/4)*100</f>
        <v>9.23559086896204</v>
      </c>
      <c r="AY176" s="22" t="n">
        <f aca="false">AY169/($C43/4)*100</f>
        <v>9.23559086896204</v>
      </c>
    </row>
    <row r="177" customFormat="false" ht="12.75" hidden="false" customHeight="false" outlineLevel="0" collapsed="false">
      <c r="B177" s="0" t="s">
        <v>17</v>
      </c>
      <c r="C177" s="9" t="n">
        <f aca="false">C136</f>
        <v>9.99595430141727</v>
      </c>
      <c r="D177" s="22" t="n">
        <f aca="false">D170/($C44/4)*100</f>
        <v>10.2458531589527</v>
      </c>
      <c r="E177" s="22" t="n">
        <f aca="false">E170/($C44/4)*100</f>
        <v>10.4957520164881</v>
      </c>
      <c r="F177" s="22" t="n">
        <f aca="false">F170/($C44/4)*100</f>
        <v>10.7456508740236</v>
      </c>
      <c r="G177" s="22" t="n">
        <f aca="false">G170/($C44/4)*100</f>
        <v>10.995549731559</v>
      </c>
      <c r="H177" s="22" t="n">
        <f aca="false">H170/($C44/4)*100</f>
        <v>11.2454485890944</v>
      </c>
      <c r="I177" s="22" t="n">
        <f aca="false">I170/($C44/4)*100</f>
        <v>11.4953474466299</v>
      </c>
      <c r="J177" s="22" t="n">
        <f aca="false">J170/($C44/4)*100</f>
        <v>11.7452463041653</v>
      </c>
      <c r="K177" s="22" t="n">
        <f aca="false">K170/($C44/4)*100</f>
        <v>11.9951451617007</v>
      </c>
      <c r="L177" s="22" t="n">
        <f aca="false">L170/($C44/4)*100</f>
        <v>12.2450440192362</v>
      </c>
      <c r="M177" s="22" t="n">
        <f aca="false">M170/($C44/4)*100</f>
        <v>12.4949428767716</v>
      </c>
      <c r="N177" s="22" t="n">
        <f aca="false">N170/($C44/4)*100</f>
        <v>12.4949428767716</v>
      </c>
      <c r="O177" s="22" t="n">
        <f aca="false">O170/($C44/4)*100</f>
        <v>12.4949428767716</v>
      </c>
      <c r="P177" s="22" t="n">
        <f aca="false">P170/($C44/4)*100</f>
        <v>12.4949428767716</v>
      </c>
      <c r="Q177" s="22" t="n">
        <f aca="false">Q170/($C44/4)*100</f>
        <v>12.4949428767716</v>
      </c>
      <c r="R177" s="22" t="n">
        <f aca="false">R170/($C44/4)*100</f>
        <v>12.4949428767716</v>
      </c>
      <c r="S177" s="22" t="n">
        <f aca="false">S170/($C44/4)*100</f>
        <v>12.4949428767716</v>
      </c>
      <c r="T177" s="22" t="n">
        <f aca="false">T170/($C44/4)*100</f>
        <v>12.4949428767716</v>
      </c>
      <c r="U177" s="22" t="n">
        <f aca="false">U170/($C44/4)*100</f>
        <v>9.99595430141727</v>
      </c>
      <c r="V177" s="22" t="n">
        <f aca="false">V170/($C44/4)*100</f>
        <v>9.99595430141727</v>
      </c>
      <c r="W177" s="22" t="n">
        <f aca="false">W170/($C44/4)*100</f>
        <v>9.99595430141727</v>
      </c>
      <c r="X177" s="22" t="n">
        <f aca="false">X170/($C44/4)*100</f>
        <v>9.99595430141727</v>
      </c>
      <c r="Y177" s="22" t="n">
        <f aca="false">Y170/($C44/4)*100</f>
        <v>9.99595430141727</v>
      </c>
      <c r="Z177" s="22" t="n">
        <f aca="false">Z170/($C44/4)*100</f>
        <v>9.99595430141727</v>
      </c>
      <c r="AA177" s="22" t="n">
        <f aca="false">AA170/($C44/4)*100</f>
        <v>9.99595430141727</v>
      </c>
      <c r="AB177" s="22" t="n">
        <f aca="false">AB170/($C44/4)*100</f>
        <v>9.99595430141727</v>
      </c>
      <c r="AC177" s="22" t="n">
        <f aca="false">AC170/($C44/4)*100</f>
        <v>9.99595430141727</v>
      </c>
      <c r="AD177" s="22" t="n">
        <f aca="false">AD170/($C44/4)*100</f>
        <v>9.99595430141727</v>
      </c>
      <c r="AE177" s="22" t="n">
        <f aca="false">AE170/($C44/4)*100</f>
        <v>9.99595430141727</v>
      </c>
      <c r="AF177" s="22" t="n">
        <f aca="false">AF170/($C44/4)*100</f>
        <v>9.99595430141727</v>
      </c>
      <c r="AG177" s="22" t="n">
        <f aca="false">AG170/($C44/4)*100</f>
        <v>9.99595430141727</v>
      </c>
      <c r="AH177" s="22" t="n">
        <f aca="false">AH170/($C44/4)*100</f>
        <v>9.99595430141727</v>
      </c>
      <c r="AI177" s="22" t="n">
        <f aca="false">AI170/($C44/4)*100</f>
        <v>9.99595430141727</v>
      </c>
      <c r="AJ177" s="22" t="n">
        <f aca="false">AJ170/($C44/4)*100</f>
        <v>9.99595430141727</v>
      </c>
      <c r="AK177" s="22" t="n">
        <f aca="false">AK170/($C44/4)*100</f>
        <v>9.99595430141727</v>
      </c>
      <c r="AL177" s="22" t="n">
        <f aca="false">AL170/($C44/4)*100</f>
        <v>9.99595430141727</v>
      </c>
      <c r="AM177" s="22" t="n">
        <f aca="false">AM170/($C44/4)*100</f>
        <v>9.99595430141727</v>
      </c>
      <c r="AN177" s="22" t="n">
        <f aca="false">AN170/($C44/4)*100</f>
        <v>9.99595430141727</v>
      </c>
      <c r="AO177" s="22" t="n">
        <f aca="false">AO170/($C44/4)*100</f>
        <v>9.99595430141727</v>
      </c>
      <c r="AP177" s="22" t="n">
        <f aca="false">AP170/($C44/4)*100</f>
        <v>9.99595430141727</v>
      </c>
      <c r="AQ177" s="22" t="n">
        <f aca="false">AQ170/($C44/4)*100</f>
        <v>9.99595430141727</v>
      </c>
      <c r="AR177" s="22" t="n">
        <f aca="false">AR170/($C44/4)*100</f>
        <v>9.99595430141727</v>
      </c>
      <c r="AS177" s="22" t="n">
        <f aca="false">AS170/($C44/4)*100</f>
        <v>9.99595430141727</v>
      </c>
      <c r="AT177" s="22" t="n">
        <f aca="false">AT170/($C44/4)*100</f>
        <v>9.99595430141727</v>
      </c>
      <c r="AU177" s="22" t="n">
        <f aca="false">AU170/($C44/4)*100</f>
        <v>9.99595430141727</v>
      </c>
      <c r="AV177" s="22" t="n">
        <f aca="false">AV170/($C44/4)*100</f>
        <v>9.99595430141727</v>
      </c>
      <c r="AW177" s="22" t="n">
        <f aca="false">AW170/($C44/4)*100</f>
        <v>9.99595430141727</v>
      </c>
      <c r="AX177" s="22" t="n">
        <f aca="false">AX170/($C44/4)*100</f>
        <v>9.99595430141727</v>
      </c>
      <c r="AY177" s="22" t="n">
        <f aca="false">AY170/($C44/4)*100</f>
        <v>9.99595430141727</v>
      </c>
    </row>
    <row r="178" customFormat="false" ht="12.75" hidden="false" customHeight="false" outlineLevel="0" collapsed="false"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</row>
    <row r="179" customFormat="false" ht="12.75" hidden="false" customHeight="false" outlineLevel="0" collapsed="false">
      <c r="B179" s="16" t="s">
        <v>127</v>
      </c>
    </row>
    <row r="180" customFormat="false" ht="12.75" hidden="false" customHeight="false" outlineLevel="0" collapsed="false"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</row>
    <row r="181" customFormat="false" ht="12.75" hidden="false" customHeight="false" outlineLevel="0" collapsed="false">
      <c r="B181" s="0" t="s">
        <v>89</v>
      </c>
      <c r="D181" s="15" t="n">
        <f aca="false">D151</f>
        <v>0.0286898447142221</v>
      </c>
      <c r="E181" s="15" t="n">
        <v>0.057379689428444</v>
      </c>
      <c r="F181" s="15" t="n">
        <v>0.0860695341426663</v>
      </c>
      <c r="G181" s="15" t="n">
        <v>0.114759378856888</v>
      </c>
      <c r="H181" s="15" t="n">
        <v>0.14344922357111</v>
      </c>
      <c r="I181" s="15" t="n">
        <v>0.172139068285332</v>
      </c>
      <c r="J181" s="15" t="n">
        <v>0.200828912999554</v>
      </c>
      <c r="K181" s="15" t="n">
        <v>0.229518757713777</v>
      </c>
      <c r="L181" s="15" t="n">
        <v>0.258208602427999</v>
      </c>
      <c r="M181" s="15" t="n">
        <v>0.28689844714222</v>
      </c>
      <c r="N181" s="15" t="n">
        <v>0.28689844714222</v>
      </c>
      <c r="O181" s="15" t="n">
        <v>0.28689844714222</v>
      </c>
      <c r="P181" s="15" t="n">
        <v>0.28689844714222</v>
      </c>
      <c r="Q181" s="15" t="n">
        <v>0.28689844714222</v>
      </c>
      <c r="R181" s="15" t="n">
        <v>0.28689844714222</v>
      </c>
      <c r="S181" s="15" t="n">
        <v>0.28689844714222</v>
      </c>
      <c r="T181" s="15" t="n">
        <v>0.28689844714222</v>
      </c>
      <c r="U181" s="15" t="n">
        <v>0</v>
      </c>
      <c r="V181" s="15" t="n">
        <v>0</v>
      </c>
      <c r="W181" s="15" t="n">
        <v>0</v>
      </c>
      <c r="X181" s="15" t="n">
        <v>0</v>
      </c>
      <c r="Y181" s="15" t="n">
        <v>0</v>
      </c>
      <c r="Z181" s="15" t="n">
        <v>0</v>
      </c>
      <c r="AA181" s="15" t="n">
        <v>0</v>
      </c>
      <c r="AB181" s="15" t="n">
        <v>0</v>
      </c>
      <c r="AC181" s="15" t="n">
        <v>0</v>
      </c>
      <c r="AD181" s="15" t="n">
        <v>0</v>
      </c>
      <c r="AE181" s="15" t="n">
        <v>0</v>
      </c>
      <c r="AF181" s="15" t="n">
        <v>0</v>
      </c>
      <c r="AG181" s="15" t="n">
        <v>0</v>
      </c>
      <c r="AH181" s="15" t="n">
        <v>0</v>
      </c>
      <c r="AI181" s="15" t="n">
        <v>0</v>
      </c>
      <c r="AJ181" s="15" t="n">
        <v>0</v>
      </c>
      <c r="AK181" s="15" t="n">
        <v>0</v>
      </c>
      <c r="AL181" s="15" t="n">
        <v>0</v>
      </c>
      <c r="AM181" s="15" t="n">
        <v>0</v>
      </c>
      <c r="AN181" s="15" t="n">
        <v>0</v>
      </c>
      <c r="AO181" s="15" t="n">
        <v>0</v>
      </c>
      <c r="AP181" s="15" t="n">
        <v>0</v>
      </c>
      <c r="AQ181" s="15" t="n">
        <v>0</v>
      </c>
      <c r="AR181" s="15" t="n">
        <v>0</v>
      </c>
      <c r="AS181" s="15" t="n">
        <v>0</v>
      </c>
      <c r="AT181" s="15" t="n">
        <v>0</v>
      </c>
      <c r="AU181" s="15" t="n">
        <v>0</v>
      </c>
      <c r="AV181" s="15" t="n">
        <v>0</v>
      </c>
      <c r="AW181" s="15" t="n">
        <v>0</v>
      </c>
      <c r="AX181" s="15" t="n">
        <v>0</v>
      </c>
      <c r="AY181" s="15" t="n">
        <v>0</v>
      </c>
    </row>
    <row r="182" customFormat="false" ht="12.75" hidden="false" customHeight="false" outlineLevel="0" collapsed="false">
      <c r="B182" s="0" t="s">
        <v>90</v>
      </c>
      <c r="D182" s="6" t="n">
        <f aca="false">D191*1000000*100/(($C$44-$C$40*$E$83)*1000000/4)</f>
        <v>0.278677023480173</v>
      </c>
      <c r="E182" s="6" t="n">
        <f aca="false">E191*1000000*100/(($C$44-$C$40*$E$83)*1000000/4)</f>
        <v>0.557354046960344</v>
      </c>
      <c r="F182" s="6" t="n">
        <f aca="false">F191*1000000*100/(($C$44-$C$40*$E$83)*1000000/4)</f>
        <v>0.83603107044052</v>
      </c>
      <c r="G182" s="6" t="n">
        <f aca="false">G191*1000000*100/(($C$44-$C$40*$E$83)*1000000/4)</f>
        <v>1.11470809392069</v>
      </c>
      <c r="H182" s="6" t="n">
        <f aca="false">H191*1000000*100/(($C$44-$C$40*$E$83)*1000000/4)</f>
        <v>1.39338511740087</v>
      </c>
      <c r="I182" s="6" t="n">
        <f aca="false">I191*1000000*100/(($C$44-$C$40*$E$83)*1000000/4)</f>
        <v>1.67206214088104</v>
      </c>
      <c r="J182" s="6" t="n">
        <f aca="false">J191*1000000*100/(($C$44-$C$40*$E$83)*1000000/4)</f>
        <v>1.95073916436121</v>
      </c>
      <c r="K182" s="6" t="n">
        <f aca="false">K191*1000000*100/(($C$44-$C$40*$E$83)*1000000/4)</f>
        <v>2.22941618784138</v>
      </c>
      <c r="L182" s="6" t="n">
        <f aca="false">L191*1000000*100/(($C$44-$C$40*$E$83)*1000000/4)</f>
        <v>2.50809321132156</v>
      </c>
      <c r="M182" s="6" t="n">
        <f aca="false">M191*1000000*100/(($C$44-$C$40*$E$83)*1000000/4)</f>
        <v>2.78677023480173</v>
      </c>
      <c r="N182" s="6" t="n">
        <f aca="false">N191*1000000*100/(($C$44-$C$40*$E$83)*1000000/4)</f>
        <v>2.78677023480173</v>
      </c>
      <c r="O182" s="6" t="n">
        <f aca="false">O191*1000000*100/(($C$44-$C$40*$E$83)*1000000/4)</f>
        <v>2.78677023480173</v>
      </c>
      <c r="P182" s="6" t="n">
        <f aca="false">P191*1000000*100/(($C$44-$C$40*$E$83)*1000000/4)</f>
        <v>2.78677023480173</v>
      </c>
      <c r="Q182" s="6" t="n">
        <f aca="false">Q191*1000000*100/(($C$44-$C$40*$E$83)*1000000/4)</f>
        <v>2.78677023480173</v>
      </c>
      <c r="R182" s="6" t="n">
        <f aca="false">R191*1000000*100/(($C$44-$C$40*$E$83)*1000000/4)</f>
        <v>2.78677023480173</v>
      </c>
      <c r="S182" s="6" t="n">
        <f aca="false">S191*1000000*100/(($C$44-$C$40*$E$83)*1000000/4)</f>
        <v>2.78677023480173</v>
      </c>
      <c r="T182" s="6" t="n">
        <f aca="false">T191*1000000*100/(($C$44-$C$40*$E$83)*1000000/4)</f>
        <v>2.78677023480173</v>
      </c>
      <c r="U182" s="6" t="n">
        <f aca="false">U191*1000000*100/(($C$44-$C$40*$E$83)*1000000/4)</f>
        <v>0</v>
      </c>
      <c r="V182" s="6" t="n">
        <f aca="false">V191*1000000*100/(($C$44-$C$40*$E$83)*1000000/4)</f>
        <v>0</v>
      </c>
      <c r="W182" s="6" t="n">
        <f aca="false">W191*1000000*100/(($C$44-$C$40*$E$83)*1000000/4)</f>
        <v>0</v>
      </c>
      <c r="X182" s="6" t="n">
        <f aca="false">X191*1000000*100/(($C$44-$C$40*$E$83)*1000000/4)</f>
        <v>0</v>
      </c>
      <c r="Y182" s="6" t="n">
        <f aca="false">Y191*1000000*100/(($C$44-$C$40*$E$83)*1000000/4)</f>
        <v>0</v>
      </c>
      <c r="Z182" s="6" t="n">
        <f aca="false">Z191*1000000*100/(($C$44-$C$40*$E$83)*1000000/4)</f>
        <v>0</v>
      </c>
      <c r="AA182" s="6" t="n">
        <f aca="false">AA191*1000000*100/(($C$44-$C$40*$E$83)*1000000/4)</f>
        <v>0</v>
      </c>
      <c r="AB182" s="6" t="n">
        <f aca="false">AB191*1000000*100/(($C$44-$C$40*$E$83)*1000000/4)</f>
        <v>0</v>
      </c>
      <c r="AC182" s="6" t="n">
        <f aca="false">AC191*1000000*100/(($C$44-$C$40*$E$83)*1000000/4)</f>
        <v>0</v>
      </c>
      <c r="AD182" s="6" t="n">
        <f aca="false">AD191*1000000*100/(($C$44-$C$40*$E$83)*1000000/4)</f>
        <v>0</v>
      </c>
      <c r="AE182" s="6" t="n">
        <f aca="false">AE191*1000000*100/(($C$44-$C$40*$E$83)*1000000/4)</f>
        <v>0</v>
      </c>
      <c r="AF182" s="6" t="n">
        <f aca="false">AF191*1000000*100/(($C$44-$C$40*$E$83)*1000000/4)</f>
        <v>0</v>
      </c>
      <c r="AG182" s="6" t="n">
        <f aca="false">AG191*1000000*100/(($C$44-$C$40*$E$83)*1000000/4)</f>
        <v>0</v>
      </c>
      <c r="AH182" s="6" t="n">
        <f aca="false">AH191*1000000*100/(($C$44-$C$40*$E$83)*1000000/4)</f>
        <v>0</v>
      </c>
      <c r="AI182" s="6" t="n">
        <f aca="false">AI191*1000000*100/(($C$44-$C$40*$E$83)*1000000/4)</f>
        <v>0</v>
      </c>
      <c r="AJ182" s="6" t="n">
        <f aca="false">AJ191*1000000*100/(($C$44-$C$40*$E$83)*1000000/4)</f>
        <v>0</v>
      </c>
      <c r="AK182" s="6" t="n">
        <f aca="false">AK191*1000000*100/(($C$44-$C$40*$E$83)*1000000/4)</f>
        <v>0</v>
      </c>
      <c r="AL182" s="6" t="n">
        <f aca="false">AL191*1000000*100/(($C$44-$C$40*$E$83)*1000000/4)</f>
        <v>0</v>
      </c>
      <c r="AM182" s="6" t="n">
        <f aca="false">AM191*1000000*100/(($C$44-$C$40*$E$83)*1000000/4)</f>
        <v>0</v>
      </c>
      <c r="AN182" s="6" t="n">
        <f aca="false">AN191*1000000*100/(($C$44-$C$40*$E$83)*1000000/4)</f>
        <v>0</v>
      </c>
      <c r="AO182" s="6" t="n">
        <f aca="false">AO191*1000000*100/(($C$44-$C$40*$E$83)*1000000/4)</f>
        <v>0</v>
      </c>
      <c r="AP182" s="6" t="n">
        <f aca="false">AP191*1000000*100/(($C$44-$C$40*$E$83)*1000000/4)</f>
        <v>0</v>
      </c>
      <c r="AQ182" s="6" t="n">
        <f aca="false">AQ191*1000000*100/(($C$44-$C$40*$E$83)*1000000/4)</f>
        <v>0</v>
      </c>
      <c r="AR182" s="6" t="n">
        <f aca="false">AR191*1000000*100/(($C$44-$C$40*$E$83)*1000000/4)</f>
        <v>0</v>
      </c>
      <c r="AS182" s="6" t="n">
        <f aca="false">AS191*1000000*100/(($C$44-$C$40*$E$83)*1000000/4)</f>
        <v>0</v>
      </c>
      <c r="AT182" s="6" t="n">
        <f aca="false">AT191*1000000*100/(($C$44-$C$40*$E$83)*1000000/4)</f>
        <v>0</v>
      </c>
      <c r="AU182" s="6" t="n">
        <f aca="false">AU191*1000000*100/(($C$44-$C$40*$E$83)*1000000/4)</f>
        <v>0</v>
      </c>
      <c r="AV182" s="6" t="n">
        <f aca="false">AV191*1000000*100/(($C$44-$C$40*$E$83)*1000000/4)</f>
        <v>0</v>
      </c>
      <c r="AW182" s="6" t="n">
        <f aca="false">AW191*1000000*100/(($C$44-$C$40*$E$83)*1000000/4)</f>
        <v>0</v>
      </c>
      <c r="AX182" s="6" t="n">
        <f aca="false">AX191*1000000*100/(($C$44-$C$40*$E$83)*1000000/4)</f>
        <v>0</v>
      </c>
      <c r="AY182" s="6" t="n">
        <f aca="false">AY191*1000000*100/(($C$44-$C$40*$E$83)*1000000/4)</f>
        <v>0</v>
      </c>
    </row>
    <row r="183" customFormat="false" ht="12.75" hidden="false" customHeight="false" outlineLevel="0" collapsed="false">
      <c r="B183" s="0" t="s">
        <v>91</v>
      </c>
      <c r="D183" s="11" t="n">
        <f aca="false">D202/($C$63/4)-1</f>
        <v>0.0250000000000001</v>
      </c>
      <c r="E183" s="11" t="n">
        <f aca="false">E202/($C$63/4)-1</f>
        <v>0.0499999999999998</v>
      </c>
      <c r="F183" s="11" t="n">
        <f aca="false">F202/($C$63/4)-1</f>
        <v>0.075</v>
      </c>
      <c r="G183" s="11" t="n">
        <f aca="false">G202/($C$63/4)-1</f>
        <v>0.0999999999999999</v>
      </c>
      <c r="H183" s="11" t="n">
        <f aca="false">H202/($C$63/4)-1</f>
        <v>0.125</v>
      </c>
      <c r="I183" s="11" t="n">
        <f aca="false">I202/($C$63/4)-1</f>
        <v>0.15</v>
      </c>
      <c r="J183" s="11" t="n">
        <f aca="false">J202/($C$63/4)-1</f>
        <v>0.175</v>
      </c>
      <c r="K183" s="11" t="n">
        <f aca="false">K202/($C$63/4)-1</f>
        <v>0.2</v>
      </c>
      <c r="L183" s="11" t="n">
        <f aca="false">L202/($C$63/4)-1</f>
        <v>0.225</v>
      </c>
      <c r="M183" s="11" t="n">
        <f aca="false">M202/($C$63/4)-1</f>
        <v>0.25</v>
      </c>
      <c r="N183" s="11" t="n">
        <f aca="false">N202/($C$63/4)-1</f>
        <v>0.25</v>
      </c>
      <c r="O183" s="11" t="n">
        <f aca="false">O202/($C$63/4)-1</f>
        <v>0.25</v>
      </c>
      <c r="P183" s="11" t="n">
        <f aca="false">P202/($C$63/4)-1</f>
        <v>0.25</v>
      </c>
      <c r="Q183" s="11" t="n">
        <f aca="false">Q202/($C$63/4)-1</f>
        <v>0.25</v>
      </c>
      <c r="R183" s="11" t="n">
        <f aca="false">R202/($C$63/4)-1</f>
        <v>0.25</v>
      </c>
      <c r="S183" s="11" t="n">
        <f aca="false">S202/($C$63/4)-1</f>
        <v>0.25</v>
      </c>
      <c r="T183" s="11" t="n">
        <f aca="false">T202/($C$63/4)-1</f>
        <v>0.25</v>
      </c>
      <c r="U183" s="11" t="n">
        <f aca="false">U202/($C$63/4)-1</f>
        <v>0</v>
      </c>
      <c r="V183" s="11" t="n">
        <f aca="false">V202/($C$63/4)-1</f>
        <v>0</v>
      </c>
      <c r="W183" s="11" t="n">
        <f aca="false">W202/($C$63/4)-1</f>
        <v>0</v>
      </c>
      <c r="X183" s="11" t="n">
        <f aca="false">X202/($C$63/4)-1</f>
        <v>0</v>
      </c>
      <c r="Y183" s="11" t="n">
        <f aca="false">Y202/($C$63/4)-1</f>
        <v>0</v>
      </c>
      <c r="Z183" s="11" t="n">
        <f aca="false">Z202/($C$63/4)-1</f>
        <v>0</v>
      </c>
      <c r="AA183" s="11" t="n">
        <f aca="false">AA202/($C$63/4)-1</f>
        <v>0</v>
      </c>
      <c r="AB183" s="11" t="n">
        <f aca="false">AB202/($C$63/4)-1</f>
        <v>0</v>
      </c>
      <c r="AC183" s="11" t="n">
        <f aca="false">AC202/($C$63/4)-1</f>
        <v>0</v>
      </c>
      <c r="AD183" s="11" t="n">
        <f aca="false">AD202/($C$63/4)-1</f>
        <v>0</v>
      </c>
      <c r="AE183" s="11" t="n">
        <f aca="false">AE202/($C$63/4)-1</f>
        <v>0</v>
      </c>
      <c r="AF183" s="11" t="n">
        <f aca="false">AF202/($C$63/4)-1</f>
        <v>0</v>
      </c>
      <c r="AG183" s="11" t="n">
        <f aca="false">AG202/($C$63/4)-1</f>
        <v>0</v>
      </c>
      <c r="AH183" s="11" t="n">
        <f aca="false">AH202/($C$63/4)-1</f>
        <v>0</v>
      </c>
      <c r="AI183" s="11" t="n">
        <f aca="false">AI202/($C$63/4)-1</f>
        <v>0</v>
      </c>
      <c r="AJ183" s="11" t="n">
        <f aca="false">AJ202/($C$63/4)-1</f>
        <v>0</v>
      </c>
      <c r="AK183" s="11" t="n">
        <f aca="false">AK202/($C$63/4)-1</f>
        <v>0</v>
      </c>
      <c r="AL183" s="11" t="n">
        <f aca="false">AL202/($C$63/4)-1</f>
        <v>0</v>
      </c>
      <c r="AM183" s="11" t="n">
        <f aca="false">AM202/($C$63/4)-1</f>
        <v>0</v>
      </c>
      <c r="AN183" s="11" t="n">
        <f aca="false">AN202/($C$63/4)-1</f>
        <v>0</v>
      </c>
      <c r="AO183" s="11" t="n">
        <f aca="false">AO202/($C$63/4)-1</f>
        <v>0</v>
      </c>
      <c r="AP183" s="11" t="n">
        <f aca="false">AP202/($C$63/4)-1</f>
        <v>0</v>
      </c>
      <c r="AQ183" s="11" t="n">
        <f aca="false">AQ202/($C$63/4)-1</f>
        <v>0</v>
      </c>
      <c r="AR183" s="11" t="n">
        <f aca="false">AR202/($C$63/4)-1</f>
        <v>0</v>
      </c>
      <c r="AS183" s="11" t="n">
        <f aca="false">AS202/($C$63/4)-1</f>
        <v>0</v>
      </c>
      <c r="AT183" s="11" t="n">
        <f aca="false">AT202/($C$63/4)-1</f>
        <v>0</v>
      </c>
      <c r="AU183" s="11" t="n">
        <f aca="false">AU202/($C$63/4)-1</f>
        <v>0</v>
      </c>
      <c r="AV183" s="11" t="n">
        <f aca="false">AV202/($C$63/4)-1</f>
        <v>0</v>
      </c>
      <c r="AW183" s="11" t="n">
        <f aca="false">AW202/($C$63/4)-1</f>
        <v>0</v>
      </c>
      <c r="AX183" s="11" t="n">
        <f aca="false">AX202/($C$63/4)-1</f>
        <v>0</v>
      </c>
      <c r="AY183" s="11" t="n">
        <f aca="false">AY202/($C$63/4)-1</f>
        <v>0</v>
      </c>
    </row>
    <row r="184" customFormat="false" ht="12.75" hidden="false" customHeight="false" outlineLevel="0" collapsed="false">
      <c r="B184" s="0" t="s">
        <v>92</v>
      </c>
      <c r="D184" s="4" t="n">
        <f aca="false">D191</f>
        <v>49.106375</v>
      </c>
      <c r="E184" s="4" t="n">
        <f aca="false">E191</f>
        <v>98.2127499999997</v>
      </c>
      <c r="F184" s="4" t="n">
        <f aca="false">F191</f>
        <v>147.319125</v>
      </c>
      <c r="G184" s="4" t="n">
        <f aca="false">G191</f>
        <v>196.4255</v>
      </c>
      <c r="H184" s="4" t="n">
        <f aca="false">H191</f>
        <v>245.531875</v>
      </c>
      <c r="I184" s="4" t="n">
        <f aca="false">I191</f>
        <v>294.63825</v>
      </c>
      <c r="J184" s="4" t="n">
        <f aca="false">J191</f>
        <v>343.744625</v>
      </c>
      <c r="K184" s="4" t="n">
        <f aca="false">K191</f>
        <v>392.851</v>
      </c>
      <c r="L184" s="4" t="n">
        <f aca="false">L191</f>
        <v>441.957375</v>
      </c>
      <c r="M184" s="4" t="n">
        <f aca="false">M191</f>
        <v>491.06375</v>
      </c>
      <c r="N184" s="4" t="n">
        <f aca="false">N191</f>
        <v>491.06375</v>
      </c>
      <c r="O184" s="4" t="n">
        <f aca="false">O191</f>
        <v>491.06375</v>
      </c>
      <c r="P184" s="4" t="n">
        <f aca="false">P191</f>
        <v>491.06375</v>
      </c>
      <c r="Q184" s="4" t="n">
        <f aca="false">Q191</f>
        <v>491.06375</v>
      </c>
      <c r="R184" s="4" t="n">
        <f aca="false">R191</f>
        <v>491.06375</v>
      </c>
      <c r="S184" s="4" t="n">
        <f aca="false">S191</f>
        <v>491.06375</v>
      </c>
      <c r="T184" s="4" t="n">
        <f aca="false">T191</f>
        <v>491.06375</v>
      </c>
      <c r="U184" s="4" t="n">
        <f aca="false">U191</f>
        <v>0</v>
      </c>
      <c r="V184" s="4" t="n">
        <f aca="false">V191</f>
        <v>0</v>
      </c>
      <c r="W184" s="4" t="n">
        <f aca="false">W191</f>
        <v>0</v>
      </c>
      <c r="X184" s="4" t="n">
        <f aca="false">X191</f>
        <v>0</v>
      </c>
      <c r="Y184" s="4" t="n">
        <f aca="false">Y191</f>
        <v>0</v>
      </c>
      <c r="Z184" s="4" t="n">
        <f aca="false">Z191</f>
        <v>0</v>
      </c>
      <c r="AA184" s="4" t="n">
        <f aca="false">AA191</f>
        <v>0</v>
      </c>
      <c r="AB184" s="4" t="n">
        <f aca="false">AB191</f>
        <v>0</v>
      </c>
      <c r="AC184" s="4" t="n">
        <f aca="false">AC191</f>
        <v>0</v>
      </c>
      <c r="AD184" s="4" t="n">
        <f aca="false">AD191</f>
        <v>0</v>
      </c>
      <c r="AE184" s="4" t="n">
        <f aca="false">AE191</f>
        <v>0</v>
      </c>
      <c r="AF184" s="4" t="n">
        <f aca="false">AF191</f>
        <v>0</v>
      </c>
      <c r="AG184" s="4" t="n">
        <f aca="false">AG191</f>
        <v>0</v>
      </c>
      <c r="AH184" s="4" t="n">
        <f aca="false">AH191</f>
        <v>0</v>
      </c>
      <c r="AI184" s="4" t="n">
        <f aca="false">AI191</f>
        <v>0</v>
      </c>
      <c r="AJ184" s="4" t="n">
        <f aca="false">AJ191</f>
        <v>0</v>
      </c>
      <c r="AK184" s="4" t="n">
        <f aca="false">AK191</f>
        <v>0</v>
      </c>
      <c r="AL184" s="4" t="n">
        <f aca="false">AL191</f>
        <v>0</v>
      </c>
      <c r="AM184" s="4" t="n">
        <f aca="false">AM191</f>
        <v>0</v>
      </c>
      <c r="AN184" s="4" t="n">
        <f aca="false">AN191</f>
        <v>0</v>
      </c>
      <c r="AO184" s="4" t="n">
        <f aca="false">AO191</f>
        <v>0</v>
      </c>
      <c r="AP184" s="4" t="n">
        <f aca="false">AP191</f>
        <v>0</v>
      </c>
      <c r="AQ184" s="4" t="n">
        <f aca="false">AQ191</f>
        <v>0</v>
      </c>
      <c r="AR184" s="4" t="n">
        <f aca="false">AR191</f>
        <v>0</v>
      </c>
      <c r="AS184" s="4" t="n">
        <f aca="false">AS191</f>
        <v>0</v>
      </c>
      <c r="AT184" s="4" t="n">
        <f aca="false">AT191</f>
        <v>0</v>
      </c>
      <c r="AU184" s="4" t="n">
        <f aca="false">AU191</f>
        <v>0</v>
      </c>
      <c r="AV184" s="4" t="n">
        <f aca="false">AV191</f>
        <v>0</v>
      </c>
      <c r="AW184" s="4" t="n">
        <f aca="false">AW191</f>
        <v>0</v>
      </c>
      <c r="AX184" s="4" t="n">
        <f aca="false">AX191</f>
        <v>0</v>
      </c>
      <c r="AY184" s="4" t="n">
        <f aca="false">AY191</f>
        <v>0</v>
      </c>
    </row>
    <row r="186" customFormat="false" ht="12.75" hidden="false" customHeight="false" outlineLevel="0" collapsed="false">
      <c r="B186" s="0" t="s">
        <v>110</v>
      </c>
    </row>
    <row r="187" customFormat="false" ht="12.75" hidden="false" customHeight="false" outlineLevel="0" collapsed="false">
      <c r="B187" s="0" t="s">
        <v>41</v>
      </c>
      <c r="C187" s="0" t="n">
        <v>0</v>
      </c>
      <c r="D187" s="4" t="n">
        <f aca="false">$C59/4*(1-$E$83)*(D$181)</f>
        <v>14.4955918582686</v>
      </c>
      <c r="E187" s="4" t="n">
        <f aca="false">$C59/4*(1-$E$83)*(E$181)</f>
        <v>28.991183716537</v>
      </c>
      <c r="F187" s="4" t="n">
        <f aca="false">$C59/4*(1-$E$83)*(F$181)</f>
        <v>43.4867755748057</v>
      </c>
      <c r="G187" s="4" t="n">
        <f aca="false">$C59/4*(1-$E$83)*(G$181)</f>
        <v>57.9823674330743</v>
      </c>
      <c r="H187" s="4" t="n">
        <f aca="false">$C59/4*(1-$E$83)*(H$181)</f>
        <v>72.4779592913429</v>
      </c>
      <c r="I187" s="4" t="n">
        <f aca="false">$C59/4*(1-$E$83)*(I$181)</f>
        <v>86.9735511496113</v>
      </c>
      <c r="J187" s="4" t="n">
        <f aca="false">$C59/4*(1-$E$83)*(J$181)</f>
        <v>101.46914300788</v>
      </c>
      <c r="K187" s="4" t="n">
        <f aca="false">$C59/4*(1-$E$83)*(K$181)</f>
        <v>115.964734866148</v>
      </c>
      <c r="L187" s="4" t="n">
        <f aca="false">$C59/4*(1-$E$83)*(L$181)</f>
        <v>130.460326724417</v>
      </c>
      <c r="M187" s="4" t="n">
        <f aca="false">$C59/4*(1-$E$83)*(M$181)</f>
        <v>144.955918582685</v>
      </c>
      <c r="N187" s="4" t="n">
        <f aca="false">$C59/4*(1-$E$83)*(N$181)</f>
        <v>144.955918582685</v>
      </c>
      <c r="O187" s="4" t="n">
        <f aca="false">$C59/4*(1-$E$83)*(O$181)</f>
        <v>144.955918582685</v>
      </c>
      <c r="P187" s="4" t="n">
        <f aca="false">$C59/4*(1-$E$83)*(P$181)</f>
        <v>144.955918582685</v>
      </c>
      <c r="Q187" s="4" t="n">
        <f aca="false">$C59/4*(1-$E$83)*(Q$181)</f>
        <v>144.955918582685</v>
      </c>
      <c r="R187" s="4" t="n">
        <f aca="false">$C59/4*(1-$E$83)*(R$181)</f>
        <v>144.955918582685</v>
      </c>
      <c r="S187" s="4" t="n">
        <f aca="false">$C59/4*(1-$E$83)*(S$181)</f>
        <v>144.955918582685</v>
      </c>
      <c r="T187" s="4" t="n">
        <f aca="false">$C59/4*(1-$E$83)*(T$181)</f>
        <v>144.955918582685</v>
      </c>
      <c r="U187" s="4" t="n">
        <f aca="false">$C59/4*(1-$E$83)*(U$181)</f>
        <v>0</v>
      </c>
      <c r="V187" s="4" t="n">
        <f aca="false">$C59/4*(1-$E$83)*(V$181)</f>
        <v>0</v>
      </c>
      <c r="W187" s="4" t="n">
        <f aca="false">$C59/4*(1-$E$83)*(W$181)</f>
        <v>0</v>
      </c>
      <c r="X187" s="4" t="n">
        <f aca="false">$C59/4*(1-$E$83)*(X$181)</f>
        <v>0</v>
      </c>
      <c r="Y187" s="4" t="n">
        <f aca="false">$C59/4*(1-$E$83)*(Y$181)</f>
        <v>0</v>
      </c>
      <c r="Z187" s="4" t="n">
        <f aca="false">$C59/4*(1-$E$83)*(Z$181)</f>
        <v>0</v>
      </c>
      <c r="AA187" s="4" t="n">
        <f aca="false">$C59/4*(1-$E$83)*(AA$181)</f>
        <v>0</v>
      </c>
      <c r="AB187" s="4" t="n">
        <f aca="false">$C59/4*(1-$E$83)*(AB$181)</f>
        <v>0</v>
      </c>
      <c r="AC187" s="4" t="n">
        <f aca="false">$C59/4*(1-$E$83)*(AC$181)</f>
        <v>0</v>
      </c>
      <c r="AD187" s="4" t="n">
        <f aca="false">$C59/4*(1-$E$83)*(AD$181)</f>
        <v>0</v>
      </c>
      <c r="AE187" s="4" t="n">
        <f aca="false">$C59/4*(1-$E$83)*(AE$181)</f>
        <v>0</v>
      </c>
      <c r="AF187" s="4" t="n">
        <f aca="false">$C59/4*(1-$E$83)*(AF$181)</f>
        <v>0</v>
      </c>
      <c r="AG187" s="4" t="n">
        <f aca="false">$C59/4*(1-$E$83)*(AG$181)</f>
        <v>0</v>
      </c>
      <c r="AH187" s="4" t="n">
        <f aca="false">$C59/4*(1-$E$83)*(AH$181)</f>
        <v>0</v>
      </c>
      <c r="AI187" s="4" t="n">
        <f aca="false">$C59/4*(1-$E$83)*(AI$181)</f>
        <v>0</v>
      </c>
      <c r="AJ187" s="4" t="n">
        <f aca="false">$C59/4*(1-$E$83)*(AJ$181)</f>
        <v>0</v>
      </c>
      <c r="AK187" s="4" t="n">
        <f aca="false">$C59/4*(1-$E$83)*(AK$181)</f>
        <v>0</v>
      </c>
      <c r="AL187" s="4" t="n">
        <f aca="false">$C59/4*(1-$E$83)*(AL$181)</f>
        <v>0</v>
      </c>
      <c r="AM187" s="4" t="n">
        <f aca="false">$C59/4*(1-$E$83)*(AM$181)</f>
        <v>0</v>
      </c>
      <c r="AN187" s="4" t="n">
        <f aca="false">$C59/4*(1-$E$83)*(AN$181)</f>
        <v>0</v>
      </c>
      <c r="AO187" s="4" t="n">
        <f aca="false">$C59/4*(1-$E$83)*(AO$181)</f>
        <v>0</v>
      </c>
      <c r="AP187" s="4" t="n">
        <f aca="false">$C59/4*(1-$E$83)*(AP$181)</f>
        <v>0</v>
      </c>
      <c r="AQ187" s="4" t="n">
        <f aca="false">$C59/4*(1-$E$83)*(AQ$181)</f>
        <v>0</v>
      </c>
      <c r="AR187" s="4" t="n">
        <f aca="false">$C59/4*(1-$E$83)*(AR$181)</f>
        <v>0</v>
      </c>
      <c r="AS187" s="4" t="n">
        <f aca="false">$C59/4*(1-$E$83)*(AS$181)</f>
        <v>0</v>
      </c>
      <c r="AT187" s="4" t="n">
        <f aca="false">$C59/4*(1-$E$83)*(AT$181)</f>
        <v>0</v>
      </c>
      <c r="AU187" s="4" t="n">
        <f aca="false">$C59/4*(1-$E$83)*(AU$181)</f>
        <v>0</v>
      </c>
      <c r="AV187" s="4" t="n">
        <f aca="false">$C59/4*(1-$E$83)*(AV$181)</f>
        <v>0</v>
      </c>
      <c r="AW187" s="4" t="n">
        <f aca="false">$C59/4*(1-$E$83)*(AW$181)</f>
        <v>0</v>
      </c>
      <c r="AX187" s="4" t="n">
        <f aca="false">$C59/4*(1-$E$83)*(AX$181)</f>
        <v>0</v>
      </c>
      <c r="AY187" s="4" t="n">
        <f aca="false">$C59/4*(1-$E$83)*(AY$181)</f>
        <v>0</v>
      </c>
    </row>
    <row r="188" customFormat="false" ht="12.75" hidden="false" customHeight="false" outlineLevel="0" collapsed="false">
      <c r="B188" s="0" t="s">
        <v>65</v>
      </c>
      <c r="C188" s="0" t="n">
        <v>0</v>
      </c>
      <c r="D188" s="4" t="n">
        <f aca="false">$C60/4*(D$181)</f>
        <v>23.1306852285591</v>
      </c>
      <c r="E188" s="4" t="n">
        <f aca="false">$C60/4*(E$181)</f>
        <v>46.2613704571179</v>
      </c>
      <c r="F188" s="4" t="n">
        <f aca="false">$C60/4*(F$181)</f>
        <v>69.3920556856772</v>
      </c>
      <c r="G188" s="4" t="n">
        <f aca="false">$C60/4*(G$181)</f>
        <v>92.5227409142362</v>
      </c>
      <c r="H188" s="4" t="n">
        <f aca="false">$C60/4*(H$181)</f>
        <v>115.653426142795</v>
      </c>
      <c r="I188" s="4" t="n">
        <f aca="false">$C60/4*(I$181)</f>
        <v>138.784111371354</v>
      </c>
      <c r="J188" s="4" t="n">
        <f aca="false">$C60/4*(J$181)</f>
        <v>161.914796599913</v>
      </c>
      <c r="K188" s="4" t="n">
        <f aca="false">$C60/4*(K$181)</f>
        <v>185.045481828472</v>
      </c>
      <c r="L188" s="4" t="n">
        <f aca="false">$C60/4*(L$181)</f>
        <v>208.176167057031</v>
      </c>
      <c r="M188" s="4" t="n">
        <f aca="false">$C60/4*(M$181)</f>
        <v>231.30685228559</v>
      </c>
      <c r="N188" s="4" t="n">
        <f aca="false">$C60/4*(N$181)</f>
        <v>231.30685228559</v>
      </c>
      <c r="O188" s="4" t="n">
        <f aca="false">$C60/4*(O$181)</f>
        <v>231.30685228559</v>
      </c>
      <c r="P188" s="4" t="n">
        <f aca="false">$C60/4*(P$181)</f>
        <v>231.30685228559</v>
      </c>
      <c r="Q188" s="4" t="n">
        <f aca="false">$C60/4*(Q$181)</f>
        <v>231.30685228559</v>
      </c>
      <c r="R188" s="4" t="n">
        <f aca="false">$C60/4*(R$181)</f>
        <v>231.30685228559</v>
      </c>
      <c r="S188" s="4" t="n">
        <f aca="false">$C60/4*(S$181)</f>
        <v>231.30685228559</v>
      </c>
      <c r="T188" s="4" t="n">
        <f aca="false">$C60/4*(T$181)</f>
        <v>231.30685228559</v>
      </c>
      <c r="U188" s="4" t="n">
        <f aca="false">$C60/4*(U$181)</f>
        <v>0</v>
      </c>
      <c r="V188" s="4" t="n">
        <f aca="false">$C60/4*(V$181)</f>
        <v>0</v>
      </c>
      <c r="W188" s="4" t="n">
        <f aca="false">$C60/4*(W$181)</f>
        <v>0</v>
      </c>
      <c r="X188" s="4" t="n">
        <f aca="false">$C60/4*(X$181)</f>
        <v>0</v>
      </c>
      <c r="Y188" s="4" t="n">
        <f aca="false">$C60/4*(Y$181)</f>
        <v>0</v>
      </c>
      <c r="Z188" s="4" t="n">
        <f aca="false">$C60/4*(Z$181)</f>
        <v>0</v>
      </c>
      <c r="AA188" s="4" t="n">
        <f aca="false">$C60/4*(AA$181)</f>
        <v>0</v>
      </c>
      <c r="AB188" s="4" t="n">
        <f aca="false">$C60/4*(AB$181)</f>
        <v>0</v>
      </c>
      <c r="AC188" s="4" t="n">
        <f aca="false">$C60/4*(AC$181)</f>
        <v>0</v>
      </c>
      <c r="AD188" s="4" t="n">
        <f aca="false">$C60/4*(AD$181)</f>
        <v>0</v>
      </c>
      <c r="AE188" s="4" t="n">
        <f aca="false">$C60/4*(AE$181)</f>
        <v>0</v>
      </c>
      <c r="AF188" s="4" t="n">
        <f aca="false">$C60/4*(AF$181)</f>
        <v>0</v>
      </c>
      <c r="AG188" s="4" t="n">
        <f aca="false">$C60/4*(AG$181)</f>
        <v>0</v>
      </c>
      <c r="AH188" s="4" t="n">
        <f aca="false">$C60/4*(AH$181)</f>
        <v>0</v>
      </c>
      <c r="AI188" s="4" t="n">
        <f aca="false">$C60/4*(AI$181)</f>
        <v>0</v>
      </c>
      <c r="AJ188" s="4" t="n">
        <f aca="false">$C60/4*(AJ$181)</f>
        <v>0</v>
      </c>
      <c r="AK188" s="4" t="n">
        <f aca="false">$C60/4*(AK$181)</f>
        <v>0</v>
      </c>
      <c r="AL188" s="4" t="n">
        <f aca="false">$C60/4*(AL$181)</f>
        <v>0</v>
      </c>
      <c r="AM188" s="4" t="n">
        <f aca="false">$C60/4*(AM$181)</f>
        <v>0</v>
      </c>
      <c r="AN188" s="4" t="n">
        <f aca="false">$C60/4*(AN$181)</f>
        <v>0</v>
      </c>
      <c r="AO188" s="4" t="n">
        <f aca="false">$C60/4*(AO$181)</f>
        <v>0</v>
      </c>
      <c r="AP188" s="4" t="n">
        <f aca="false">$C60/4*(AP$181)</f>
        <v>0</v>
      </c>
      <c r="AQ188" s="4" t="n">
        <f aca="false">$C60/4*(AQ$181)</f>
        <v>0</v>
      </c>
      <c r="AR188" s="4" t="n">
        <f aca="false">$C60/4*(AR$181)</f>
        <v>0</v>
      </c>
      <c r="AS188" s="4" t="n">
        <f aca="false">$C60/4*(AS$181)</f>
        <v>0</v>
      </c>
      <c r="AT188" s="4" t="n">
        <f aca="false">$C60/4*(AT$181)</f>
        <v>0</v>
      </c>
      <c r="AU188" s="4" t="n">
        <f aca="false">$C60/4*(AU$181)</f>
        <v>0</v>
      </c>
      <c r="AV188" s="4" t="n">
        <f aca="false">$C60/4*(AV$181)</f>
        <v>0</v>
      </c>
      <c r="AW188" s="4" t="n">
        <f aca="false">$C60/4*(AW$181)</f>
        <v>0</v>
      </c>
      <c r="AX188" s="4" t="n">
        <f aca="false">$C60/4*(AX$181)</f>
        <v>0</v>
      </c>
      <c r="AY188" s="4" t="n">
        <f aca="false">$C60/4*(AY$181)</f>
        <v>0</v>
      </c>
    </row>
    <row r="189" customFormat="false" ht="12.75" hidden="false" customHeight="false" outlineLevel="0" collapsed="false">
      <c r="B189" s="0" t="s">
        <v>66</v>
      </c>
      <c r="C189" s="0" t="n">
        <v>0</v>
      </c>
      <c r="D189" s="4" t="n">
        <f aca="false">$C61/4*(D$181)</f>
        <v>6.22777631672797</v>
      </c>
      <c r="E189" s="4" t="n">
        <f aca="false">$C61/4*(E$181)</f>
        <v>12.4555526334559</v>
      </c>
      <c r="F189" s="4" t="n">
        <f aca="false">$C61/4*(F$181)</f>
        <v>18.6833289501839</v>
      </c>
      <c r="G189" s="4" t="n">
        <f aca="false">$C61/4*(G$181)</f>
        <v>24.9111052669119</v>
      </c>
      <c r="H189" s="4" t="n">
        <f aca="false">$C61/4*(H$181)</f>
        <v>31.1388815836399</v>
      </c>
      <c r="I189" s="4" t="n">
        <f aca="false">$C61/4*(I$181)</f>
        <v>37.3666579003678</v>
      </c>
      <c r="J189" s="4" t="n">
        <f aca="false">$C61/4*(J$181)</f>
        <v>43.5944342170957</v>
      </c>
      <c r="K189" s="4" t="n">
        <f aca="false">$C61/4*(K$181)</f>
        <v>49.8222105338238</v>
      </c>
      <c r="L189" s="4" t="n">
        <f aca="false">$C61/4*(L$181)</f>
        <v>56.0499868505517</v>
      </c>
      <c r="M189" s="4" t="n">
        <f aca="false">$C61/4*(M$181)</f>
        <v>62.2777631672796</v>
      </c>
      <c r="N189" s="4" t="n">
        <f aca="false">$C61/4*(N$181)</f>
        <v>62.2777631672796</v>
      </c>
      <c r="O189" s="4" t="n">
        <f aca="false">$C61/4*(O$181)</f>
        <v>62.2777631672796</v>
      </c>
      <c r="P189" s="4" t="n">
        <f aca="false">$C61/4*(P$181)</f>
        <v>62.2777631672796</v>
      </c>
      <c r="Q189" s="4" t="n">
        <f aca="false">$C61/4*(Q$181)</f>
        <v>62.2777631672796</v>
      </c>
      <c r="R189" s="4" t="n">
        <f aca="false">$C61/4*(R$181)</f>
        <v>62.2777631672796</v>
      </c>
      <c r="S189" s="4" t="n">
        <f aca="false">$C61/4*(S$181)</f>
        <v>62.2777631672796</v>
      </c>
      <c r="T189" s="4" t="n">
        <f aca="false">$C61/4*(T$181)</f>
        <v>62.2777631672796</v>
      </c>
      <c r="U189" s="4" t="n">
        <f aca="false">$C61/4*(U$181)</f>
        <v>0</v>
      </c>
      <c r="V189" s="4" t="n">
        <f aca="false">$C61/4*(V$181)</f>
        <v>0</v>
      </c>
      <c r="W189" s="4" t="n">
        <f aca="false">$C61/4*(W$181)</f>
        <v>0</v>
      </c>
      <c r="X189" s="4" t="n">
        <f aca="false">$C61/4*(X$181)</f>
        <v>0</v>
      </c>
      <c r="Y189" s="4" t="n">
        <f aca="false">$C61/4*(Y$181)</f>
        <v>0</v>
      </c>
      <c r="Z189" s="4" t="n">
        <f aca="false">$C61/4*(Z$181)</f>
        <v>0</v>
      </c>
      <c r="AA189" s="4" t="n">
        <f aca="false">$C61/4*(AA$181)</f>
        <v>0</v>
      </c>
      <c r="AB189" s="4" t="n">
        <f aca="false">$C61/4*(AB$181)</f>
        <v>0</v>
      </c>
      <c r="AC189" s="4" t="n">
        <f aca="false">$C61/4*(AC$181)</f>
        <v>0</v>
      </c>
      <c r="AD189" s="4" t="n">
        <f aca="false">$C61/4*(AD$181)</f>
        <v>0</v>
      </c>
      <c r="AE189" s="4" t="n">
        <f aca="false">$C61/4*(AE$181)</f>
        <v>0</v>
      </c>
      <c r="AF189" s="4" t="n">
        <f aca="false">$C61/4*(AF$181)</f>
        <v>0</v>
      </c>
      <c r="AG189" s="4" t="n">
        <f aca="false">$C61/4*(AG$181)</f>
        <v>0</v>
      </c>
      <c r="AH189" s="4" t="n">
        <f aca="false">$C61/4*(AH$181)</f>
        <v>0</v>
      </c>
      <c r="AI189" s="4" t="n">
        <f aca="false">$C61/4*(AI$181)</f>
        <v>0</v>
      </c>
      <c r="AJ189" s="4" t="n">
        <f aca="false">$C61/4*(AJ$181)</f>
        <v>0</v>
      </c>
      <c r="AK189" s="4" t="n">
        <f aca="false">$C61/4*(AK$181)</f>
        <v>0</v>
      </c>
      <c r="AL189" s="4" t="n">
        <f aca="false">$C61/4*(AL$181)</f>
        <v>0</v>
      </c>
      <c r="AM189" s="4" t="n">
        <f aca="false">$C61/4*(AM$181)</f>
        <v>0</v>
      </c>
      <c r="AN189" s="4" t="n">
        <f aca="false">$C61/4*(AN$181)</f>
        <v>0</v>
      </c>
      <c r="AO189" s="4" t="n">
        <f aca="false">$C61/4*(AO$181)</f>
        <v>0</v>
      </c>
      <c r="AP189" s="4" t="n">
        <f aca="false">$C61/4*(AP$181)</f>
        <v>0</v>
      </c>
      <c r="AQ189" s="4" t="n">
        <f aca="false">$C61/4*(AQ$181)</f>
        <v>0</v>
      </c>
      <c r="AR189" s="4" t="n">
        <f aca="false">$C61/4*(AR$181)</f>
        <v>0</v>
      </c>
      <c r="AS189" s="4" t="n">
        <f aca="false">$C61/4*(AS$181)</f>
        <v>0</v>
      </c>
      <c r="AT189" s="4" t="n">
        <f aca="false">$C61/4*(AT$181)</f>
        <v>0</v>
      </c>
      <c r="AU189" s="4" t="n">
        <f aca="false">$C61/4*(AU$181)</f>
        <v>0</v>
      </c>
      <c r="AV189" s="4" t="n">
        <f aca="false">$C61/4*(AV$181)</f>
        <v>0</v>
      </c>
      <c r="AW189" s="4" t="n">
        <f aca="false">$C61/4*(AW$181)</f>
        <v>0</v>
      </c>
      <c r="AX189" s="4" t="n">
        <f aca="false">$C61/4*(AX$181)</f>
        <v>0</v>
      </c>
      <c r="AY189" s="4" t="n">
        <f aca="false">$C61/4*(AY$181)</f>
        <v>0</v>
      </c>
    </row>
    <row r="190" customFormat="false" ht="12.75" hidden="false" customHeight="false" outlineLevel="0" collapsed="false">
      <c r="B190" s="0" t="s">
        <v>70</v>
      </c>
      <c r="C190" s="0" t="n">
        <v>0</v>
      </c>
      <c r="D190" s="4" t="n">
        <f aca="false">$C62/4*(D$181)</f>
        <v>5.25232159644442</v>
      </c>
      <c r="E190" s="4" t="n">
        <f aca="false">$C62/4*(E$181)</f>
        <v>10.5046431928888</v>
      </c>
      <c r="F190" s="4" t="n">
        <f aca="false">$C62/4*(F$181)</f>
        <v>15.7569647893333</v>
      </c>
      <c r="G190" s="4" t="n">
        <f aca="false">$C62/4*(G$181)</f>
        <v>21.0092863857777</v>
      </c>
      <c r="H190" s="4" t="n">
        <f aca="false">$C62/4*(H$181)</f>
        <v>26.2616079822221</v>
      </c>
      <c r="I190" s="4" t="n">
        <f aca="false">$C62/4*(I$181)</f>
        <v>31.5139295786665</v>
      </c>
      <c r="J190" s="4" t="n">
        <f aca="false">$C62/4*(J$181)</f>
        <v>36.7662511751109</v>
      </c>
      <c r="K190" s="4" t="n">
        <f aca="false">$C62/4*(K$181)</f>
        <v>42.0185727715554</v>
      </c>
      <c r="L190" s="4" t="n">
        <f aca="false">$C62/4*(L$181)</f>
        <v>47.2708943679998</v>
      </c>
      <c r="M190" s="4" t="n">
        <f aca="false">$C62/4*(M$181)</f>
        <v>52.5232159644442</v>
      </c>
      <c r="N190" s="4" t="n">
        <f aca="false">$C62/4*(N$181)</f>
        <v>52.5232159644442</v>
      </c>
      <c r="O190" s="4" t="n">
        <f aca="false">$C62/4*(O$181)</f>
        <v>52.5232159644442</v>
      </c>
      <c r="P190" s="4" t="n">
        <f aca="false">$C62/4*(P$181)</f>
        <v>52.5232159644442</v>
      </c>
      <c r="Q190" s="4" t="n">
        <f aca="false">$C62/4*(Q$181)</f>
        <v>52.5232159644442</v>
      </c>
      <c r="R190" s="4" t="n">
        <f aca="false">$C62/4*(R$181)</f>
        <v>52.5232159644442</v>
      </c>
      <c r="S190" s="4" t="n">
        <f aca="false">$C62/4*(S$181)</f>
        <v>52.5232159644442</v>
      </c>
      <c r="T190" s="4" t="n">
        <f aca="false">$C62/4*(T$181)</f>
        <v>52.5232159644442</v>
      </c>
      <c r="U190" s="4" t="n">
        <f aca="false">$C62/4*(U$181)</f>
        <v>0</v>
      </c>
      <c r="V190" s="4" t="n">
        <f aca="false">$C62/4*(V$181)</f>
        <v>0</v>
      </c>
      <c r="W190" s="4" t="n">
        <f aca="false">$C62/4*(W$181)</f>
        <v>0</v>
      </c>
      <c r="X190" s="4" t="n">
        <f aca="false">$C62/4*(X$181)</f>
        <v>0</v>
      </c>
      <c r="Y190" s="4" t="n">
        <f aca="false">$C62/4*(Y$181)</f>
        <v>0</v>
      </c>
      <c r="Z190" s="4" t="n">
        <f aca="false">$C62/4*(Z$181)</f>
        <v>0</v>
      </c>
      <c r="AA190" s="4" t="n">
        <f aca="false">$C62/4*(AA$181)</f>
        <v>0</v>
      </c>
      <c r="AB190" s="4" t="n">
        <f aca="false">$C62/4*(AB$181)</f>
        <v>0</v>
      </c>
      <c r="AC190" s="4" t="n">
        <f aca="false">$C62/4*(AC$181)</f>
        <v>0</v>
      </c>
      <c r="AD190" s="4" t="n">
        <f aca="false">$C62/4*(AD$181)</f>
        <v>0</v>
      </c>
      <c r="AE190" s="4" t="n">
        <f aca="false">$C62/4*(AE$181)</f>
        <v>0</v>
      </c>
      <c r="AF190" s="4" t="n">
        <f aca="false">$C62/4*(AF$181)</f>
        <v>0</v>
      </c>
      <c r="AG190" s="4" t="n">
        <f aca="false">$C62/4*(AG$181)</f>
        <v>0</v>
      </c>
      <c r="AH190" s="4" t="n">
        <f aca="false">$C62/4*(AH$181)</f>
        <v>0</v>
      </c>
      <c r="AI190" s="4" t="n">
        <f aca="false">$C62/4*(AI$181)</f>
        <v>0</v>
      </c>
      <c r="AJ190" s="4" t="n">
        <f aca="false">$C62/4*(AJ$181)</f>
        <v>0</v>
      </c>
      <c r="AK190" s="4" t="n">
        <f aca="false">$C62/4*(AK$181)</f>
        <v>0</v>
      </c>
      <c r="AL190" s="4" t="n">
        <f aca="false">$C62/4*(AL$181)</f>
        <v>0</v>
      </c>
      <c r="AM190" s="4" t="n">
        <f aca="false">$C62/4*(AM$181)</f>
        <v>0</v>
      </c>
      <c r="AN190" s="4" t="n">
        <f aca="false">$C62/4*(AN$181)</f>
        <v>0</v>
      </c>
      <c r="AO190" s="4" t="n">
        <f aca="false">$C62/4*(AO$181)</f>
        <v>0</v>
      </c>
      <c r="AP190" s="4" t="n">
        <f aca="false">$C62/4*(AP$181)</f>
        <v>0</v>
      </c>
      <c r="AQ190" s="4" t="n">
        <f aca="false">$C62/4*(AQ$181)</f>
        <v>0</v>
      </c>
      <c r="AR190" s="4" t="n">
        <f aca="false">$C62/4*(AR$181)</f>
        <v>0</v>
      </c>
      <c r="AS190" s="4" t="n">
        <f aca="false">$C62/4*(AS$181)</f>
        <v>0</v>
      </c>
      <c r="AT190" s="4" t="n">
        <f aca="false">$C62/4*(AT$181)</f>
        <v>0</v>
      </c>
      <c r="AU190" s="4" t="n">
        <f aca="false">$C62/4*(AU$181)</f>
        <v>0</v>
      </c>
      <c r="AV190" s="4" t="n">
        <f aca="false">$C62/4*(AV$181)</f>
        <v>0</v>
      </c>
      <c r="AW190" s="4" t="n">
        <f aca="false">$C62/4*(AW$181)</f>
        <v>0</v>
      </c>
      <c r="AX190" s="4" t="n">
        <f aca="false">$C62/4*(AX$181)</f>
        <v>0</v>
      </c>
      <c r="AY190" s="4" t="n">
        <f aca="false">$C62/4*(AY$181)</f>
        <v>0</v>
      </c>
    </row>
    <row r="191" customFormat="false" ht="12.75" hidden="false" customHeight="false" outlineLevel="0" collapsed="false">
      <c r="B191" s="0" t="s">
        <v>17</v>
      </c>
      <c r="C191" s="5" t="n">
        <f aca="false">SUM(C187:C190)</f>
        <v>0</v>
      </c>
      <c r="D191" s="5" t="n">
        <f aca="false">SUM(D187:D190)</f>
        <v>49.106375</v>
      </c>
      <c r="E191" s="5" t="n">
        <f aca="false">SUM(E187:E190)</f>
        <v>98.2127499999997</v>
      </c>
      <c r="F191" s="5" t="n">
        <f aca="false">SUM(F187:F190)</f>
        <v>147.319125</v>
      </c>
      <c r="G191" s="5" t="n">
        <f aca="false">SUM(G187:G190)</f>
        <v>196.4255</v>
      </c>
      <c r="H191" s="5" t="n">
        <f aca="false">SUM(H187:H190)</f>
        <v>245.531875</v>
      </c>
      <c r="I191" s="5" t="n">
        <f aca="false">SUM(I187:I190)</f>
        <v>294.63825</v>
      </c>
      <c r="J191" s="5" t="n">
        <f aca="false">SUM(J187:J190)</f>
        <v>343.744625</v>
      </c>
      <c r="K191" s="5" t="n">
        <f aca="false">SUM(K187:K190)</f>
        <v>392.851</v>
      </c>
      <c r="L191" s="5" t="n">
        <f aca="false">SUM(L187:L190)</f>
        <v>441.957375</v>
      </c>
      <c r="M191" s="5" t="n">
        <f aca="false">SUM(M187:M190)</f>
        <v>491.06375</v>
      </c>
      <c r="N191" s="5" t="n">
        <f aca="false">SUM(N187:N190)</f>
        <v>491.06375</v>
      </c>
      <c r="O191" s="5" t="n">
        <f aca="false">SUM(O187:O190)</f>
        <v>491.06375</v>
      </c>
      <c r="P191" s="5" t="n">
        <f aca="false">SUM(P187:P190)</f>
        <v>491.06375</v>
      </c>
      <c r="Q191" s="5" t="n">
        <f aca="false">SUM(Q187:Q190)</f>
        <v>491.06375</v>
      </c>
      <c r="R191" s="5" t="n">
        <f aca="false">SUM(R187:R190)</f>
        <v>491.06375</v>
      </c>
      <c r="S191" s="5" t="n">
        <f aca="false">SUM(S187:S190)</f>
        <v>491.06375</v>
      </c>
      <c r="T191" s="5" t="n">
        <f aca="false">SUM(T187:T190)</f>
        <v>491.06375</v>
      </c>
      <c r="U191" s="5" t="n">
        <f aca="false">SUM(U187:U190)</f>
        <v>0</v>
      </c>
      <c r="V191" s="5" t="n">
        <f aca="false">SUM(V187:V190)</f>
        <v>0</v>
      </c>
      <c r="W191" s="5" t="n">
        <f aca="false">SUM(W187:W190)</f>
        <v>0</v>
      </c>
      <c r="X191" s="5" t="n">
        <f aca="false">SUM(X187:X190)</f>
        <v>0</v>
      </c>
      <c r="Y191" s="5" t="n">
        <f aca="false">SUM(Y187:Y190)</f>
        <v>0</v>
      </c>
      <c r="Z191" s="5" t="n">
        <f aca="false">SUM(Z187:Z190)</f>
        <v>0</v>
      </c>
      <c r="AA191" s="5" t="n">
        <f aca="false">SUM(AA187:AA190)</f>
        <v>0</v>
      </c>
      <c r="AB191" s="5" t="n">
        <f aca="false">SUM(AB187:AB190)</f>
        <v>0</v>
      </c>
      <c r="AC191" s="5" t="n">
        <f aca="false">SUM(AC187:AC190)</f>
        <v>0</v>
      </c>
      <c r="AD191" s="5" t="n">
        <f aca="false">SUM(AD187:AD190)</f>
        <v>0</v>
      </c>
      <c r="AE191" s="5" t="n">
        <f aca="false">SUM(AE187:AE190)</f>
        <v>0</v>
      </c>
      <c r="AF191" s="5" t="n">
        <f aca="false">SUM(AF187:AF190)</f>
        <v>0</v>
      </c>
      <c r="AG191" s="5" t="n">
        <f aca="false">SUM(AG187:AG190)</f>
        <v>0</v>
      </c>
      <c r="AH191" s="5" t="n">
        <f aca="false">SUM(AH187:AH190)</f>
        <v>0</v>
      </c>
      <c r="AI191" s="5" t="n">
        <f aca="false">SUM(AI187:AI190)</f>
        <v>0</v>
      </c>
      <c r="AJ191" s="5" t="n">
        <f aca="false">SUM(AJ187:AJ190)</f>
        <v>0</v>
      </c>
      <c r="AK191" s="5" t="n">
        <f aca="false">SUM(AK187:AK190)</f>
        <v>0</v>
      </c>
      <c r="AL191" s="5" t="n">
        <f aca="false">SUM(AL187:AL190)</f>
        <v>0</v>
      </c>
      <c r="AM191" s="5" t="n">
        <f aca="false">SUM(AM187:AM190)</f>
        <v>0</v>
      </c>
      <c r="AN191" s="5" t="n">
        <f aca="false">SUM(AN187:AN190)</f>
        <v>0</v>
      </c>
      <c r="AO191" s="5" t="n">
        <f aca="false">SUM(AO187:AO190)</f>
        <v>0</v>
      </c>
      <c r="AP191" s="5" t="n">
        <f aca="false">SUM(AP187:AP190)</f>
        <v>0</v>
      </c>
      <c r="AQ191" s="5" t="n">
        <f aca="false">SUM(AQ187:AQ190)</f>
        <v>0</v>
      </c>
      <c r="AR191" s="5" t="n">
        <f aca="false">SUM(AR187:AR190)</f>
        <v>0</v>
      </c>
      <c r="AS191" s="5" t="n">
        <f aca="false">SUM(AS187:AS190)</f>
        <v>0</v>
      </c>
      <c r="AT191" s="5" t="n">
        <f aca="false">SUM(AT187:AT190)</f>
        <v>0</v>
      </c>
      <c r="AU191" s="5" t="n">
        <f aca="false">SUM(AU187:AU190)</f>
        <v>0</v>
      </c>
      <c r="AV191" s="5" t="n">
        <f aca="false">SUM(AV187:AV190)</f>
        <v>0</v>
      </c>
      <c r="AW191" s="5" t="n">
        <f aca="false">SUM(AW187:AW190)</f>
        <v>0</v>
      </c>
      <c r="AX191" s="5" t="n">
        <f aca="false">SUM(AX187:AX190)</f>
        <v>0</v>
      </c>
      <c r="AY191" s="5" t="n">
        <f aca="false">SUM(AY187:AY190)</f>
        <v>0</v>
      </c>
    </row>
    <row r="192" customFormat="false" ht="12.75" hidden="false" customHeight="false" outlineLevel="0" collapsed="false">
      <c r="D192" s="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</row>
    <row r="193" customFormat="false" ht="12.75" hidden="false" customHeight="false" outlineLevel="0" collapsed="false">
      <c r="B193" s="0" t="s">
        <v>111</v>
      </c>
      <c r="C193" s="0" t="n">
        <v>0</v>
      </c>
      <c r="D193" s="5" t="n">
        <f aca="false">D191</f>
        <v>49.106375</v>
      </c>
      <c r="E193" s="5" t="n">
        <f aca="false">D193+E191</f>
        <v>147.319125</v>
      </c>
      <c r="F193" s="5" t="n">
        <f aca="false">E193+F191</f>
        <v>294.63825</v>
      </c>
      <c r="G193" s="5" t="n">
        <f aca="false">F193+G191</f>
        <v>491.06375</v>
      </c>
      <c r="H193" s="5" t="n">
        <f aca="false">G193+H191</f>
        <v>736.595625</v>
      </c>
      <c r="I193" s="5" t="n">
        <f aca="false">H193+I191</f>
        <v>1031.233875</v>
      </c>
      <c r="J193" s="5" t="n">
        <f aca="false">I193+J191</f>
        <v>1374.9785</v>
      </c>
      <c r="K193" s="5" t="n">
        <f aca="false">J193+K191</f>
        <v>1767.8295</v>
      </c>
      <c r="L193" s="5" t="n">
        <f aca="false">K193+L191</f>
        <v>2209.786875</v>
      </c>
      <c r="M193" s="5" t="n">
        <f aca="false">L193+M191</f>
        <v>2700.850625</v>
      </c>
      <c r="N193" s="5" t="n">
        <f aca="false">M193+N191</f>
        <v>3191.914375</v>
      </c>
      <c r="O193" s="5" t="n">
        <f aca="false">N193+O191</f>
        <v>3682.978125</v>
      </c>
      <c r="P193" s="5" t="n">
        <f aca="false">O193+P191</f>
        <v>4174.041875</v>
      </c>
      <c r="Q193" s="5" t="n">
        <f aca="false">P193+Q191</f>
        <v>4665.105625</v>
      </c>
      <c r="R193" s="5" t="n">
        <f aca="false">Q193+R191</f>
        <v>5156.169375</v>
      </c>
      <c r="S193" s="5" t="n">
        <f aca="false">R193+S191</f>
        <v>5647.23312499999</v>
      </c>
      <c r="T193" s="5" t="n">
        <f aca="false">S193+T191</f>
        <v>6138.29687499999</v>
      </c>
      <c r="U193" s="5" t="n">
        <f aca="false">T193+U191</f>
        <v>6138.29687499999</v>
      </c>
      <c r="V193" s="5" t="n">
        <f aca="false">U193+V191</f>
        <v>6138.29687499999</v>
      </c>
      <c r="W193" s="5" t="n">
        <f aca="false">V193+W191</f>
        <v>6138.29687499999</v>
      </c>
      <c r="X193" s="5" t="n">
        <f aca="false">W193+X191</f>
        <v>6138.29687499999</v>
      </c>
      <c r="Y193" s="5" t="n">
        <f aca="false">X193+Y191</f>
        <v>6138.29687499999</v>
      </c>
      <c r="Z193" s="5" t="n">
        <f aca="false">Y193+Z191</f>
        <v>6138.29687499999</v>
      </c>
      <c r="AA193" s="5" t="n">
        <f aca="false">Z193+AA191</f>
        <v>6138.29687499999</v>
      </c>
      <c r="AB193" s="5" t="n">
        <f aca="false">AA193+AB191</f>
        <v>6138.29687499999</v>
      </c>
      <c r="AC193" s="5" t="n">
        <f aca="false">AB193+AC191</f>
        <v>6138.29687499999</v>
      </c>
      <c r="AD193" s="5" t="n">
        <f aca="false">AC193+AD191</f>
        <v>6138.29687499999</v>
      </c>
      <c r="AE193" s="5" t="n">
        <f aca="false">AD193+AE191</f>
        <v>6138.29687499999</v>
      </c>
      <c r="AF193" s="5" t="n">
        <f aca="false">AE193+AF191</f>
        <v>6138.29687499999</v>
      </c>
      <c r="AG193" s="5" t="n">
        <f aca="false">AF193+AG191</f>
        <v>6138.29687499999</v>
      </c>
      <c r="AH193" s="5" t="n">
        <f aca="false">AG193+AH191</f>
        <v>6138.29687499999</v>
      </c>
      <c r="AI193" s="5" t="n">
        <f aca="false">AH193+AI191</f>
        <v>6138.29687499999</v>
      </c>
      <c r="AJ193" s="5" t="n">
        <f aca="false">AI193+AJ191</f>
        <v>6138.29687499999</v>
      </c>
      <c r="AK193" s="5" t="n">
        <f aca="false">AJ193+AK191</f>
        <v>6138.29687499999</v>
      </c>
      <c r="AL193" s="5" t="n">
        <f aca="false">AK193+AL191</f>
        <v>6138.29687499999</v>
      </c>
      <c r="AM193" s="5" t="n">
        <f aca="false">AL193+AM191</f>
        <v>6138.29687499999</v>
      </c>
      <c r="AN193" s="5" t="n">
        <f aca="false">AM193+AN191</f>
        <v>6138.29687499999</v>
      </c>
      <c r="AO193" s="5" t="n">
        <f aca="false">AN193+AO191</f>
        <v>6138.29687499999</v>
      </c>
      <c r="AP193" s="5" t="n">
        <f aca="false">AO193+AP191</f>
        <v>6138.29687499999</v>
      </c>
      <c r="AQ193" s="5" t="n">
        <f aca="false">AP193+AQ191</f>
        <v>6138.29687499999</v>
      </c>
      <c r="AR193" s="5" t="n">
        <f aca="false">AQ193+AR191</f>
        <v>6138.29687499999</v>
      </c>
      <c r="AS193" s="5" t="n">
        <f aca="false">AR193+AS191</f>
        <v>6138.29687499999</v>
      </c>
      <c r="AT193" s="5" t="n">
        <f aca="false">AS193+AT191</f>
        <v>6138.29687499999</v>
      </c>
      <c r="AU193" s="5" t="n">
        <f aca="false">AT193+AU191</f>
        <v>6138.29687499999</v>
      </c>
      <c r="AV193" s="5" t="n">
        <f aca="false">AU193+AV191</f>
        <v>6138.29687499999</v>
      </c>
      <c r="AW193" s="5" t="n">
        <f aca="false">AV193+AW191</f>
        <v>6138.29687499999</v>
      </c>
      <c r="AX193" s="5" t="n">
        <f aca="false">AW193+AX191</f>
        <v>6138.29687499999</v>
      </c>
      <c r="AY193" s="5" t="n">
        <f aca="false">AX193+AY191</f>
        <v>6138.29687499999</v>
      </c>
    </row>
    <row r="194" customFormat="false" ht="12.75" hidden="false" customHeight="false" outlineLevel="0" collapsed="false">
      <c r="B194" s="0" t="s">
        <v>112</v>
      </c>
      <c r="C194" s="0" t="n">
        <v>0</v>
      </c>
      <c r="D194" s="4" t="n">
        <f aca="false">D191*D$96</f>
        <v>49.106375</v>
      </c>
      <c r="E194" s="4" t="n">
        <f aca="false">D194+E191*E$96</f>
        <v>145.629962223587</v>
      </c>
      <c r="F194" s="4" t="n">
        <f aca="false">E194+F191*F$96</f>
        <v>287.925176803814</v>
      </c>
      <c r="G194" s="4" t="n">
        <f aca="false">F194+G191*G$96</f>
        <v>474.389012453579</v>
      </c>
      <c r="H194" s="4" t="n">
        <f aca="false">G194+H191*H$96</f>
        <v>703.460063620366</v>
      </c>
      <c r="I194" s="4" t="n">
        <f aca="false">H194+I191*I$96</f>
        <v>973.617568681933</v>
      </c>
      <c r="J194" s="4" t="n">
        <f aca="false">I194+J191*J$96</f>
        <v>1283.38047374843</v>
      </c>
      <c r="K194" s="4" t="n">
        <f aca="false">J194+K191*K$96</f>
        <v>1631.30651664516</v>
      </c>
      <c r="L194" s="4" t="n">
        <f aca="false">K194+L191*L$96</f>
        <v>2015.99133065875</v>
      </c>
      <c r="M194" s="4" t="n">
        <f aca="false">L194+M191*M$96</f>
        <v>2436.06756763783</v>
      </c>
      <c r="N194" s="4" t="n">
        <f aca="false">M194+N191*N$96</f>
        <v>2848.9189061922</v>
      </c>
      <c r="O194" s="4" t="n">
        <f aca="false">N194+O191*O$96</f>
        <v>3254.66960747414</v>
      </c>
      <c r="P194" s="4" t="n">
        <f aca="false">O194+P191*P$96</f>
        <v>3653.44179546621</v>
      </c>
      <c r="Q194" s="4" t="n">
        <f aca="false">P194+Q191*Q$96</f>
        <v>4045.35549373853</v>
      </c>
      <c r="R194" s="4" t="n">
        <f aca="false">Q194+R191*R$96</f>
        <v>4430.52866157372</v>
      </c>
      <c r="S194" s="4" t="n">
        <f aca="false">R194+S191*S$96</f>
        <v>4809.07722947072</v>
      </c>
      <c r="T194" s="4" t="n">
        <f aca="false">S194+T191*T$96</f>
        <v>5181.11513403779</v>
      </c>
      <c r="U194" s="4" t="n">
        <f aca="false">T194+U191*U$96</f>
        <v>5181.11513403779</v>
      </c>
      <c r="V194" s="4" t="n">
        <f aca="false">U194+V191*V$96</f>
        <v>5181.11513403779</v>
      </c>
      <c r="W194" s="4" t="n">
        <f aca="false">V194+W191*W$96</f>
        <v>5181.11513403779</v>
      </c>
      <c r="X194" s="4" t="n">
        <f aca="false">W194+X191*X$96</f>
        <v>5181.11513403779</v>
      </c>
      <c r="Y194" s="4" t="n">
        <f aca="false">X194+Y191*Y$96</f>
        <v>5181.11513403779</v>
      </c>
      <c r="Z194" s="4" t="n">
        <f aca="false">Y194+Z191*Z$96</f>
        <v>5181.11513403779</v>
      </c>
      <c r="AA194" s="4" t="n">
        <f aca="false">Z194+AA191*AA$96</f>
        <v>5181.11513403779</v>
      </c>
      <c r="AB194" s="4" t="n">
        <f aca="false">AA194+AB191*AB$96</f>
        <v>5181.11513403779</v>
      </c>
      <c r="AC194" s="4" t="n">
        <f aca="false">AB194+AC191*AC$96</f>
        <v>5181.11513403779</v>
      </c>
      <c r="AD194" s="4" t="n">
        <f aca="false">AC194+AD191*AD$96</f>
        <v>5181.11513403779</v>
      </c>
      <c r="AE194" s="4" t="n">
        <f aca="false">AD194+AE191*AE$96</f>
        <v>5181.11513403779</v>
      </c>
      <c r="AF194" s="4" t="n">
        <f aca="false">AE194+AF191*AF$96</f>
        <v>5181.11513403779</v>
      </c>
      <c r="AG194" s="4" t="n">
        <f aca="false">AF194+AG191*AG$96</f>
        <v>5181.11513403779</v>
      </c>
      <c r="AH194" s="4" t="n">
        <f aca="false">AG194+AH191*AH$96</f>
        <v>5181.11513403779</v>
      </c>
      <c r="AI194" s="4" t="n">
        <f aca="false">AH194+AI191*AI$96</f>
        <v>5181.11513403779</v>
      </c>
      <c r="AJ194" s="4" t="n">
        <f aca="false">AI194+AJ191*AJ$96</f>
        <v>5181.11513403779</v>
      </c>
      <c r="AK194" s="4" t="n">
        <f aca="false">AJ194+AK191*AK$96</f>
        <v>5181.11513403779</v>
      </c>
      <c r="AL194" s="4" t="n">
        <f aca="false">AK194+AL191*AL$96</f>
        <v>5181.11513403779</v>
      </c>
      <c r="AM194" s="4" t="n">
        <f aca="false">AL194+AM191*AM$96</f>
        <v>5181.11513403779</v>
      </c>
      <c r="AN194" s="4" t="n">
        <f aca="false">AM194+AN191*AN$96</f>
        <v>5181.11513403779</v>
      </c>
      <c r="AO194" s="4" t="n">
        <f aca="false">AN194+AO191*AO$96</f>
        <v>5181.11513403779</v>
      </c>
      <c r="AP194" s="4" t="n">
        <f aca="false">AO194+AP191*AP$96</f>
        <v>5181.11513403779</v>
      </c>
      <c r="AQ194" s="4" t="n">
        <f aca="false">AP194+AQ191*AQ$96</f>
        <v>5181.11513403779</v>
      </c>
      <c r="AR194" s="4" t="n">
        <f aca="false">AQ194+AR191*AR$96</f>
        <v>5181.11513403779</v>
      </c>
      <c r="AS194" s="4" t="n">
        <f aca="false">AR194+AS191*AS$96</f>
        <v>5181.11513403779</v>
      </c>
      <c r="AT194" s="4" t="n">
        <f aca="false">AS194+AT191*AT$96</f>
        <v>5181.11513403779</v>
      </c>
      <c r="AU194" s="4" t="n">
        <f aca="false">AT194+AU191*AU$96</f>
        <v>5181.11513403779</v>
      </c>
      <c r="AV194" s="4" t="n">
        <f aca="false">AU194+AV191*AV$96</f>
        <v>5181.11513403779</v>
      </c>
      <c r="AW194" s="4" t="n">
        <f aca="false">AV194+AW191*AW$96</f>
        <v>5181.11513403779</v>
      </c>
      <c r="AX194" s="4" t="n">
        <f aca="false">AW194+AX191*AX$96</f>
        <v>5181.11513403779</v>
      </c>
      <c r="AY194" s="4" t="n">
        <f aca="false">AX194+AY191*AY$96</f>
        <v>5181.11513403779</v>
      </c>
    </row>
    <row r="197" customFormat="false" ht="12.75" hidden="false" customHeight="false" outlineLevel="0" collapsed="false">
      <c r="B197" s="0" t="s">
        <v>113</v>
      </c>
    </row>
    <row r="198" customFormat="false" ht="12.75" hidden="false" customHeight="false" outlineLevel="0" collapsed="false">
      <c r="B198" s="0" t="s">
        <v>41</v>
      </c>
      <c r="C198" s="4" t="n">
        <f aca="false">C59/4</f>
        <v>757.8775</v>
      </c>
      <c r="D198" s="4" t="n">
        <f aca="false">$C59/4+D187</f>
        <v>772.373091858269</v>
      </c>
      <c r="E198" s="4" t="n">
        <f aca="false">$C59/4+E187</f>
        <v>786.868683716537</v>
      </c>
      <c r="F198" s="4" t="n">
        <f aca="false">$C59/4+F187</f>
        <v>801.364275574806</v>
      </c>
      <c r="G198" s="4" t="n">
        <f aca="false">$C59/4+G187</f>
        <v>815.859867433074</v>
      </c>
      <c r="H198" s="4" t="n">
        <f aca="false">$C59/4+H187</f>
        <v>830.355459291343</v>
      </c>
      <c r="I198" s="4" t="n">
        <f aca="false">$C59/4+I187</f>
        <v>844.851051149611</v>
      </c>
      <c r="J198" s="4" t="n">
        <f aca="false">$C59/4+J187</f>
        <v>859.34664300788</v>
      </c>
      <c r="K198" s="4" t="n">
        <f aca="false">$C59/4+K187</f>
        <v>873.842234866149</v>
      </c>
      <c r="L198" s="4" t="n">
        <f aca="false">$C59/4+L187</f>
        <v>888.337826724417</v>
      </c>
      <c r="M198" s="4" t="n">
        <f aca="false">$C59/4+M187</f>
        <v>902.833418582686</v>
      </c>
      <c r="N198" s="4" t="n">
        <f aca="false">$C59/4+N187</f>
        <v>902.833418582686</v>
      </c>
      <c r="O198" s="4" t="n">
        <f aca="false">$C59/4+O187</f>
        <v>902.833418582686</v>
      </c>
      <c r="P198" s="4" t="n">
        <f aca="false">$C59/4+P187</f>
        <v>902.833418582686</v>
      </c>
      <c r="Q198" s="4" t="n">
        <f aca="false">$C59/4+Q187</f>
        <v>902.833418582686</v>
      </c>
      <c r="R198" s="4" t="n">
        <f aca="false">$C59/4+R187</f>
        <v>902.833418582686</v>
      </c>
      <c r="S198" s="4" t="n">
        <f aca="false">$C59/4+S187</f>
        <v>902.833418582686</v>
      </c>
      <c r="T198" s="4" t="n">
        <f aca="false">$C59/4+T187</f>
        <v>902.833418582686</v>
      </c>
      <c r="U198" s="4" t="n">
        <f aca="false">$C59/4+U187</f>
        <v>757.8775</v>
      </c>
      <c r="V198" s="4" t="n">
        <f aca="false">$C59/4+V187</f>
        <v>757.8775</v>
      </c>
      <c r="W198" s="4" t="n">
        <f aca="false">$C59/4+W187</f>
        <v>757.8775</v>
      </c>
      <c r="X198" s="4" t="n">
        <f aca="false">$C59/4+X187</f>
        <v>757.8775</v>
      </c>
      <c r="Y198" s="4" t="n">
        <f aca="false">$C59/4+Y187</f>
        <v>757.8775</v>
      </c>
      <c r="Z198" s="4" t="n">
        <f aca="false">$C59/4+Z187</f>
        <v>757.8775</v>
      </c>
      <c r="AA198" s="4" t="n">
        <f aca="false">$C59/4+AA187</f>
        <v>757.8775</v>
      </c>
      <c r="AB198" s="4" t="n">
        <f aca="false">$C59/4+AB187</f>
        <v>757.8775</v>
      </c>
      <c r="AC198" s="4" t="n">
        <f aca="false">$C59/4+AC187</f>
        <v>757.8775</v>
      </c>
      <c r="AD198" s="4" t="n">
        <f aca="false">$C59/4+AD187</f>
        <v>757.8775</v>
      </c>
      <c r="AE198" s="4" t="n">
        <f aca="false">$C59/4+AE187</f>
        <v>757.8775</v>
      </c>
      <c r="AF198" s="4" t="n">
        <f aca="false">$C59/4+AF187</f>
        <v>757.8775</v>
      </c>
      <c r="AG198" s="4" t="n">
        <f aca="false">$C59/4+AG187</f>
        <v>757.8775</v>
      </c>
      <c r="AH198" s="4" t="n">
        <f aca="false">$C59/4+AH187</f>
        <v>757.8775</v>
      </c>
      <c r="AI198" s="4" t="n">
        <f aca="false">$C59/4+AI187</f>
        <v>757.8775</v>
      </c>
      <c r="AJ198" s="4" t="n">
        <f aca="false">$C59/4+AJ187</f>
        <v>757.8775</v>
      </c>
      <c r="AK198" s="4" t="n">
        <f aca="false">$C59/4+AK187</f>
        <v>757.8775</v>
      </c>
      <c r="AL198" s="4" t="n">
        <f aca="false">$C59/4+AL187</f>
        <v>757.8775</v>
      </c>
      <c r="AM198" s="4" t="n">
        <f aca="false">$C59/4+AM187</f>
        <v>757.8775</v>
      </c>
      <c r="AN198" s="4" t="n">
        <f aca="false">$C59/4+AN187</f>
        <v>757.8775</v>
      </c>
      <c r="AO198" s="4" t="n">
        <f aca="false">$C59/4+AO187</f>
        <v>757.8775</v>
      </c>
      <c r="AP198" s="4" t="n">
        <f aca="false">$C59/4+AP187</f>
        <v>757.8775</v>
      </c>
      <c r="AQ198" s="4" t="n">
        <f aca="false">$C59/4+AQ187</f>
        <v>757.8775</v>
      </c>
      <c r="AR198" s="4" t="n">
        <f aca="false">$C59/4+AR187</f>
        <v>757.8775</v>
      </c>
      <c r="AS198" s="4" t="n">
        <f aca="false">$C59/4+AS187</f>
        <v>757.8775</v>
      </c>
      <c r="AT198" s="4" t="n">
        <f aca="false">$C59/4+AT187</f>
        <v>757.8775</v>
      </c>
      <c r="AU198" s="4" t="n">
        <f aca="false">$C59/4+AU187</f>
        <v>757.8775</v>
      </c>
      <c r="AV198" s="4" t="n">
        <f aca="false">$C59/4+AV187</f>
        <v>757.8775</v>
      </c>
      <c r="AW198" s="4" t="n">
        <f aca="false">$C59/4+AW187</f>
        <v>757.8775</v>
      </c>
      <c r="AX198" s="4" t="n">
        <f aca="false">$C59/4+AX187</f>
        <v>757.8775</v>
      </c>
      <c r="AY198" s="4" t="n">
        <f aca="false">$C59/4+AY187</f>
        <v>757.8775</v>
      </c>
    </row>
    <row r="199" customFormat="false" ht="12.75" hidden="false" customHeight="false" outlineLevel="0" collapsed="false">
      <c r="B199" s="0" t="s">
        <v>65</v>
      </c>
      <c r="C199" s="4" t="n">
        <f aca="false">C60/4</f>
        <v>806.2325</v>
      </c>
      <c r="D199" s="4" t="n">
        <f aca="false">$C60/4+D188</f>
        <v>829.363185228559</v>
      </c>
      <c r="E199" s="4" t="n">
        <f aca="false">$C60/4+E188</f>
        <v>852.493870457118</v>
      </c>
      <c r="F199" s="4" t="n">
        <f aca="false">$C60/4+F188</f>
        <v>875.624555685677</v>
      </c>
      <c r="G199" s="4" t="n">
        <f aca="false">$C60/4+G188</f>
        <v>898.755240914236</v>
      </c>
      <c r="H199" s="4" t="n">
        <f aca="false">$C60/4+H188</f>
        <v>921.885926142795</v>
      </c>
      <c r="I199" s="4" t="n">
        <f aca="false">$C60/4+I188</f>
        <v>945.016611371354</v>
      </c>
      <c r="J199" s="4" t="n">
        <f aca="false">$C60/4+J188</f>
        <v>968.147296599913</v>
      </c>
      <c r="K199" s="4" t="n">
        <f aca="false">$C60/4+K188</f>
        <v>991.277981828472</v>
      </c>
      <c r="L199" s="4" t="n">
        <f aca="false">$C60/4+L188</f>
        <v>1014.40866705703</v>
      </c>
      <c r="M199" s="4" t="n">
        <f aca="false">$C60/4+M188</f>
        <v>1037.53935228559</v>
      </c>
      <c r="N199" s="4" t="n">
        <f aca="false">$C60/4+N188</f>
        <v>1037.53935228559</v>
      </c>
      <c r="O199" s="4" t="n">
        <f aca="false">$C60/4+O188</f>
        <v>1037.53935228559</v>
      </c>
      <c r="P199" s="4" t="n">
        <f aca="false">$C60/4+P188</f>
        <v>1037.53935228559</v>
      </c>
      <c r="Q199" s="4" t="n">
        <f aca="false">$C60/4+Q188</f>
        <v>1037.53935228559</v>
      </c>
      <c r="R199" s="4" t="n">
        <f aca="false">$C60/4+R188</f>
        <v>1037.53935228559</v>
      </c>
      <c r="S199" s="4" t="n">
        <f aca="false">$C60/4+S188</f>
        <v>1037.53935228559</v>
      </c>
      <c r="T199" s="4" t="n">
        <f aca="false">$C60/4+T188</f>
        <v>1037.53935228559</v>
      </c>
      <c r="U199" s="4" t="n">
        <f aca="false">$C60/4+U188</f>
        <v>806.2325</v>
      </c>
      <c r="V199" s="4" t="n">
        <f aca="false">$C60/4+V188</f>
        <v>806.2325</v>
      </c>
      <c r="W199" s="4" t="n">
        <f aca="false">$C60/4+W188</f>
        <v>806.2325</v>
      </c>
      <c r="X199" s="4" t="n">
        <f aca="false">$C60/4+X188</f>
        <v>806.2325</v>
      </c>
      <c r="Y199" s="4" t="n">
        <f aca="false">$C60/4+Y188</f>
        <v>806.2325</v>
      </c>
      <c r="Z199" s="4" t="n">
        <f aca="false">$C60/4+Z188</f>
        <v>806.2325</v>
      </c>
      <c r="AA199" s="4" t="n">
        <f aca="false">$C60/4+AA188</f>
        <v>806.2325</v>
      </c>
      <c r="AB199" s="4" t="n">
        <f aca="false">$C60/4+AB188</f>
        <v>806.2325</v>
      </c>
      <c r="AC199" s="4" t="n">
        <f aca="false">$C60/4+AC188</f>
        <v>806.2325</v>
      </c>
      <c r="AD199" s="4" t="n">
        <f aca="false">$C60/4+AD188</f>
        <v>806.2325</v>
      </c>
      <c r="AE199" s="4" t="n">
        <f aca="false">$C60/4+AE188</f>
        <v>806.2325</v>
      </c>
      <c r="AF199" s="4" t="n">
        <f aca="false">$C60/4+AF188</f>
        <v>806.2325</v>
      </c>
      <c r="AG199" s="4" t="n">
        <f aca="false">$C60/4+AG188</f>
        <v>806.2325</v>
      </c>
      <c r="AH199" s="4" t="n">
        <f aca="false">$C60/4+AH188</f>
        <v>806.2325</v>
      </c>
      <c r="AI199" s="4" t="n">
        <f aca="false">$C60/4+AI188</f>
        <v>806.2325</v>
      </c>
      <c r="AJ199" s="4" t="n">
        <f aca="false">$C60/4+AJ188</f>
        <v>806.2325</v>
      </c>
      <c r="AK199" s="4" t="n">
        <f aca="false">$C60/4+AK188</f>
        <v>806.2325</v>
      </c>
      <c r="AL199" s="4" t="n">
        <f aca="false">$C60/4+AL188</f>
        <v>806.2325</v>
      </c>
      <c r="AM199" s="4" t="n">
        <f aca="false">$C60/4+AM188</f>
        <v>806.2325</v>
      </c>
      <c r="AN199" s="4" t="n">
        <f aca="false">$C60/4+AN188</f>
        <v>806.2325</v>
      </c>
      <c r="AO199" s="4" t="n">
        <f aca="false">$C60/4+AO188</f>
        <v>806.2325</v>
      </c>
      <c r="AP199" s="4" t="n">
        <f aca="false">$C60/4+AP188</f>
        <v>806.2325</v>
      </c>
      <c r="AQ199" s="4" t="n">
        <f aca="false">$C60/4+AQ188</f>
        <v>806.2325</v>
      </c>
      <c r="AR199" s="4" t="n">
        <f aca="false">$C60/4+AR188</f>
        <v>806.2325</v>
      </c>
      <c r="AS199" s="4" t="n">
        <f aca="false">$C60/4+AS188</f>
        <v>806.2325</v>
      </c>
      <c r="AT199" s="4" t="n">
        <f aca="false">$C60/4+AT188</f>
        <v>806.2325</v>
      </c>
      <c r="AU199" s="4" t="n">
        <f aca="false">$C60/4+AU188</f>
        <v>806.2325</v>
      </c>
      <c r="AV199" s="4" t="n">
        <f aca="false">$C60/4+AV188</f>
        <v>806.2325</v>
      </c>
      <c r="AW199" s="4" t="n">
        <f aca="false">$C60/4+AW188</f>
        <v>806.2325</v>
      </c>
      <c r="AX199" s="4" t="n">
        <f aca="false">$C60/4+AX188</f>
        <v>806.2325</v>
      </c>
      <c r="AY199" s="4" t="n">
        <f aca="false">$C60/4+AY188</f>
        <v>806.2325</v>
      </c>
    </row>
    <row r="200" customFormat="false" ht="12.75" hidden="false" customHeight="false" outlineLevel="0" collapsed="false">
      <c r="B200" s="0" t="s">
        <v>66</v>
      </c>
      <c r="C200" s="4" t="n">
        <f aca="false">C61/4</f>
        <v>217.0725</v>
      </c>
      <c r="D200" s="4" t="n">
        <f aca="false">$C61/4+D189</f>
        <v>223.300276316728</v>
      </c>
      <c r="E200" s="4" t="n">
        <f aca="false">$C61/4+E189</f>
        <v>229.528052633456</v>
      </c>
      <c r="F200" s="4" t="n">
        <f aca="false">$C61/4+F189</f>
        <v>235.755828950184</v>
      </c>
      <c r="G200" s="4" t="n">
        <f aca="false">$C61/4+G189</f>
        <v>241.983605266912</v>
      </c>
      <c r="H200" s="4" t="n">
        <f aca="false">$C61/4+H189</f>
        <v>248.21138158364</v>
      </c>
      <c r="I200" s="4" t="n">
        <f aca="false">$C61/4+I189</f>
        <v>254.439157900368</v>
      </c>
      <c r="J200" s="4" t="n">
        <f aca="false">$C61/4+J189</f>
        <v>260.666934217096</v>
      </c>
      <c r="K200" s="4" t="n">
        <f aca="false">$C61/4+K189</f>
        <v>266.894710533824</v>
      </c>
      <c r="L200" s="4" t="n">
        <f aca="false">$C61/4+L189</f>
        <v>273.122486850552</v>
      </c>
      <c r="M200" s="4" t="n">
        <f aca="false">$C61/4+M189</f>
        <v>279.35026316728</v>
      </c>
      <c r="N200" s="4" t="n">
        <f aca="false">$C61/4+N189</f>
        <v>279.35026316728</v>
      </c>
      <c r="O200" s="4" t="n">
        <f aca="false">$C61/4+O189</f>
        <v>279.35026316728</v>
      </c>
      <c r="P200" s="4" t="n">
        <f aca="false">$C61/4+P189</f>
        <v>279.35026316728</v>
      </c>
      <c r="Q200" s="4" t="n">
        <f aca="false">$C61/4+Q189</f>
        <v>279.35026316728</v>
      </c>
      <c r="R200" s="4" t="n">
        <f aca="false">$C61/4+R189</f>
        <v>279.35026316728</v>
      </c>
      <c r="S200" s="4" t="n">
        <f aca="false">$C61/4+S189</f>
        <v>279.35026316728</v>
      </c>
      <c r="T200" s="4" t="n">
        <f aca="false">$C61/4+T189</f>
        <v>279.35026316728</v>
      </c>
      <c r="U200" s="4" t="n">
        <f aca="false">$C61/4+U189</f>
        <v>217.0725</v>
      </c>
      <c r="V200" s="4" t="n">
        <f aca="false">$C61/4+V189</f>
        <v>217.0725</v>
      </c>
      <c r="W200" s="4" t="n">
        <f aca="false">$C61/4+W189</f>
        <v>217.0725</v>
      </c>
      <c r="X200" s="4" t="n">
        <f aca="false">$C61/4+X189</f>
        <v>217.0725</v>
      </c>
      <c r="Y200" s="4" t="n">
        <f aca="false">$C61/4+Y189</f>
        <v>217.0725</v>
      </c>
      <c r="Z200" s="4" t="n">
        <f aca="false">$C61/4+Z189</f>
        <v>217.0725</v>
      </c>
      <c r="AA200" s="4" t="n">
        <f aca="false">$C61/4+AA189</f>
        <v>217.0725</v>
      </c>
      <c r="AB200" s="4" t="n">
        <f aca="false">$C61/4+AB189</f>
        <v>217.0725</v>
      </c>
      <c r="AC200" s="4" t="n">
        <f aca="false">$C61/4+AC189</f>
        <v>217.0725</v>
      </c>
      <c r="AD200" s="4" t="n">
        <f aca="false">$C61/4+AD189</f>
        <v>217.0725</v>
      </c>
      <c r="AE200" s="4" t="n">
        <f aca="false">$C61/4+AE189</f>
        <v>217.0725</v>
      </c>
      <c r="AF200" s="4" t="n">
        <f aca="false">$C61/4+AF189</f>
        <v>217.0725</v>
      </c>
      <c r="AG200" s="4" t="n">
        <f aca="false">$C61/4+AG189</f>
        <v>217.0725</v>
      </c>
      <c r="AH200" s="4" t="n">
        <f aca="false">$C61/4+AH189</f>
        <v>217.0725</v>
      </c>
      <c r="AI200" s="4" t="n">
        <f aca="false">$C61/4+AI189</f>
        <v>217.0725</v>
      </c>
      <c r="AJ200" s="4" t="n">
        <f aca="false">$C61/4+AJ189</f>
        <v>217.0725</v>
      </c>
      <c r="AK200" s="4" t="n">
        <f aca="false">$C61/4+AK189</f>
        <v>217.0725</v>
      </c>
      <c r="AL200" s="4" t="n">
        <f aca="false">$C61/4+AL189</f>
        <v>217.0725</v>
      </c>
      <c r="AM200" s="4" t="n">
        <f aca="false">$C61/4+AM189</f>
        <v>217.0725</v>
      </c>
      <c r="AN200" s="4" t="n">
        <f aca="false">$C61/4+AN189</f>
        <v>217.0725</v>
      </c>
      <c r="AO200" s="4" t="n">
        <f aca="false">$C61/4+AO189</f>
        <v>217.0725</v>
      </c>
      <c r="AP200" s="4" t="n">
        <f aca="false">$C61/4+AP189</f>
        <v>217.0725</v>
      </c>
      <c r="AQ200" s="4" t="n">
        <f aca="false">$C61/4+AQ189</f>
        <v>217.0725</v>
      </c>
      <c r="AR200" s="4" t="n">
        <f aca="false">$C61/4+AR189</f>
        <v>217.0725</v>
      </c>
      <c r="AS200" s="4" t="n">
        <f aca="false">$C61/4+AS189</f>
        <v>217.0725</v>
      </c>
      <c r="AT200" s="4" t="n">
        <f aca="false">$C61/4+AT189</f>
        <v>217.0725</v>
      </c>
      <c r="AU200" s="4" t="n">
        <f aca="false">$C61/4+AU189</f>
        <v>217.0725</v>
      </c>
      <c r="AV200" s="4" t="n">
        <f aca="false">$C61/4+AV189</f>
        <v>217.0725</v>
      </c>
      <c r="AW200" s="4" t="n">
        <f aca="false">$C61/4+AW189</f>
        <v>217.0725</v>
      </c>
      <c r="AX200" s="4" t="n">
        <f aca="false">$C61/4+AX189</f>
        <v>217.0725</v>
      </c>
      <c r="AY200" s="4" t="n">
        <f aca="false">$C61/4+AY189</f>
        <v>217.0725</v>
      </c>
    </row>
    <row r="201" customFormat="false" ht="12.75" hidden="false" customHeight="false" outlineLevel="0" collapsed="false">
      <c r="B201" s="0" t="s">
        <v>70</v>
      </c>
      <c r="C201" s="4" t="n">
        <f aca="false">C62/4</f>
        <v>183.0725</v>
      </c>
      <c r="D201" s="4" t="n">
        <f aca="false">$C62/4+D190</f>
        <v>188.324821596444</v>
      </c>
      <c r="E201" s="4" t="n">
        <f aca="false">$C62/4+E190</f>
        <v>193.577143192889</v>
      </c>
      <c r="F201" s="4" t="n">
        <f aca="false">$C62/4+F190</f>
        <v>198.829464789333</v>
      </c>
      <c r="G201" s="4" t="n">
        <f aca="false">$C62/4+G190</f>
        <v>204.081786385778</v>
      </c>
      <c r="H201" s="4" t="n">
        <f aca="false">$C62/4+H190</f>
        <v>209.334107982222</v>
      </c>
      <c r="I201" s="4" t="n">
        <f aca="false">$C62/4+I190</f>
        <v>214.586429578667</v>
      </c>
      <c r="J201" s="4" t="n">
        <f aca="false">$C62/4+J190</f>
        <v>219.838751175111</v>
      </c>
      <c r="K201" s="4" t="n">
        <f aca="false">$C62/4+K190</f>
        <v>225.091072771555</v>
      </c>
      <c r="L201" s="4" t="n">
        <f aca="false">$C62/4+L190</f>
        <v>230.343394368</v>
      </c>
      <c r="M201" s="4" t="n">
        <f aca="false">$C62/4+M190</f>
        <v>235.595715964444</v>
      </c>
      <c r="N201" s="4" t="n">
        <f aca="false">$C62/4+N190</f>
        <v>235.595715964444</v>
      </c>
      <c r="O201" s="4" t="n">
        <f aca="false">$C62/4+O190</f>
        <v>235.595715964444</v>
      </c>
      <c r="P201" s="4" t="n">
        <f aca="false">$C62/4+P190</f>
        <v>235.595715964444</v>
      </c>
      <c r="Q201" s="4" t="n">
        <f aca="false">$C62/4+Q190</f>
        <v>235.595715964444</v>
      </c>
      <c r="R201" s="4" t="n">
        <f aca="false">$C62/4+R190</f>
        <v>235.595715964444</v>
      </c>
      <c r="S201" s="4" t="n">
        <f aca="false">$C62/4+S190</f>
        <v>235.595715964444</v>
      </c>
      <c r="T201" s="4" t="n">
        <f aca="false">$C62/4+T190</f>
        <v>235.595715964444</v>
      </c>
      <c r="U201" s="4" t="n">
        <f aca="false">$C62/4+U190</f>
        <v>183.0725</v>
      </c>
      <c r="V201" s="4" t="n">
        <f aca="false">$C62/4+V190</f>
        <v>183.0725</v>
      </c>
      <c r="W201" s="4" t="n">
        <f aca="false">$C62/4+W190</f>
        <v>183.0725</v>
      </c>
      <c r="X201" s="4" t="n">
        <f aca="false">$C62/4+X190</f>
        <v>183.0725</v>
      </c>
      <c r="Y201" s="4" t="n">
        <f aca="false">$C62/4+Y190</f>
        <v>183.0725</v>
      </c>
      <c r="Z201" s="4" t="n">
        <f aca="false">$C62/4+Z190</f>
        <v>183.0725</v>
      </c>
      <c r="AA201" s="4" t="n">
        <f aca="false">$C62/4+AA190</f>
        <v>183.0725</v>
      </c>
      <c r="AB201" s="4" t="n">
        <f aca="false">$C62/4+AB190</f>
        <v>183.0725</v>
      </c>
      <c r="AC201" s="4" t="n">
        <f aca="false">$C62/4+AC190</f>
        <v>183.0725</v>
      </c>
      <c r="AD201" s="4" t="n">
        <f aca="false">$C62/4+AD190</f>
        <v>183.0725</v>
      </c>
      <c r="AE201" s="4" t="n">
        <f aca="false">$C62/4+AE190</f>
        <v>183.0725</v>
      </c>
      <c r="AF201" s="4" t="n">
        <f aca="false">$C62/4+AF190</f>
        <v>183.0725</v>
      </c>
      <c r="AG201" s="4" t="n">
        <f aca="false">$C62/4+AG190</f>
        <v>183.0725</v>
      </c>
      <c r="AH201" s="4" t="n">
        <f aca="false">$C62/4+AH190</f>
        <v>183.0725</v>
      </c>
      <c r="AI201" s="4" t="n">
        <f aca="false">$C62/4+AI190</f>
        <v>183.0725</v>
      </c>
      <c r="AJ201" s="4" t="n">
        <f aca="false">$C62/4+AJ190</f>
        <v>183.0725</v>
      </c>
      <c r="AK201" s="4" t="n">
        <f aca="false">$C62/4+AK190</f>
        <v>183.0725</v>
      </c>
      <c r="AL201" s="4" t="n">
        <f aca="false">$C62/4+AL190</f>
        <v>183.0725</v>
      </c>
      <c r="AM201" s="4" t="n">
        <f aca="false">$C62/4+AM190</f>
        <v>183.0725</v>
      </c>
      <c r="AN201" s="4" t="n">
        <f aca="false">$C62/4+AN190</f>
        <v>183.0725</v>
      </c>
      <c r="AO201" s="4" t="n">
        <f aca="false">$C62/4+AO190</f>
        <v>183.0725</v>
      </c>
      <c r="AP201" s="4" t="n">
        <f aca="false">$C62/4+AP190</f>
        <v>183.0725</v>
      </c>
      <c r="AQ201" s="4" t="n">
        <f aca="false">$C62/4+AQ190</f>
        <v>183.0725</v>
      </c>
      <c r="AR201" s="4" t="n">
        <f aca="false">$C62/4+AR190</f>
        <v>183.0725</v>
      </c>
      <c r="AS201" s="4" t="n">
        <f aca="false">$C62/4+AS190</f>
        <v>183.0725</v>
      </c>
      <c r="AT201" s="4" t="n">
        <f aca="false">$C62/4+AT190</f>
        <v>183.0725</v>
      </c>
      <c r="AU201" s="4" t="n">
        <f aca="false">$C62/4+AU190</f>
        <v>183.0725</v>
      </c>
      <c r="AV201" s="4" t="n">
        <f aca="false">$C62/4+AV190</f>
        <v>183.0725</v>
      </c>
      <c r="AW201" s="4" t="n">
        <f aca="false">$C62/4+AW190</f>
        <v>183.0725</v>
      </c>
      <c r="AX201" s="4" t="n">
        <f aca="false">$C62/4+AX190</f>
        <v>183.0725</v>
      </c>
      <c r="AY201" s="4" t="n">
        <f aca="false">$C62/4+AY190</f>
        <v>183.0725</v>
      </c>
    </row>
    <row r="202" customFormat="false" ht="12.75" hidden="false" customHeight="false" outlineLevel="0" collapsed="false">
      <c r="B202" s="0" t="s">
        <v>17</v>
      </c>
      <c r="C202" s="4" t="n">
        <f aca="false">SUM(C198:C201)</f>
        <v>1964.255</v>
      </c>
      <c r="D202" s="4" t="n">
        <f aca="false">SUM(D198:D201)</f>
        <v>2013.361375</v>
      </c>
      <c r="E202" s="4" t="n">
        <f aca="false">SUM(E198:E201)</f>
        <v>2062.46775</v>
      </c>
      <c r="F202" s="4" t="n">
        <f aca="false">SUM(F198:F201)</f>
        <v>2111.574125</v>
      </c>
      <c r="G202" s="4" t="n">
        <f aca="false">SUM(G198:G201)</f>
        <v>2160.6805</v>
      </c>
      <c r="H202" s="4" t="n">
        <f aca="false">SUM(H198:H201)</f>
        <v>2209.786875</v>
      </c>
      <c r="I202" s="4" t="n">
        <f aca="false">SUM(I198:I201)</f>
        <v>2258.89325</v>
      </c>
      <c r="J202" s="4" t="n">
        <f aca="false">SUM(J198:J201)</f>
        <v>2307.999625</v>
      </c>
      <c r="K202" s="4" t="n">
        <f aca="false">SUM(K198:K201)</f>
        <v>2357.106</v>
      </c>
      <c r="L202" s="4" t="n">
        <f aca="false">SUM(L198:L201)</f>
        <v>2406.212375</v>
      </c>
      <c r="M202" s="4" t="n">
        <f aca="false">SUM(M198:M201)</f>
        <v>2455.31875</v>
      </c>
      <c r="N202" s="4" t="n">
        <f aca="false">SUM(N198:N201)</f>
        <v>2455.31875</v>
      </c>
      <c r="O202" s="4" t="n">
        <f aca="false">SUM(O198:O201)</f>
        <v>2455.31875</v>
      </c>
      <c r="P202" s="4" t="n">
        <f aca="false">SUM(P198:P201)</f>
        <v>2455.31875</v>
      </c>
      <c r="Q202" s="4" t="n">
        <f aca="false">SUM(Q198:Q201)</f>
        <v>2455.31875</v>
      </c>
      <c r="R202" s="4" t="n">
        <f aca="false">SUM(R198:R201)</f>
        <v>2455.31875</v>
      </c>
      <c r="S202" s="4" t="n">
        <f aca="false">SUM(S198:S201)</f>
        <v>2455.31875</v>
      </c>
      <c r="T202" s="4" t="n">
        <f aca="false">SUM(T198:T201)</f>
        <v>2455.31875</v>
      </c>
      <c r="U202" s="4" t="n">
        <f aca="false">SUM(U198:U201)</f>
        <v>1964.255</v>
      </c>
      <c r="V202" s="4" t="n">
        <f aca="false">SUM(V198:V201)</f>
        <v>1964.255</v>
      </c>
      <c r="W202" s="4" t="n">
        <f aca="false">SUM(W198:W201)</f>
        <v>1964.255</v>
      </c>
      <c r="X202" s="4" t="n">
        <f aca="false">SUM(X198:X201)</f>
        <v>1964.255</v>
      </c>
      <c r="Y202" s="4" t="n">
        <f aca="false">SUM(Y198:Y201)</f>
        <v>1964.255</v>
      </c>
      <c r="Z202" s="4" t="n">
        <f aca="false">SUM(Z198:Z201)</f>
        <v>1964.255</v>
      </c>
      <c r="AA202" s="4" t="n">
        <f aca="false">SUM(AA198:AA201)</f>
        <v>1964.255</v>
      </c>
      <c r="AB202" s="4" t="n">
        <f aca="false">SUM(AB198:AB201)</f>
        <v>1964.255</v>
      </c>
      <c r="AC202" s="4" t="n">
        <f aca="false">SUM(AC198:AC201)</f>
        <v>1964.255</v>
      </c>
      <c r="AD202" s="4" t="n">
        <f aca="false">SUM(AD198:AD201)</f>
        <v>1964.255</v>
      </c>
      <c r="AE202" s="4" t="n">
        <f aca="false">SUM(AE198:AE201)</f>
        <v>1964.255</v>
      </c>
      <c r="AF202" s="4" t="n">
        <f aca="false">SUM(AF198:AF201)</f>
        <v>1964.255</v>
      </c>
      <c r="AG202" s="4" t="n">
        <f aca="false">SUM(AG198:AG201)</f>
        <v>1964.255</v>
      </c>
      <c r="AH202" s="4" t="n">
        <f aca="false">SUM(AH198:AH201)</f>
        <v>1964.255</v>
      </c>
      <c r="AI202" s="4" t="n">
        <f aca="false">SUM(AI198:AI201)</f>
        <v>1964.255</v>
      </c>
      <c r="AJ202" s="4" t="n">
        <f aca="false">SUM(AJ198:AJ201)</f>
        <v>1964.255</v>
      </c>
      <c r="AK202" s="4" t="n">
        <f aca="false">SUM(AK198:AK201)</f>
        <v>1964.255</v>
      </c>
      <c r="AL202" s="4" t="n">
        <f aca="false">SUM(AL198:AL201)</f>
        <v>1964.255</v>
      </c>
      <c r="AM202" s="4" t="n">
        <f aca="false">SUM(AM198:AM201)</f>
        <v>1964.255</v>
      </c>
      <c r="AN202" s="4" t="n">
        <f aca="false">SUM(AN198:AN201)</f>
        <v>1964.255</v>
      </c>
      <c r="AO202" s="4" t="n">
        <f aca="false">SUM(AO198:AO201)</f>
        <v>1964.255</v>
      </c>
      <c r="AP202" s="4" t="n">
        <f aca="false">SUM(AP198:AP201)</f>
        <v>1964.255</v>
      </c>
      <c r="AQ202" s="4" t="n">
        <f aca="false">SUM(AQ198:AQ201)</f>
        <v>1964.255</v>
      </c>
      <c r="AR202" s="4" t="n">
        <f aca="false">SUM(AR198:AR201)</f>
        <v>1964.255</v>
      </c>
      <c r="AS202" s="4" t="n">
        <f aca="false">SUM(AS198:AS201)</f>
        <v>1964.255</v>
      </c>
      <c r="AT202" s="4" t="n">
        <f aca="false">SUM(AT198:AT201)</f>
        <v>1964.255</v>
      </c>
      <c r="AU202" s="4" t="n">
        <f aca="false">SUM(AU198:AU201)</f>
        <v>1964.255</v>
      </c>
      <c r="AV202" s="4" t="n">
        <f aca="false">SUM(AV198:AV201)</f>
        <v>1964.255</v>
      </c>
      <c r="AW202" s="4" t="n">
        <f aca="false">SUM(AW198:AW201)</f>
        <v>1964.255</v>
      </c>
      <c r="AX202" s="4" t="n">
        <f aca="false">SUM(AX198:AX201)</f>
        <v>1964.255</v>
      </c>
      <c r="AY202" s="4" t="n">
        <f aca="false">SUM(AY198:AY201)</f>
        <v>1964.255</v>
      </c>
    </row>
    <row r="203" customFormat="false" ht="12.75" hidden="false" customHeight="false" outlineLevel="0" collapsed="false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</row>
    <row r="204" customFormat="false" ht="12.75" hidden="false" customHeight="false" outlineLevel="0" collapsed="false">
      <c r="B204" s="0" t="s">
        <v>114</v>
      </c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</row>
    <row r="205" customFormat="false" ht="12.75" hidden="false" customHeight="false" outlineLevel="0" collapsed="false">
      <c r="B205" s="0" t="s">
        <v>41</v>
      </c>
      <c r="C205" s="9" t="n">
        <f aca="false">C72</f>
        <v>12.4492217978728</v>
      </c>
      <c r="D205" s="22" t="n">
        <f aca="false">D198/($C40/4)*100</f>
        <v>12.6873326246687</v>
      </c>
      <c r="E205" s="22" t="n">
        <f aca="false">E198/($C40/4)*100</f>
        <v>12.9254434514646</v>
      </c>
      <c r="F205" s="22" t="n">
        <f aca="false">F198/($C40/4)*100</f>
        <v>13.1635542782605</v>
      </c>
      <c r="G205" s="22" t="n">
        <f aca="false">G198/($C40/4)*100</f>
        <v>13.4016651050565</v>
      </c>
      <c r="H205" s="22" t="n">
        <f aca="false">H198/($C40/4)*100</f>
        <v>13.6397759318524</v>
      </c>
      <c r="I205" s="22" t="n">
        <f aca="false">I198/($C40/4)*100</f>
        <v>13.8778867586483</v>
      </c>
      <c r="J205" s="22" t="n">
        <f aca="false">J198/($C40/4)*100</f>
        <v>14.1159975854442</v>
      </c>
      <c r="K205" s="22" t="n">
        <f aca="false">K198/($C40/4)*100</f>
        <v>14.3541084122401</v>
      </c>
      <c r="L205" s="22" t="n">
        <f aca="false">L198/($C40/4)*100</f>
        <v>14.592219239036</v>
      </c>
      <c r="M205" s="22" t="n">
        <f aca="false">M198/($C40/4)*100</f>
        <v>14.830330065832</v>
      </c>
      <c r="N205" s="22" t="n">
        <f aca="false">N198/($C40/4)*100</f>
        <v>14.830330065832</v>
      </c>
      <c r="O205" s="22" t="n">
        <f aca="false">O198/($C40/4)*100</f>
        <v>14.830330065832</v>
      </c>
      <c r="P205" s="22" t="n">
        <f aca="false">P198/($C40/4)*100</f>
        <v>14.830330065832</v>
      </c>
      <c r="Q205" s="22" t="n">
        <f aca="false">Q198/($C40/4)*100</f>
        <v>14.830330065832</v>
      </c>
      <c r="R205" s="22" t="n">
        <f aca="false">R198/($C40/4)*100</f>
        <v>14.830330065832</v>
      </c>
      <c r="S205" s="22" t="n">
        <f aca="false">S198/($C40/4)*100</f>
        <v>14.830330065832</v>
      </c>
      <c r="T205" s="22" t="n">
        <f aca="false">T198/($C40/4)*100</f>
        <v>14.830330065832</v>
      </c>
      <c r="U205" s="22" t="n">
        <f aca="false">U198/($C40/4)*100</f>
        <v>12.4492217978728</v>
      </c>
      <c r="V205" s="22" t="n">
        <f aca="false">V198/($C40/4)*100</f>
        <v>12.4492217978728</v>
      </c>
      <c r="W205" s="22" t="n">
        <f aca="false">W198/($C40/4)*100</f>
        <v>12.4492217978728</v>
      </c>
      <c r="X205" s="22" t="n">
        <f aca="false">X198/($C40/4)*100</f>
        <v>12.4492217978728</v>
      </c>
      <c r="Y205" s="22" t="n">
        <f aca="false">Y198/($C40/4)*100</f>
        <v>12.4492217978728</v>
      </c>
      <c r="Z205" s="22" t="n">
        <f aca="false">Z198/($C40/4)*100</f>
        <v>12.4492217978728</v>
      </c>
      <c r="AA205" s="22" t="n">
        <f aca="false">AA198/($C40/4)*100</f>
        <v>12.4492217978728</v>
      </c>
      <c r="AB205" s="22" t="n">
        <f aca="false">AB198/($C40/4)*100</f>
        <v>12.4492217978728</v>
      </c>
      <c r="AC205" s="22" t="n">
        <f aca="false">AC198/($C40/4)*100</f>
        <v>12.4492217978728</v>
      </c>
      <c r="AD205" s="22" t="n">
        <f aca="false">AD198/($C40/4)*100</f>
        <v>12.4492217978728</v>
      </c>
      <c r="AE205" s="22" t="n">
        <f aca="false">AE198/($C40/4)*100</f>
        <v>12.4492217978728</v>
      </c>
      <c r="AF205" s="22" t="n">
        <f aca="false">AF198/($C40/4)*100</f>
        <v>12.4492217978728</v>
      </c>
      <c r="AG205" s="22" t="n">
        <f aca="false">AG198/($C40/4)*100</f>
        <v>12.4492217978728</v>
      </c>
      <c r="AH205" s="22" t="n">
        <f aca="false">AH198/($C40/4)*100</f>
        <v>12.4492217978728</v>
      </c>
      <c r="AI205" s="22" t="n">
        <f aca="false">AI198/($C40/4)*100</f>
        <v>12.4492217978728</v>
      </c>
      <c r="AJ205" s="22" t="n">
        <f aca="false">AJ198/($C40/4)*100</f>
        <v>12.4492217978728</v>
      </c>
      <c r="AK205" s="22" t="n">
        <f aca="false">AK198/($C40/4)*100</f>
        <v>12.4492217978728</v>
      </c>
      <c r="AL205" s="22" t="n">
        <f aca="false">AL198/($C40/4)*100</f>
        <v>12.4492217978728</v>
      </c>
      <c r="AM205" s="22" t="n">
        <f aca="false">AM198/($C40/4)*100</f>
        <v>12.4492217978728</v>
      </c>
      <c r="AN205" s="22" t="n">
        <f aca="false">AN198/($C40/4)*100</f>
        <v>12.4492217978728</v>
      </c>
      <c r="AO205" s="22" t="n">
        <f aca="false">AO198/($C40/4)*100</f>
        <v>12.4492217978728</v>
      </c>
      <c r="AP205" s="22" t="n">
        <f aca="false">AP198/($C40/4)*100</f>
        <v>12.4492217978728</v>
      </c>
      <c r="AQ205" s="22" t="n">
        <f aca="false">AQ198/($C40/4)*100</f>
        <v>12.4492217978728</v>
      </c>
      <c r="AR205" s="22" t="n">
        <f aca="false">AR198/($C40/4)*100</f>
        <v>12.4492217978728</v>
      </c>
      <c r="AS205" s="22" t="n">
        <f aca="false">AS198/($C40/4)*100</f>
        <v>12.4492217978728</v>
      </c>
      <c r="AT205" s="22" t="n">
        <f aca="false">AT198/($C40/4)*100</f>
        <v>12.4492217978728</v>
      </c>
      <c r="AU205" s="22" t="n">
        <f aca="false">AU198/($C40/4)*100</f>
        <v>12.4492217978728</v>
      </c>
      <c r="AV205" s="22" t="n">
        <f aca="false">AV198/($C40/4)*100</f>
        <v>12.4492217978728</v>
      </c>
      <c r="AW205" s="22" t="n">
        <f aca="false">AW198/($C40/4)*100</f>
        <v>12.4492217978728</v>
      </c>
      <c r="AX205" s="22" t="n">
        <f aca="false">AX198/($C40/4)*100</f>
        <v>12.4492217978728</v>
      </c>
      <c r="AY205" s="22" t="n">
        <f aca="false">AY198/($C40/4)*100</f>
        <v>12.4492217978728</v>
      </c>
    </row>
    <row r="206" customFormat="false" ht="12.75" hidden="false" customHeight="false" outlineLevel="0" collapsed="false">
      <c r="B206" s="0" t="s">
        <v>65</v>
      </c>
      <c r="C206" s="9" t="n">
        <f aca="false">C73</f>
        <v>9.74505182364851</v>
      </c>
      <c r="D206" s="22" t="n">
        <f aca="false">D199/($C41/4)*100</f>
        <v>10.024635847201</v>
      </c>
      <c r="E206" s="22" t="n">
        <f aca="false">E199/($C41/4)*100</f>
        <v>10.3042198707535</v>
      </c>
      <c r="F206" s="22" t="n">
        <f aca="false">F199/($C41/4)*100</f>
        <v>10.5838038943061</v>
      </c>
      <c r="G206" s="22" t="n">
        <f aca="false">G199/($C41/4)*100</f>
        <v>10.8633879178586</v>
      </c>
      <c r="H206" s="22" t="n">
        <f aca="false">H199/($C41/4)*100</f>
        <v>11.1429719414111</v>
      </c>
      <c r="I206" s="22" t="n">
        <f aca="false">I199/($C41/4)*100</f>
        <v>11.4225559649636</v>
      </c>
      <c r="J206" s="22" t="n">
        <f aca="false">J199/($C41/4)*100</f>
        <v>11.7021399885162</v>
      </c>
      <c r="K206" s="22" t="n">
        <f aca="false">K199/($C41/4)*100</f>
        <v>11.9817240120687</v>
      </c>
      <c r="L206" s="22" t="n">
        <f aca="false">L199/($C41/4)*100</f>
        <v>12.2613080356212</v>
      </c>
      <c r="M206" s="22" t="n">
        <f aca="false">M199/($C41/4)*100</f>
        <v>12.5408920591737</v>
      </c>
      <c r="N206" s="22" t="n">
        <f aca="false">N199/($C41/4)*100</f>
        <v>12.5408920591737</v>
      </c>
      <c r="O206" s="22" t="n">
        <f aca="false">O199/($C41/4)*100</f>
        <v>12.5408920591737</v>
      </c>
      <c r="P206" s="22" t="n">
        <f aca="false">P199/($C41/4)*100</f>
        <v>12.5408920591737</v>
      </c>
      <c r="Q206" s="22" t="n">
        <f aca="false">Q199/($C41/4)*100</f>
        <v>12.5408920591737</v>
      </c>
      <c r="R206" s="22" t="n">
        <f aca="false">R199/($C41/4)*100</f>
        <v>12.5408920591737</v>
      </c>
      <c r="S206" s="22" t="n">
        <f aca="false">S199/($C41/4)*100</f>
        <v>12.5408920591737</v>
      </c>
      <c r="T206" s="22" t="n">
        <f aca="false">T199/($C41/4)*100</f>
        <v>12.5408920591737</v>
      </c>
      <c r="U206" s="22" t="n">
        <f aca="false">U199/($C41/4)*100</f>
        <v>9.74505182364851</v>
      </c>
      <c r="V206" s="22" t="n">
        <f aca="false">V199/($C41/4)*100</f>
        <v>9.74505182364851</v>
      </c>
      <c r="W206" s="22" t="n">
        <f aca="false">W199/($C41/4)*100</f>
        <v>9.74505182364851</v>
      </c>
      <c r="X206" s="22" t="n">
        <f aca="false">X199/($C41/4)*100</f>
        <v>9.74505182364851</v>
      </c>
      <c r="Y206" s="22" t="n">
        <f aca="false">Y199/($C41/4)*100</f>
        <v>9.74505182364851</v>
      </c>
      <c r="Z206" s="22" t="n">
        <f aca="false">Z199/($C41/4)*100</f>
        <v>9.74505182364851</v>
      </c>
      <c r="AA206" s="22" t="n">
        <f aca="false">AA199/($C41/4)*100</f>
        <v>9.74505182364851</v>
      </c>
      <c r="AB206" s="22" t="n">
        <f aca="false">AB199/($C41/4)*100</f>
        <v>9.74505182364851</v>
      </c>
      <c r="AC206" s="22" t="n">
        <f aca="false">AC199/($C41/4)*100</f>
        <v>9.74505182364851</v>
      </c>
      <c r="AD206" s="22" t="n">
        <f aca="false">AD199/($C41/4)*100</f>
        <v>9.74505182364851</v>
      </c>
      <c r="AE206" s="22" t="n">
        <f aca="false">AE199/($C41/4)*100</f>
        <v>9.74505182364851</v>
      </c>
      <c r="AF206" s="22" t="n">
        <f aca="false">AF199/($C41/4)*100</f>
        <v>9.74505182364851</v>
      </c>
      <c r="AG206" s="22" t="n">
        <f aca="false">AG199/($C41/4)*100</f>
        <v>9.74505182364851</v>
      </c>
      <c r="AH206" s="22" t="n">
        <f aca="false">AH199/($C41/4)*100</f>
        <v>9.74505182364851</v>
      </c>
      <c r="AI206" s="22" t="n">
        <f aca="false">AI199/($C41/4)*100</f>
        <v>9.74505182364851</v>
      </c>
      <c r="AJ206" s="22" t="n">
        <f aca="false">AJ199/($C41/4)*100</f>
        <v>9.74505182364851</v>
      </c>
      <c r="AK206" s="22" t="n">
        <f aca="false">AK199/($C41/4)*100</f>
        <v>9.74505182364851</v>
      </c>
      <c r="AL206" s="22" t="n">
        <f aca="false">AL199/($C41/4)*100</f>
        <v>9.74505182364851</v>
      </c>
      <c r="AM206" s="22" t="n">
        <f aca="false">AM199/($C41/4)*100</f>
        <v>9.74505182364851</v>
      </c>
      <c r="AN206" s="22" t="n">
        <f aca="false">AN199/($C41/4)*100</f>
        <v>9.74505182364851</v>
      </c>
      <c r="AO206" s="22" t="n">
        <f aca="false">AO199/($C41/4)*100</f>
        <v>9.74505182364851</v>
      </c>
      <c r="AP206" s="22" t="n">
        <f aca="false">AP199/($C41/4)*100</f>
        <v>9.74505182364851</v>
      </c>
      <c r="AQ206" s="22" t="n">
        <f aca="false">AQ199/($C41/4)*100</f>
        <v>9.74505182364851</v>
      </c>
      <c r="AR206" s="22" t="n">
        <f aca="false">AR199/($C41/4)*100</f>
        <v>9.74505182364851</v>
      </c>
      <c r="AS206" s="22" t="n">
        <f aca="false">AS199/($C41/4)*100</f>
        <v>9.74505182364851</v>
      </c>
      <c r="AT206" s="22" t="n">
        <f aca="false">AT199/($C41/4)*100</f>
        <v>9.74505182364851</v>
      </c>
      <c r="AU206" s="22" t="n">
        <f aca="false">AU199/($C41/4)*100</f>
        <v>9.74505182364851</v>
      </c>
      <c r="AV206" s="22" t="n">
        <f aca="false">AV199/($C41/4)*100</f>
        <v>9.74505182364851</v>
      </c>
      <c r="AW206" s="22" t="n">
        <f aca="false">AW199/($C41/4)*100</f>
        <v>9.74505182364851</v>
      </c>
      <c r="AX206" s="22" t="n">
        <f aca="false">AX199/($C41/4)*100</f>
        <v>9.74505182364851</v>
      </c>
      <c r="AY206" s="22" t="n">
        <f aca="false">AY199/($C41/4)*100</f>
        <v>9.74505182364851</v>
      </c>
    </row>
    <row r="207" customFormat="false" ht="12.75" hidden="false" customHeight="false" outlineLevel="0" collapsed="false">
      <c r="B207" s="0" t="s">
        <v>66</v>
      </c>
      <c r="C207" s="9" t="n">
        <f aca="false">C74</f>
        <v>6.56353465870436</v>
      </c>
      <c r="D207" s="22" t="n">
        <f aca="false">D200/($C42/4)*100</f>
        <v>6.75184144883901</v>
      </c>
      <c r="E207" s="22" t="n">
        <f aca="false">E200/($C42/4)*100</f>
        <v>6.94014823897365</v>
      </c>
      <c r="F207" s="22" t="n">
        <f aca="false">F200/($C42/4)*100</f>
        <v>7.12845502910829</v>
      </c>
      <c r="G207" s="22" t="n">
        <f aca="false">G200/($C42/4)*100</f>
        <v>7.31676181924293</v>
      </c>
      <c r="H207" s="22" t="n">
        <f aca="false">H200/($C42/4)*100</f>
        <v>7.50506860937758</v>
      </c>
      <c r="I207" s="22" t="n">
        <f aca="false">I200/($C42/4)*100</f>
        <v>7.69337539951222</v>
      </c>
      <c r="J207" s="22" t="n">
        <f aca="false">J200/($C42/4)*100</f>
        <v>7.88168218964686</v>
      </c>
      <c r="K207" s="22" t="n">
        <f aca="false">K200/($C42/4)*100</f>
        <v>8.0699889797815</v>
      </c>
      <c r="L207" s="22" t="n">
        <f aca="false">L200/($C42/4)*100</f>
        <v>8.25829576991615</v>
      </c>
      <c r="M207" s="22" t="n">
        <f aca="false">M200/($C42/4)*100</f>
        <v>8.44660256005079</v>
      </c>
      <c r="N207" s="22" t="n">
        <f aca="false">N200/($C42/4)*100</f>
        <v>8.44660256005079</v>
      </c>
      <c r="O207" s="22" t="n">
        <f aca="false">O200/($C42/4)*100</f>
        <v>8.44660256005079</v>
      </c>
      <c r="P207" s="22" t="n">
        <f aca="false">P200/($C42/4)*100</f>
        <v>8.44660256005079</v>
      </c>
      <c r="Q207" s="22" t="n">
        <f aca="false">Q200/($C42/4)*100</f>
        <v>8.44660256005079</v>
      </c>
      <c r="R207" s="22" t="n">
        <f aca="false">R200/($C42/4)*100</f>
        <v>8.44660256005079</v>
      </c>
      <c r="S207" s="22" t="n">
        <f aca="false">S200/($C42/4)*100</f>
        <v>8.44660256005079</v>
      </c>
      <c r="T207" s="22" t="n">
        <f aca="false">T200/($C42/4)*100</f>
        <v>8.44660256005079</v>
      </c>
      <c r="U207" s="22" t="n">
        <f aca="false">U200/($C42/4)*100</f>
        <v>6.56353465870436</v>
      </c>
      <c r="V207" s="22" t="n">
        <f aca="false">V200/($C42/4)*100</f>
        <v>6.56353465870436</v>
      </c>
      <c r="W207" s="22" t="n">
        <f aca="false">W200/($C42/4)*100</f>
        <v>6.56353465870436</v>
      </c>
      <c r="X207" s="22" t="n">
        <f aca="false">X200/($C42/4)*100</f>
        <v>6.56353465870436</v>
      </c>
      <c r="Y207" s="22" t="n">
        <f aca="false">Y200/($C42/4)*100</f>
        <v>6.56353465870436</v>
      </c>
      <c r="Z207" s="22" t="n">
        <f aca="false">Z200/($C42/4)*100</f>
        <v>6.56353465870436</v>
      </c>
      <c r="AA207" s="22" t="n">
        <f aca="false">AA200/($C42/4)*100</f>
        <v>6.56353465870436</v>
      </c>
      <c r="AB207" s="22" t="n">
        <f aca="false">AB200/($C42/4)*100</f>
        <v>6.56353465870436</v>
      </c>
      <c r="AC207" s="22" t="n">
        <f aca="false">AC200/($C42/4)*100</f>
        <v>6.56353465870436</v>
      </c>
      <c r="AD207" s="22" t="n">
        <f aca="false">AD200/($C42/4)*100</f>
        <v>6.56353465870436</v>
      </c>
      <c r="AE207" s="22" t="n">
        <f aca="false">AE200/($C42/4)*100</f>
        <v>6.56353465870436</v>
      </c>
      <c r="AF207" s="22" t="n">
        <f aca="false">AF200/($C42/4)*100</f>
        <v>6.56353465870436</v>
      </c>
      <c r="AG207" s="22" t="n">
        <f aca="false">AG200/($C42/4)*100</f>
        <v>6.56353465870436</v>
      </c>
      <c r="AH207" s="22" t="n">
        <f aca="false">AH200/($C42/4)*100</f>
        <v>6.56353465870436</v>
      </c>
      <c r="AI207" s="22" t="n">
        <f aca="false">AI200/($C42/4)*100</f>
        <v>6.56353465870436</v>
      </c>
      <c r="AJ207" s="22" t="n">
        <f aca="false">AJ200/($C42/4)*100</f>
        <v>6.56353465870436</v>
      </c>
      <c r="AK207" s="22" t="n">
        <f aca="false">AK200/($C42/4)*100</f>
        <v>6.56353465870436</v>
      </c>
      <c r="AL207" s="22" t="n">
        <f aca="false">AL200/($C42/4)*100</f>
        <v>6.56353465870436</v>
      </c>
      <c r="AM207" s="22" t="n">
        <f aca="false">AM200/($C42/4)*100</f>
        <v>6.56353465870436</v>
      </c>
      <c r="AN207" s="22" t="n">
        <f aca="false">AN200/($C42/4)*100</f>
        <v>6.56353465870436</v>
      </c>
      <c r="AO207" s="22" t="n">
        <f aca="false">AO200/($C42/4)*100</f>
        <v>6.56353465870436</v>
      </c>
      <c r="AP207" s="22" t="n">
        <f aca="false">AP200/($C42/4)*100</f>
        <v>6.56353465870436</v>
      </c>
      <c r="AQ207" s="22" t="n">
        <f aca="false">AQ200/($C42/4)*100</f>
        <v>6.56353465870436</v>
      </c>
      <c r="AR207" s="22" t="n">
        <f aca="false">AR200/($C42/4)*100</f>
        <v>6.56353465870436</v>
      </c>
      <c r="AS207" s="22" t="n">
        <f aca="false">AS200/($C42/4)*100</f>
        <v>6.56353465870436</v>
      </c>
      <c r="AT207" s="22" t="n">
        <f aca="false">AT200/($C42/4)*100</f>
        <v>6.56353465870436</v>
      </c>
      <c r="AU207" s="22" t="n">
        <f aca="false">AU200/($C42/4)*100</f>
        <v>6.56353465870436</v>
      </c>
      <c r="AV207" s="22" t="n">
        <f aca="false">AV200/($C42/4)*100</f>
        <v>6.56353465870436</v>
      </c>
      <c r="AW207" s="22" t="n">
        <f aca="false">AW200/($C42/4)*100</f>
        <v>6.56353465870436</v>
      </c>
      <c r="AX207" s="22" t="n">
        <f aca="false">AX200/($C42/4)*100</f>
        <v>6.56353465870436</v>
      </c>
      <c r="AY207" s="22" t="n">
        <f aca="false">AY200/($C42/4)*100</f>
        <v>6.56353465870436</v>
      </c>
    </row>
    <row r="208" customFormat="false" ht="12.75" hidden="false" customHeight="false" outlineLevel="0" collapsed="false">
      <c r="B208" s="0" t="s">
        <v>70</v>
      </c>
      <c r="C208" s="9" t="n">
        <f aca="false">C75</f>
        <v>9.23559086896204</v>
      </c>
      <c r="D208" s="22" t="n">
        <f aca="false">D201/($C43/4)*100</f>
        <v>9.50055853683665</v>
      </c>
      <c r="E208" s="22" t="n">
        <f aca="false">E201/($C43/4)*100</f>
        <v>9.76552620471125</v>
      </c>
      <c r="F208" s="22" t="n">
        <f aca="false">F201/($C43/4)*100</f>
        <v>10.0304938725859</v>
      </c>
      <c r="G208" s="22" t="n">
        <f aca="false">G201/($C43/4)*100</f>
        <v>10.2954615404605</v>
      </c>
      <c r="H208" s="22" t="n">
        <f aca="false">H201/($C43/4)*100</f>
        <v>10.5604292083351</v>
      </c>
      <c r="I208" s="22" t="n">
        <f aca="false">I201/($C43/4)*100</f>
        <v>10.8253968762097</v>
      </c>
      <c r="J208" s="22" t="n">
        <f aca="false">J201/($C43/4)*100</f>
        <v>11.0903645440843</v>
      </c>
      <c r="K208" s="22" t="n">
        <f aca="false">K201/($C43/4)*100</f>
        <v>11.3553322119589</v>
      </c>
      <c r="L208" s="22" t="n">
        <f aca="false">L201/($C43/4)*100</f>
        <v>11.6202998798335</v>
      </c>
      <c r="M208" s="22" t="n">
        <f aca="false">M201/($C43/4)*100</f>
        <v>11.8852675477081</v>
      </c>
      <c r="N208" s="22" t="n">
        <f aca="false">N201/($C43/4)*100</f>
        <v>11.8852675477081</v>
      </c>
      <c r="O208" s="22" t="n">
        <f aca="false">O201/($C43/4)*100</f>
        <v>11.8852675477081</v>
      </c>
      <c r="P208" s="22" t="n">
        <f aca="false">P201/($C43/4)*100</f>
        <v>11.8852675477081</v>
      </c>
      <c r="Q208" s="22" t="n">
        <f aca="false">Q201/($C43/4)*100</f>
        <v>11.8852675477081</v>
      </c>
      <c r="R208" s="22" t="n">
        <f aca="false">R201/($C43/4)*100</f>
        <v>11.8852675477081</v>
      </c>
      <c r="S208" s="22" t="n">
        <f aca="false">S201/($C43/4)*100</f>
        <v>11.8852675477081</v>
      </c>
      <c r="T208" s="22" t="n">
        <f aca="false">T201/($C43/4)*100</f>
        <v>11.8852675477081</v>
      </c>
      <c r="U208" s="22" t="n">
        <f aca="false">U201/($C43/4)*100</f>
        <v>9.23559086896204</v>
      </c>
      <c r="V208" s="22" t="n">
        <f aca="false">V201/($C43/4)*100</f>
        <v>9.23559086896204</v>
      </c>
      <c r="W208" s="22" t="n">
        <f aca="false">W201/($C43/4)*100</f>
        <v>9.23559086896204</v>
      </c>
      <c r="X208" s="22" t="n">
        <f aca="false">X201/($C43/4)*100</f>
        <v>9.23559086896204</v>
      </c>
      <c r="Y208" s="22" t="n">
        <f aca="false">Y201/($C43/4)*100</f>
        <v>9.23559086896204</v>
      </c>
      <c r="Z208" s="22" t="n">
        <f aca="false">Z201/($C43/4)*100</f>
        <v>9.23559086896204</v>
      </c>
      <c r="AA208" s="22" t="n">
        <f aca="false">AA201/($C43/4)*100</f>
        <v>9.23559086896204</v>
      </c>
      <c r="AB208" s="22" t="n">
        <f aca="false">AB201/($C43/4)*100</f>
        <v>9.23559086896204</v>
      </c>
      <c r="AC208" s="22" t="n">
        <f aca="false">AC201/($C43/4)*100</f>
        <v>9.23559086896204</v>
      </c>
      <c r="AD208" s="22" t="n">
        <f aca="false">AD201/($C43/4)*100</f>
        <v>9.23559086896204</v>
      </c>
      <c r="AE208" s="22" t="n">
        <f aca="false">AE201/($C43/4)*100</f>
        <v>9.23559086896204</v>
      </c>
      <c r="AF208" s="22" t="n">
        <f aca="false">AF201/($C43/4)*100</f>
        <v>9.23559086896204</v>
      </c>
      <c r="AG208" s="22" t="n">
        <f aca="false">AG201/($C43/4)*100</f>
        <v>9.23559086896204</v>
      </c>
      <c r="AH208" s="22" t="n">
        <f aca="false">AH201/($C43/4)*100</f>
        <v>9.23559086896204</v>
      </c>
      <c r="AI208" s="22" t="n">
        <f aca="false">AI201/($C43/4)*100</f>
        <v>9.23559086896204</v>
      </c>
      <c r="AJ208" s="22" t="n">
        <f aca="false">AJ201/($C43/4)*100</f>
        <v>9.23559086896204</v>
      </c>
      <c r="AK208" s="22" t="n">
        <f aca="false">AK201/($C43/4)*100</f>
        <v>9.23559086896204</v>
      </c>
      <c r="AL208" s="22" t="n">
        <f aca="false">AL201/($C43/4)*100</f>
        <v>9.23559086896204</v>
      </c>
      <c r="AM208" s="22" t="n">
        <f aca="false">AM201/($C43/4)*100</f>
        <v>9.23559086896204</v>
      </c>
      <c r="AN208" s="22" t="n">
        <f aca="false">AN201/($C43/4)*100</f>
        <v>9.23559086896204</v>
      </c>
      <c r="AO208" s="22" t="n">
        <f aca="false">AO201/($C43/4)*100</f>
        <v>9.23559086896204</v>
      </c>
      <c r="AP208" s="22" t="n">
        <f aca="false">AP201/($C43/4)*100</f>
        <v>9.23559086896204</v>
      </c>
      <c r="AQ208" s="22" t="n">
        <f aca="false">AQ201/($C43/4)*100</f>
        <v>9.23559086896204</v>
      </c>
      <c r="AR208" s="22" t="n">
        <f aca="false">AR201/($C43/4)*100</f>
        <v>9.23559086896204</v>
      </c>
      <c r="AS208" s="22" t="n">
        <f aca="false">AS201/($C43/4)*100</f>
        <v>9.23559086896204</v>
      </c>
      <c r="AT208" s="22" t="n">
        <f aca="false">AT201/($C43/4)*100</f>
        <v>9.23559086896204</v>
      </c>
      <c r="AU208" s="22" t="n">
        <f aca="false">AU201/($C43/4)*100</f>
        <v>9.23559086896204</v>
      </c>
      <c r="AV208" s="22" t="n">
        <f aca="false">AV201/($C43/4)*100</f>
        <v>9.23559086896204</v>
      </c>
      <c r="AW208" s="22" t="n">
        <f aca="false">AW201/($C43/4)*100</f>
        <v>9.23559086896204</v>
      </c>
      <c r="AX208" s="22" t="n">
        <f aca="false">AX201/($C43/4)*100</f>
        <v>9.23559086896204</v>
      </c>
      <c r="AY208" s="22" t="n">
        <f aca="false">AY201/($C43/4)*100</f>
        <v>9.23559086896204</v>
      </c>
    </row>
    <row r="209" customFormat="false" ht="12.75" hidden="false" customHeight="false" outlineLevel="0" collapsed="false">
      <c r="B209" s="0" t="s">
        <v>17</v>
      </c>
      <c r="C209" s="9" t="n">
        <f aca="false">C76</f>
        <v>9.99595430141727</v>
      </c>
      <c r="D209" s="22" t="n">
        <f aca="false">D202/($C44/4)*100</f>
        <v>10.2458531589527</v>
      </c>
      <c r="E209" s="22" t="n">
        <f aca="false">E202/($C44/4)*100</f>
        <v>10.4957520164881</v>
      </c>
      <c r="F209" s="22" t="n">
        <f aca="false">F202/($C44/4)*100</f>
        <v>10.7456508740236</v>
      </c>
      <c r="G209" s="22" t="n">
        <f aca="false">G202/($C44/4)*100</f>
        <v>10.995549731559</v>
      </c>
      <c r="H209" s="22" t="n">
        <f aca="false">H202/($C44/4)*100</f>
        <v>11.2454485890944</v>
      </c>
      <c r="I209" s="22" t="n">
        <f aca="false">I202/($C44/4)*100</f>
        <v>11.4953474466299</v>
      </c>
      <c r="J209" s="22" t="n">
        <f aca="false">J202/($C44/4)*100</f>
        <v>11.7452463041653</v>
      </c>
      <c r="K209" s="22" t="n">
        <f aca="false">K202/($C44/4)*100</f>
        <v>11.9951451617007</v>
      </c>
      <c r="L209" s="22" t="n">
        <f aca="false">L202/($C44/4)*100</f>
        <v>12.2450440192361</v>
      </c>
      <c r="M209" s="22" t="n">
        <f aca="false">M202/($C44/4)*100</f>
        <v>12.4949428767716</v>
      </c>
      <c r="N209" s="22" t="n">
        <f aca="false">N202/($C44/4)*100</f>
        <v>12.4949428767716</v>
      </c>
      <c r="O209" s="22" t="n">
        <f aca="false">O202/($C44/4)*100</f>
        <v>12.4949428767716</v>
      </c>
      <c r="P209" s="22" t="n">
        <f aca="false">P202/($C44/4)*100</f>
        <v>12.4949428767716</v>
      </c>
      <c r="Q209" s="22" t="n">
        <f aca="false">Q202/($C44/4)*100</f>
        <v>12.4949428767716</v>
      </c>
      <c r="R209" s="22" t="n">
        <f aca="false">R202/($C44/4)*100</f>
        <v>12.4949428767716</v>
      </c>
      <c r="S209" s="22" t="n">
        <f aca="false">S202/($C44/4)*100</f>
        <v>12.4949428767716</v>
      </c>
      <c r="T209" s="22" t="n">
        <f aca="false">T202/($C44/4)*100</f>
        <v>12.4949428767716</v>
      </c>
      <c r="U209" s="22" t="n">
        <f aca="false">U202/($C44/4)*100</f>
        <v>9.99595430141727</v>
      </c>
      <c r="V209" s="22" t="n">
        <f aca="false">V202/($C44/4)*100</f>
        <v>9.99595430141727</v>
      </c>
      <c r="W209" s="22" t="n">
        <f aca="false">W202/($C44/4)*100</f>
        <v>9.99595430141727</v>
      </c>
      <c r="X209" s="22" t="n">
        <f aca="false">X202/($C44/4)*100</f>
        <v>9.99595430141727</v>
      </c>
      <c r="Y209" s="22" t="n">
        <f aca="false">Y202/($C44/4)*100</f>
        <v>9.99595430141727</v>
      </c>
      <c r="Z209" s="22" t="n">
        <f aca="false">Z202/($C44/4)*100</f>
        <v>9.99595430141727</v>
      </c>
      <c r="AA209" s="22" t="n">
        <f aca="false">AA202/($C44/4)*100</f>
        <v>9.99595430141727</v>
      </c>
      <c r="AB209" s="22" t="n">
        <f aca="false">AB202/($C44/4)*100</f>
        <v>9.99595430141727</v>
      </c>
      <c r="AC209" s="22" t="n">
        <f aca="false">AC202/($C44/4)*100</f>
        <v>9.99595430141727</v>
      </c>
      <c r="AD209" s="22" t="n">
        <f aca="false">AD202/($C44/4)*100</f>
        <v>9.99595430141727</v>
      </c>
      <c r="AE209" s="22" t="n">
        <f aca="false">AE202/($C44/4)*100</f>
        <v>9.99595430141727</v>
      </c>
      <c r="AF209" s="22" t="n">
        <f aca="false">AF202/($C44/4)*100</f>
        <v>9.99595430141727</v>
      </c>
      <c r="AG209" s="22" t="n">
        <f aca="false">AG202/($C44/4)*100</f>
        <v>9.99595430141727</v>
      </c>
      <c r="AH209" s="22" t="n">
        <f aca="false">AH202/($C44/4)*100</f>
        <v>9.99595430141727</v>
      </c>
      <c r="AI209" s="22" t="n">
        <f aca="false">AI202/($C44/4)*100</f>
        <v>9.99595430141727</v>
      </c>
      <c r="AJ209" s="22" t="n">
        <f aca="false">AJ202/($C44/4)*100</f>
        <v>9.99595430141727</v>
      </c>
      <c r="AK209" s="22" t="n">
        <f aca="false">AK202/($C44/4)*100</f>
        <v>9.99595430141727</v>
      </c>
      <c r="AL209" s="22" t="n">
        <f aca="false">AL202/($C44/4)*100</f>
        <v>9.99595430141727</v>
      </c>
      <c r="AM209" s="22" t="n">
        <f aca="false">AM202/($C44/4)*100</f>
        <v>9.99595430141727</v>
      </c>
      <c r="AN209" s="22" t="n">
        <f aca="false">AN202/($C44/4)*100</f>
        <v>9.99595430141727</v>
      </c>
      <c r="AO209" s="22" t="n">
        <f aca="false">AO202/($C44/4)*100</f>
        <v>9.99595430141727</v>
      </c>
      <c r="AP209" s="22" t="n">
        <f aca="false">AP202/($C44/4)*100</f>
        <v>9.99595430141727</v>
      </c>
      <c r="AQ209" s="22" t="n">
        <f aca="false">AQ202/($C44/4)*100</f>
        <v>9.99595430141727</v>
      </c>
      <c r="AR209" s="22" t="n">
        <f aca="false">AR202/($C44/4)*100</f>
        <v>9.99595430141727</v>
      </c>
      <c r="AS209" s="22" t="n">
        <f aca="false">AS202/($C44/4)*100</f>
        <v>9.99595430141727</v>
      </c>
      <c r="AT209" s="22" t="n">
        <f aca="false">AT202/($C44/4)*100</f>
        <v>9.99595430141727</v>
      </c>
      <c r="AU209" s="22" t="n">
        <f aca="false">AU202/($C44/4)*100</f>
        <v>9.99595430141727</v>
      </c>
      <c r="AV209" s="22" t="n">
        <f aca="false">AV202/($C44/4)*100</f>
        <v>9.99595430141727</v>
      </c>
      <c r="AW209" s="22" t="n">
        <f aca="false">AW202/($C44/4)*100</f>
        <v>9.99595430141727</v>
      </c>
      <c r="AX209" s="22" t="n">
        <f aca="false">AX202/($C44/4)*100</f>
        <v>9.99595430141727</v>
      </c>
      <c r="AY209" s="22" t="n">
        <f aca="false">AY202/($C44/4)*100</f>
        <v>9.99595430141727</v>
      </c>
    </row>
    <row r="210" customFormat="false" ht="12.75" hidden="false" customHeight="false" outlineLevel="0" collapsed="false"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</row>
    <row r="211" customFormat="false" ht="12.75" hidden="false" customHeight="false" outlineLevel="0" collapsed="false"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</row>
    <row r="212" customFormat="false" ht="12.75" hidden="false" customHeight="false" outlineLevel="0" collapsed="false"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</row>
    <row r="213" customFormat="false" ht="12.75" hidden="false" customHeight="false" outlineLevel="0" collapsed="false"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</row>
    <row r="214" customFormat="false" ht="12.75" hidden="false" customHeight="false" outlineLevel="0" collapsed="false"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</row>
    <row r="215" customFormat="false" ht="12.75" hidden="false" customHeight="false" outlineLevel="0" collapsed="false"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</row>
    <row r="216" customFormat="false" ht="12.75" hidden="false" customHeight="false" outlineLevel="0" collapsed="false"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</row>
    <row r="217" customFormat="false" ht="12.75" hidden="false" customHeight="false" outlineLevel="0" collapsed="false"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</row>
    <row r="218" customFormat="false" ht="12.75" hidden="false" customHeight="false" outlineLevel="0" collapsed="false"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</row>
    <row r="219" customFormat="false" ht="12.75" hidden="false" customHeight="false" outlineLevel="0" collapsed="false"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</row>
    <row r="221" customFormat="false" ht="12.75" hidden="false" customHeight="false" outlineLevel="0" collapsed="false">
      <c r="B221" s="1" t="s">
        <v>128</v>
      </c>
    </row>
    <row r="223" customFormat="false" ht="12.75" hidden="false" customHeight="false" outlineLevel="0" collapsed="false">
      <c r="A223" s="0" t="s">
        <v>129</v>
      </c>
      <c r="B223" s="11" t="s">
        <v>130</v>
      </c>
      <c r="D223" s="5" t="n">
        <f aca="false">MIN($C$18,D194)</f>
        <v>49.106375</v>
      </c>
      <c r="E223" s="5" t="n">
        <f aca="false">MIN($C$18,E194)</f>
        <v>145.629962223587</v>
      </c>
      <c r="F223" s="5" t="n">
        <f aca="false">MIN($C$18,F194)</f>
        <v>287.925176803814</v>
      </c>
      <c r="G223" s="5" t="n">
        <f aca="false">MIN($C$18,G194)</f>
        <v>474.389012453579</v>
      </c>
      <c r="H223" s="5" t="n">
        <f aca="false">MIN($C$18,H194)</f>
        <v>703.460063620366</v>
      </c>
      <c r="I223" s="5" t="n">
        <f aca="false">MIN($C$18,I194)</f>
        <v>973.617568681933</v>
      </c>
      <c r="J223" s="5" t="n">
        <f aca="false">MIN($C$18,J194)</f>
        <v>1283.38047374843</v>
      </c>
      <c r="K223" s="5" t="n">
        <f aca="false">MIN($C$18,K194)</f>
        <v>1631.30651664516</v>
      </c>
      <c r="L223" s="5" t="n">
        <f aca="false">MIN($C$18,L194)</f>
        <v>2015.99133065875</v>
      </c>
      <c r="M223" s="5" t="n">
        <f aca="false">MIN($C$18,M194)</f>
        <v>2436.06756763783</v>
      </c>
      <c r="N223" s="5" t="n">
        <f aca="false">MIN($C$18,N194)</f>
        <v>2848.9189061922</v>
      </c>
      <c r="O223" s="5" t="n">
        <f aca="false">MIN($C$18,O194)</f>
        <v>3254.66960747414</v>
      </c>
      <c r="P223" s="5" t="n">
        <f aca="false">MIN($C$18,P194)</f>
        <v>3653.44179546621</v>
      </c>
      <c r="Q223" s="5" t="n">
        <f aca="false">MIN($C$18,Q194)</f>
        <v>4045.35549373853</v>
      </c>
      <c r="R223" s="5" t="n">
        <f aca="false">MIN($C$18,R194)</f>
        <v>4430.52866157372</v>
      </c>
      <c r="S223" s="5" t="n">
        <f aca="false">MIN($C$18,S194)</f>
        <v>4809.07722947072</v>
      </c>
      <c r="T223" s="5" t="n">
        <f aca="false">MIN($C$18,T194)</f>
        <v>5000</v>
      </c>
      <c r="U223" s="5" t="n">
        <f aca="false">MIN($C$18,U194)</f>
        <v>5000</v>
      </c>
      <c r="V223" s="5" t="n">
        <f aca="false">MIN($C$18,V194)</f>
        <v>5000</v>
      </c>
      <c r="W223" s="5" t="n">
        <f aca="false">MIN($C$18,W194)</f>
        <v>5000</v>
      </c>
      <c r="X223" s="5" t="n">
        <f aca="false">MIN($C$18,X194)</f>
        <v>5000</v>
      </c>
      <c r="Y223" s="5" t="n">
        <f aca="false">MIN($C$18,Y194)</f>
        <v>5000</v>
      </c>
      <c r="Z223" s="5" t="n">
        <f aca="false">MIN($C$18,Z194)</f>
        <v>5000</v>
      </c>
      <c r="AA223" s="5" t="n">
        <f aca="false">MIN($C$18,AA194)</f>
        <v>5000</v>
      </c>
      <c r="AB223" s="5" t="n">
        <f aca="false">MIN($C$18,AB194)</f>
        <v>5000</v>
      </c>
      <c r="AC223" s="5" t="n">
        <f aca="false">MIN($C$18,AC194)</f>
        <v>5000</v>
      </c>
      <c r="AD223" s="5" t="n">
        <f aca="false">MIN($C$18,AD194)</f>
        <v>5000</v>
      </c>
      <c r="AE223" s="5" t="n">
        <f aca="false">MIN($C$18,AE194)</f>
        <v>5000</v>
      </c>
      <c r="AF223" s="5" t="n">
        <f aca="false">MIN($C$18,AF194)</f>
        <v>5000</v>
      </c>
      <c r="AG223" s="5" t="n">
        <f aca="false">MIN($C$18,AG194)</f>
        <v>5000</v>
      </c>
      <c r="AH223" s="5" t="n">
        <f aca="false">MIN($C$18,AH194)</f>
        <v>5000</v>
      </c>
      <c r="AI223" s="5" t="n">
        <f aca="false">MIN($C$18,AI194)</f>
        <v>5000</v>
      </c>
      <c r="AJ223" s="5" t="n">
        <f aca="false">MIN($C$18,AJ194)</f>
        <v>5000</v>
      </c>
      <c r="AK223" s="5" t="n">
        <f aca="false">MIN($C$18,AK194)</f>
        <v>5000</v>
      </c>
      <c r="AL223" s="5" t="n">
        <f aca="false">MIN($C$18,AL194)</f>
        <v>5000</v>
      </c>
      <c r="AM223" s="5" t="n">
        <f aca="false">MIN($C$18,AM194)</f>
        <v>5000</v>
      </c>
      <c r="AN223" s="5" t="n">
        <f aca="false">MIN($C$18,AN194)</f>
        <v>5000</v>
      </c>
      <c r="AO223" s="5" t="n">
        <f aca="false">MIN($C$18,AO194)</f>
        <v>5000</v>
      </c>
      <c r="AP223" s="5" t="n">
        <f aca="false">MIN($C$18,AP194)</f>
        <v>5000</v>
      </c>
      <c r="AQ223" s="5" t="n">
        <f aca="false">MIN($C$18,AQ194)</f>
        <v>5000</v>
      </c>
      <c r="AR223" s="5" t="n">
        <f aca="false">MIN($C$18,AR194)</f>
        <v>5000</v>
      </c>
      <c r="AS223" s="5" t="n">
        <f aca="false">MIN($C$18,AS194)</f>
        <v>5000</v>
      </c>
      <c r="AT223" s="5" t="n">
        <f aca="false">MIN($C$18,AT194)</f>
        <v>5000</v>
      </c>
      <c r="AU223" s="5" t="n">
        <f aca="false">MIN($C$18,AU194)</f>
        <v>5000</v>
      </c>
      <c r="AV223" s="5" t="n">
        <f aca="false">MIN($C$18,AV194)</f>
        <v>5000</v>
      </c>
      <c r="AW223" s="5" t="n">
        <f aca="false">MIN($C$18,AW194)</f>
        <v>5000</v>
      </c>
      <c r="AX223" s="5" t="n">
        <f aca="false">MIN($C$18,AX194)</f>
        <v>5000</v>
      </c>
      <c r="AY223" s="5" t="n">
        <f aca="false">MIN($C$18,AY194)</f>
        <v>5000</v>
      </c>
    </row>
    <row r="224" customFormat="false" ht="12.75" hidden="false" customHeight="false" outlineLevel="0" collapsed="false">
      <c r="B224" s="0" t="s">
        <v>131</v>
      </c>
      <c r="D224" s="5" t="n">
        <f aca="false">MIN($C$18,D121)</f>
        <v>116.573636914589</v>
      </c>
      <c r="E224" s="5" t="n">
        <f aca="false">MIN($C$18,E121)</f>
        <v>288.426664307103</v>
      </c>
      <c r="F224" s="5" t="n">
        <f aca="false">MIN($C$18,F121)</f>
        <v>457.32398852579</v>
      </c>
      <c r="G224" s="5" t="n">
        <f aca="false">MIN($C$18,G121)</f>
        <v>623.316444760372</v>
      </c>
      <c r="H224" s="5" t="n">
        <f aca="false">MIN($C$18,H121)</f>
        <v>786.453993885268</v>
      </c>
      <c r="I224" s="5" t="n">
        <f aca="false">MIN($C$18,I121)</f>
        <v>946.78573749696</v>
      </c>
      <c r="J224" s="5" t="n">
        <f aca="false">MIN($C$18,J121)</f>
        <v>1104.35993269273</v>
      </c>
      <c r="K224" s="5" t="n">
        <f aca="false">MIN($C$18,K121)</f>
        <v>1259.2240065952</v>
      </c>
      <c r="L224" s="5" t="n">
        <f aca="false">MIN($C$18,L121)</f>
        <v>1411.42457062711</v>
      </c>
      <c r="M224" s="5" t="n">
        <f aca="false">MIN($C$18,M121)</f>
        <v>1561.00743454054</v>
      </c>
      <c r="N224" s="5" t="n">
        <f aca="false">MIN($C$18,N121)</f>
        <v>1708.01762020484</v>
      </c>
      <c r="O224" s="5" t="n">
        <f aca="false">MIN($C$18,O121)</f>
        <v>1852.49937515748</v>
      </c>
      <c r="P224" s="5" t="n">
        <f aca="false">MIN($C$18,P121)</f>
        <v>1994.49618592173</v>
      </c>
      <c r="Q224" s="5" t="n">
        <f aca="false">MIN($C$18,Q121)</f>
        <v>2134.05079109545</v>
      </c>
      <c r="R224" s="5" t="n">
        <f aca="false">MIN($C$18,R121)</f>
        <v>2271.20519421459</v>
      </c>
      <c r="S224" s="5" t="n">
        <f aca="false">MIN($C$18,S121)</f>
        <v>2406.00067639555</v>
      </c>
      <c r="T224" s="5" t="n">
        <f aca="false">MIN($C$18,T121)</f>
        <v>2538.47780876014</v>
      </c>
      <c r="U224" s="5" t="n">
        <f aca="false">MIN($C$18,U121)</f>
        <v>2668.67646464671</v>
      </c>
      <c r="V224" s="5" t="n">
        <f aca="false">MIN($C$18,V121)</f>
        <v>2796.6358316114</v>
      </c>
      <c r="W224" s="5" t="n">
        <f aca="false">MIN($C$18,W121)</f>
        <v>2922.39442322289</v>
      </c>
      <c r="X224" s="5" t="n">
        <f aca="false">MIN($C$18,X121)</f>
        <v>3045.99009065432</v>
      </c>
      <c r="Y224" s="5" t="n">
        <f aca="false">MIN($C$18,Y121)</f>
        <v>3167.46003407588</v>
      </c>
      <c r="Z224" s="5" t="n">
        <f aca="false">MIN($C$18,Z121)</f>
        <v>3286.84081385137</v>
      </c>
      <c r="AA224" s="5" t="n">
        <f aca="false">MIN($C$18,AA121)</f>
        <v>3404.16836154227</v>
      </c>
      <c r="AB224" s="5" t="n">
        <f aca="false">MIN($C$18,AB121)</f>
        <v>3519.47799072251</v>
      </c>
      <c r="AC224" s="5" t="n">
        <f aca="false">MIN($C$18,AC121)</f>
        <v>3632.80440760728</v>
      </c>
      <c r="AD224" s="5" t="n">
        <f aca="false">MIN($C$18,AD121)</f>
        <v>3744.18172149893</v>
      </c>
      <c r="AE224" s="5" t="n">
        <f aca="false">MIN($C$18,AE121)</f>
        <v>3853.64345505339</v>
      </c>
      <c r="AF224" s="5" t="n">
        <f aca="false">MIN($C$18,AF121)</f>
        <v>3961.2225543698</v>
      </c>
      <c r="AG224" s="5" t="n">
        <f aca="false">MIN($C$18,AG121)</f>
        <v>4066.95139890682</v>
      </c>
      <c r="AH224" s="5" t="n">
        <f aca="false">MIN($C$18,AH121)</f>
        <v>4170.86181122822</v>
      </c>
      <c r="AI224" s="5" t="n">
        <f aca="false">MIN($C$18,AI121)</f>
        <v>4272.98506658094</v>
      </c>
      <c r="AJ224" s="5" t="n">
        <f aca="false">MIN($C$18,AJ121)</f>
        <v>4373.35190230843</v>
      </c>
      <c r="AK224" s="5" t="n">
        <f aca="false">MIN($C$18,AK121)</f>
        <v>4471.99252710203</v>
      </c>
      <c r="AL224" s="5" t="n">
        <f aca="false">MIN($C$18,AL121)</f>
        <v>4568.93663009329</v>
      </c>
      <c r="AM224" s="5" t="n">
        <f aca="false">MIN($C$18,AM121)</f>
        <v>4664.21338978985</v>
      </c>
      <c r="AN224" s="5" t="n">
        <f aca="false">MIN($C$18,AN121)</f>
        <v>4757.85148285773</v>
      </c>
      <c r="AO224" s="5" t="n">
        <f aca="false">MIN($C$18,AO121)</f>
        <v>4849.87909275245</v>
      </c>
      <c r="AP224" s="5" t="n">
        <f aca="false">MIN($C$18,AP121)</f>
        <v>4940.32391820181</v>
      </c>
      <c r="AQ224" s="5" t="n">
        <f aca="false">MIN($C$18,AQ121)</f>
        <v>5000</v>
      </c>
      <c r="AR224" s="5" t="n">
        <f aca="false">MIN($C$18,AR121)</f>
        <v>5000</v>
      </c>
      <c r="AS224" s="5" t="n">
        <f aca="false">MIN($C$18,AS121)</f>
        <v>5000</v>
      </c>
      <c r="AT224" s="5" t="n">
        <f aca="false">MIN($C$18,AT121)</f>
        <v>5000</v>
      </c>
      <c r="AU224" s="5" t="n">
        <f aca="false">MIN($C$18,AU121)</f>
        <v>5000</v>
      </c>
      <c r="AV224" s="5" t="n">
        <f aca="false">MIN($C$18,AV121)</f>
        <v>5000</v>
      </c>
      <c r="AW224" s="5" t="n">
        <f aca="false">MIN($C$18,AW121)</f>
        <v>5000</v>
      </c>
      <c r="AX224" s="5" t="n">
        <f aca="false">MIN($C$18,AX121)</f>
        <v>5000</v>
      </c>
      <c r="AY224" s="5" t="n">
        <f aca="false">MIN($C$18,AY121)</f>
        <v>5000</v>
      </c>
    </row>
    <row r="225" customFormat="false" ht="12.75" hidden="false" customHeight="false" outlineLevel="0" collapsed="false">
      <c r="B225" s="0" t="s">
        <v>132</v>
      </c>
      <c r="D225" s="5" t="n">
        <f aca="false">MIN($C$18,D162)</f>
        <v>49.106375</v>
      </c>
      <c r="E225" s="5" t="n">
        <f aca="false">MIN($C$18,E162)</f>
        <v>145.629962223587</v>
      </c>
      <c r="F225" s="5" t="n">
        <f aca="false">MIN($C$18,F162)</f>
        <v>287.925176803814</v>
      </c>
      <c r="G225" s="5" t="n">
        <f aca="false">MIN($C$18,G162)</f>
        <v>474.389012453579</v>
      </c>
      <c r="H225" s="5" t="n">
        <f aca="false">MIN($C$18,H162)</f>
        <v>703.460063620366</v>
      </c>
      <c r="I225" s="5" t="n">
        <f aca="false">MIN($C$18,I162)</f>
        <v>973.617568681934</v>
      </c>
      <c r="J225" s="5" t="n">
        <f aca="false">MIN($C$18,J162)</f>
        <v>1283.38047374843</v>
      </c>
      <c r="K225" s="5" t="n">
        <f aca="false">MIN($C$18,K162)</f>
        <v>1631.30651664517</v>
      </c>
      <c r="L225" s="5" t="n">
        <f aca="false">MIN($C$18,L162)</f>
        <v>2015.99133065875</v>
      </c>
      <c r="M225" s="5" t="n">
        <f aca="false">MIN($C$18,M162)</f>
        <v>2436.06756763783</v>
      </c>
      <c r="N225" s="5" t="n">
        <f aca="false">MIN($C$18,N162)</f>
        <v>2848.9189061922</v>
      </c>
      <c r="O225" s="5" t="n">
        <f aca="false">MIN($C$18,O162)</f>
        <v>3254.66960747414</v>
      </c>
      <c r="P225" s="5" t="n">
        <f aca="false">MIN($C$18,P162)</f>
        <v>3653.44179546622</v>
      </c>
      <c r="Q225" s="5" t="n">
        <f aca="false">MIN($C$18,Q162)</f>
        <v>4045.35549373853</v>
      </c>
      <c r="R225" s="5" t="n">
        <f aca="false">MIN($C$18,R162)</f>
        <v>4430.52866157373</v>
      </c>
      <c r="S225" s="5" t="n">
        <f aca="false">MIN($C$18,S162)</f>
        <v>4809.07722947072</v>
      </c>
      <c r="T225" s="5" t="n">
        <f aca="false">MIN($C$18,T162)</f>
        <v>5000</v>
      </c>
      <c r="U225" s="5" t="n">
        <f aca="false">MIN($C$18,U162)</f>
        <v>5000</v>
      </c>
      <c r="V225" s="5" t="n">
        <f aca="false">MIN($C$18,V162)</f>
        <v>5000</v>
      </c>
      <c r="W225" s="5" t="n">
        <f aca="false">MIN($C$18,W162)</f>
        <v>5000</v>
      </c>
      <c r="X225" s="5" t="n">
        <f aca="false">MIN($C$18,X162)</f>
        <v>5000</v>
      </c>
      <c r="Y225" s="5" t="n">
        <f aca="false">MIN($C$18,Y162)</f>
        <v>5000</v>
      </c>
      <c r="Z225" s="5" t="n">
        <f aca="false">MIN($C$18,Z162)</f>
        <v>5000</v>
      </c>
      <c r="AA225" s="5" t="n">
        <f aca="false">MIN($C$18,AA162)</f>
        <v>5000</v>
      </c>
      <c r="AB225" s="5" t="n">
        <f aca="false">MIN($C$18,AB162)</f>
        <v>5000</v>
      </c>
      <c r="AC225" s="5" t="n">
        <f aca="false">MIN($C$18,AC162)</f>
        <v>5000</v>
      </c>
      <c r="AD225" s="5" t="n">
        <f aca="false">MIN($C$18,AD162)</f>
        <v>5000</v>
      </c>
      <c r="AE225" s="5" t="n">
        <f aca="false">MIN($C$18,AE162)</f>
        <v>5000</v>
      </c>
      <c r="AF225" s="5" t="n">
        <f aca="false">MIN($C$18,AF162)</f>
        <v>5000</v>
      </c>
      <c r="AG225" s="5" t="n">
        <f aca="false">MIN($C$18,AG162)</f>
        <v>5000</v>
      </c>
      <c r="AH225" s="5" t="n">
        <f aca="false">MIN($C$18,AH162)</f>
        <v>5000</v>
      </c>
      <c r="AI225" s="5" t="n">
        <f aca="false">MIN($C$18,AI162)</f>
        <v>5000</v>
      </c>
      <c r="AJ225" s="5" t="n">
        <f aca="false">MIN($C$18,AJ162)</f>
        <v>5000</v>
      </c>
      <c r="AK225" s="5" t="n">
        <f aca="false">MIN($C$18,AK162)</f>
        <v>5000</v>
      </c>
      <c r="AL225" s="5" t="n">
        <f aca="false">MIN($C$18,AL162)</f>
        <v>5000</v>
      </c>
      <c r="AM225" s="5" t="n">
        <f aca="false">MIN($C$18,AM162)</f>
        <v>5000</v>
      </c>
      <c r="AN225" s="5" t="n">
        <f aca="false">MIN($C$18,AN162)</f>
        <v>5000</v>
      </c>
      <c r="AO225" s="5" t="n">
        <f aca="false">MIN($C$18,AO162)</f>
        <v>5000</v>
      </c>
      <c r="AP225" s="5" t="n">
        <f aca="false">MIN($C$18,AP162)</f>
        <v>5000</v>
      </c>
      <c r="AQ225" s="5" t="n">
        <f aca="false">MIN($C$18,AQ162)</f>
        <v>5000</v>
      </c>
      <c r="AR225" s="5" t="n">
        <f aca="false">MIN($C$18,AR162)</f>
        <v>5000</v>
      </c>
      <c r="AS225" s="5" t="n">
        <f aca="false">MIN($C$18,AS162)</f>
        <v>5000</v>
      </c>
      <c r="AT225" s="5" t="n">
        <f aca="false">MIN($C$18,AT162)</f>
        <v>5000</v>
      </c>
      <c r="AU225" s="5" t="n">
        <f aca="false">MIN($C$18,AU162)</f>
        <v>5000</v>
      </c>
      <c r="AV225" s="5" t="n">
        <f aca="false">MIN($C$18,AV162)</f>
        <v>5000</v>
      </c>
      <c r="AW225" s="5" t="n">
        <f aca="false">MIN($C$18,AW162)</f>
        <v>5000</v>
      </c>
      <c r="AX225" s="5" t="n">
        <f aca="false">MIN($C$18,AX162)</f>
        <v>5000</v>
      </c>
      <c r="AY225" s="5" t="n">
        <f aca="false">MIN($C$18,AY162)</f>
        <v>5000</v>
      </c>
    </row>
    <row r="226" customFormat="false" ht="12.75" hidden="false" customHeight="false" outlineLevel="0" collapsed="false">
      <c r="A226" s="0" t="s">
        <v>133</v>
      </c>
      <c r="B226" s="15" t="str">
        <f aca="false">B223</f>
        <v>Equal % Rate Increase Quarterly</v>
      </c>
      <c r="D226" s="15" t="n">
        <f aca="false">D181</f>
        <v>0.0286898447142221</v>
      </c>
      <c r="E226" s="15" t="n">
        <f aca="false">E181</f>
        <v>0.057379689428444</v>
      </c>
      <c r="F226" s="15" t="n">
        <f aca="false">F181</f>
        <v>0.0860695341426663</v>
      </c>
      <c r="G226" s="15" t="n">
        <f aca="false">G181</f>
        <v>0.114759378856888</v>
      </c>
      <c r="H226" s="15" t="n">
        <f aca="false">H181</f>
        <v>0.14344922357111</v>
      </c>
      <c r="I226" s="15" t="n">
        <f aca="false">I181</f>
        <v>0.172139068285332</v>
      </c>
      <c r="J226" s="15" t="n">
        <f aca="false">J181</f>
        <v>0.200828912999554</v>
      </c>
      <c r="K226" s="15" t="n">
        <f aca="false">K181</f>
        <v>0.229518757713777</v>
      </c>
      <c r="L226" s="15" t="n">
        <f aca="false">L181</f>
        <v>0.258208602427999</v>
      </c>
      <c r="M226" s="15" t="n">
        <f aca="false">M181</f>
        <v>0.28689844714222</v>
      </c>
      <c r="N226" s="15" t="n">
        <f aca="false">N181</f>
        <v>0.28689844714222</v>
      </c>
      <c r="O226" s="15" t="n">
        <f aca="false">O181</f>
        <v>0.28689844714222</v>
      </c>
      <c r="P226" s="15" t="n">
        <f aca="false">P181</f>
        <v>0.28689844714222</v>
      </c>
      <c r="Q226" s="15" t="n">
        <f aca="false">Q181</f>
        <v>0.28689844714222</v>
      </c>
      <c r="R226" s="15" t="n">
        <f aca="false">R181</f>
        <v>0.28689844714222</v>
      </c>
      <c r="S226" s="15" t="n">
        <f aca="false">S181</f>
        <v>0.28689844714222</v>
      </c>
      <c r="T226" s="15" t="n">
        <f aca="false">T181</f>
        <v>0.28689844714222</v>
      </c>
      <c r="U226" s="15" t="n">
        <f aca="false">U181</f>
        <v>0</v>
      </c>
      <c r="V226" s="15" t="n">
        <f aca="false">V181</f>
        <v>0</v>
      </c>
      <c r="W226" s="15" t="n">
        <f aca="false">W181</f>
        <v>0</v>
      </c>
      <c r="X226" s="15" t="n">
        <f aca="false">X181</f>
        <v>0</v>
      </c>
      <c r="Y226" s="15" t="n">
        <f aca="false">Y181</f>
        <v>0</v>
      </c>
      <c r="Z226" s="15" t="n">
        <f aca="false">Z181</f>
        <v>0</v>
      </c>
      <c r="AA226" s="15" t="n">
        <f aca="false">AA181</f>
        <v>0</v>
      </c>
      <c r="AB226" s="15" t="n">
        <f aca="false">AB181</f>
        <v>0</v>
      </c>
      <c r="AC226" s="15" t="n">
        <f aca="false">AC181</f>
        <v>0</v>
      </c>
      <c r="AD226" s="15" t="n">
        <f aca="false">AD181</f>
        <v>0</v>
      </c>
      <c r="AE226" s="15" t="n">
        <f aca="false">AE181</f>
        <v>0</v>
      </c>
      <c r="AF226" s="15" t="n">
        <f aca="false">AF181</f>
        <v>0</v>
      </c>
      <c r="AG226" s="15" t="n">
        <f aca="false">AG181</f>
        <v>0</v>
      </c>
      <c r="AH226" s="15" t="n">
        <f aca="false">AH181</f>
        <v>0</v>
      </c>
      <c r="AI226" s="15" t="n">
        <f aca="false">AI181</f>
        <v>0</v>
      </c>
      <c r="AJ226" s="15" t="n">
        <f aca="false">AJ181</f>
        <v>0</v>
      </c>
      <c r="AK226" s="15" t="n">
        <f aca="false">AK181</f>
        <v>0</v>
      </c>
      <c r="AL226" s="15" t="n">
        <f aca="false">AL181</f>
        <v>0</v>
      </c>
      <c r="AM226" s="15" t="n">
        <f aca="false">AM181</f>
        <v>0</v>
      </c>
      <c r="AN226" s="15" t="n">
        <f aca="false">AN181</f>
        <v>0</v>
      </c>
      <c r="AO226" s="15" t="n">
        <f aca="false">AO181</f>
        <v>0</v>
      </c>
      <c r="AP226" s="15" t="n">
        <f aca="false">AP181</f>
        <v>0</v>
      </c>
      <c r="AQ226" s="15" t="n">
        <f aca="false">AQ181</f>
        <v>0</v>
      </c>
      <c r="AR226" s="15" t="n">
        <f aca="false">AR181</f>
        <v>0</v>
      </c>
      <c r="AS226" s="15" t="n">
        <f aca="false">AS181</f>
        <v>0</v>
      </c>
      <c r="AT226" s="15" t="n">
        <f aca="false">AT181</f>
        <v>0</v>
      </c>
      <c r="AU226" s="15" t="n">
        <f aca="false">AU181</f>
        <v>0</v>
      </c>
      <c r="AV226" s="15" t="n">
        <f aca="false">AV181</f>
        <v>0</v>
      </c>
      <c r="AW226" s="15" t="n">
        <f aca="false">AW181</f>
        <v>0</v>
      </c>
      <c r="AX226" s="15" t="n">
        <f aca="false">AX181</f>
        <v>0</v>
      </c>
      <c r="AY226" s="15" t="n">
        <f aca="false">AY181</f>
        <v>0</v>
      </c>
    </row>
    <row r="227" customFormat="false" ht="12.75" hidden="false" customHeight="false" outlineLevel="0" collapsed="false">
      <c r="B227" s="15" t="str">
        <f aca="false">B224</f>
        <v>Mortgage Style Revenue Increase</v>
      </c>
      <c r="D227" s="3" t="n">
        <f aca="false">D100</f>
        <v>0.0890212601581173</v>
      </c>
      <c r="E227" s="3" t="n">
        <f aca="false">E100</f>
        <v>0.0890212601581173</v>
      </c>
      <c r="F227" s="3" t="n">
        <f aca="false">F100</f>
        <v>0.0890212601581173</v>
      </c>
      <c r="G227" s="3" t="n">
        <f aca="false">G100</f>
        <v>0.0890212601581173</v>
      </c>
      <c r="H227" s="3" t="n">
        <f aca="false">H100</f>
        <v>0.0890212601581173</v>
      </c>
      <c r="I227" s="3" t="n">
        <f aca="false">I100</f>
        <v>0.0890212601581173</v>
      </c>
      <c r="J227" s="3" t="n">
        <f aca="false">J100</f>
        <v>0.0890212601581173</v>
      </c>
      <c r="K227" s="3" t="n">
        <f aca="false">K100</f>
        <v>0.0890212601581173</v>
      </c>
      <c r="L227" s="3" t="n">
        <f aca="false">L100</f>
        <v>0.0890212601581173</v>
      </c>
      <c r="M227" s="3" t="n">
        <f aca="false">M100</f>
        <v>0.0890212601581173</v>
      </c>
      <c r="N227" s="3" t="n">
        <f aca="false">N100</f>
        <v>0.0890212601581173</v>
      </c>
      <c r="O227" s="3" t="n">
        <f aca="false">O100</f>
        <v>0.0890212601581173</v>
      </c>
      <c r="P227" s="3" t="n">
        <f aca="false">P100</f>
        <v>0.0890212601581173</v>
      </c>
      <c r="Q227" s="3" t="n">
        <f aca="false">Q100</f>
        <v>0.0890212601581173</v>
      </c>
      <c r="R227" s="3" t="n">
        <f aca="false">R100</f>
        <v>0.0890212601581173</v>
      </c>
      <c r="S227" s="3" t="n">
        <f aca="false">S100</f>
        <v>0.0890212601581173</v>
      </c>
      <c r="T227" s="3" t="n">
        <f aca="false">T100</f>
        <v>0.0890212601581173</v>
      </c>
      <c r="U227" s="3" t="n">
        <f aca="false">U100</f>
        <v>0.0890212601581173</v>
      </c>
      <c r="V227" s="3" t="n">
        <f aca="false">V100</f>
        <v>0.0890212601581173</v>
      </c>
      <c r="W227" s="3" t="n">
        <f aca="false">W100</f>
        <v>0.0890212601581173</v>
      </c>
      <c r="X227" s="3" t="n">
        <f aca="false">X100</f>
        <v>0.0890212601581173</v>
      </c>
      <c r="Y227" s="3" t="n">
        <f aca="false">Y100</f>
        <v>0.0890212601581173</v>
      </c>
      <c r="Z227" s="3" t="n">
        <f aca="false">Z100</f>
        <v>0.0890212601581173</v>
      </c>
      <c r="AA227" s="3" t="n">
        <f aca="false">AA100</f>
        <v>0.0890212601581173</v>
      </c>
      <c r="AB227" s="3" t="n">
        <f aca="false">AB100</f>
        <v>0.0890212601581173</v>
      </c>
      <c r="AC227" s="3" t="n">
        <f aca="false">AC100</f>
        <v>0.0890212601581173</v>
      </c>
      <c r="AD227" s="3" t="n">
        <f aca="false">AD100</f>
        <v>0.0890212601581173</v>
      </c>
      <c r="AE227" s="3" t="n">
        <f aca="false">AE100</f>
        <v>0.0890212601581173</v>
      </c>
      <c r="AF227" s="3" t="n">
        <f aca="false">AF100</f>
        <v>0.0890212601581173</v>
      </c>
      <c r="AG227" s="3" t="n">
        <f aca="false">AG100</f>
        <v>0.0890212601581173</v>
      </c>
      <c r="AH227" s="3" t="n">
        <f aca="false">AH100</f>
        <v>0.0890212601581173</v>
      </c>
      <c r="AI227" s="3" t="n">
        <f aca="false">AI100</f>
        <v>0.0890212601581173</v>
      </c>
      <c r="AJ227" s="3" t="n">
        <f aca="false">AJ100</f>
        <v>0.0890212601581173</v>
      </c>
      <c r="AK227" s="3" t="n">
        <f aca="false">AK100</f>
        <v>0.0890212601581173</v>
      </c>
      <c r="AL227" s="3" t="n">
        <f aca="false">AL100</f>
        <v>0.0890212601581173</v>
      </c>
      <c r="AM227" s="3" t="n">
        <f aca="false">AM100</f>
        <v>0.0890212601581173</v>
      </c>
      <c r="AN227" s="3" t="n">
        <f aca="false">AN100</f>
        <v>0.0890212601581173</v>
      </c>
      <c r="AO227" s="3" t="n">
        <f aca="false">AO100</f>
        <v>0.0890212601581173</v>
      </c>
      <c r="AP227" s="3" t="n">
        <f aca="false">AP100</f>
        <v>0.0890212601581173</v>
      </c>
      <c r="AQ227" s="3" t="n">
        <f aca="false">AQ100</f>
        <v>0.0890212601581173</v>
      </c>
      <c r="AR227" s="3" t="n">
        <f aca="false">AR100</f>
        <v>0</v>
      </c>
      <c r="AS227" s="3" t="n">
        <f aca="false">AS100</f>
        <v>0</v>
      </c>
      <c r="AT227" s="3" t="n">
        <f aca="false">AT100</f>
        <v>0</v>
      </c>
      <c r="AU227" s="3" t="n">
        <f aca="false">AU100</f>
        <v>0</v>
      </c>
      <c r="AV227" s="3" t="n">
        <f aca="false">AV100</f>
        <v>0</v>
      </c>
      <c r="AW227" s="3" t="n">
        <f aca="false">AW100</f>
        <v>0</v>
      </c>
      <c r="AX227" s="3" t="n">
        <f aca="false">AX100</f>
        <v>0</v>
      </c>
      <c r="AY227" s="3" t="n">
        <f aca="false">AY100</f>
        <v>0</v>
      </c>
    </row>
    <row r="228" customFormat="false" ht="12.75" hidden="false" customHeight="false" outlineLevel="0" collapsed="false">
      <c r="B228" s="15" t="str">
        <f aca="false">B225</f>
        <v>Equal % Revenue Increase Quarterly</v>
      </c>
      <c r="D228" s="15" t="n">
        <f aca="false">D151</f>
        <v>0.0286898447142221</v>
      </c>
      <c r="E228" s="15" t="n">
        <f aca="false">E151</f>
        <v>0.0573796894284442</v>
      </c>
      <c r="F228" s="15" t="n">
        <f aca="false">F151</f>
        <v>0.0860695341426663</v>
      </c>
      <c r="G228" s="15" t="n">
        <f aca="false">G151</f>
        <v>0.114759378856888</v>
      </c>
      <c r="H228" s="15" t="n">
        <f aca="false">H151</f>
        <v>0.14344922357111</v>
      </c>
      <c r="I228" s="15" t="n">
        <f aca="false">I151</f>
        <v>0.172139068285332</v>
      </c>
      <c r="J228" s="15" t="n">
        <f aca="false">J151</f>
        <v>0.200828912999554</v>
      </c>
      <c r="K228" s="15" t="n">
        <f aca="false">K151</f>
        <v>0.229518757713777</v>
      </c>
      <c r="L228" s="15" t="n">
        <f aca="false">L151</f>
        <v>0.258208602427999</v>
      </c>
      <c r="M228" s="15" t="n">
        <f aca="false">M151</f>
        <v>0.28689844714222</v>
      </c>
      <c r="N228" s="15" t="n">
        <f aca="false">N151</f>
        <v>0.28689844714222</v>
      </c>
      <c r="O228" s="15" t="n">
        <f aca="false">O151</f>
        <v>0.28689844714222</v>
      </c>
      <c r="P228" s="15" t="n">
        <f aca="false">P151</f>
        <v>0.28689844714222</v>
      </c>
      <c r="Q228" s="15" t="n">
        <f aca="false">Q151</f>
        <v>0.28689844714222</v>
      </c>
      <c r="R228" s="15" t="n">
        <f aca="false">R151</f>
        <v>0.28689844714222</v>
      </c>
      <c r="S228" s="15" t="n">
        <f aca="false">S151</f>
        <v>0.28689844714222</v>
      </c>
      <c r="T228" s="15" t="n">
        <f aca="false">T151</f>
        <v>0.28689844714222</v>
      </c>
      <c r="U228" s="15" t="n">
        <f aca="false">U151</f>
        <v>0</v>
      </c>
      <c r="V228" s="15" t="n">
        <f aca="false">V151</f>
        <v>0</v>
      </c>
      <c r="W228" s="15" t="n">
        <f aca="false">W151</f>
        <v>0</v>
      </c>
      <c r="X228" s="15" t="n">
        <f aca="false">X151</f>
        <v>0</v>
      </c>
      <c r="Y228" s="15" t="n">
        <f aca="false">Y151</f>
        <v>0</v>
      </c>
      <c r="Z228" s="15" t="n">
        <f aca="false">Z151</f>
        <v>0</v>
      </c>
      <c r="AA228" s="15" t="n">
        <f aca="false">AA151</f>
        <v>0</v>
      </c>
      <c r="AB228" s="15" t="n">
        <f aca="false">AB151</f>
        <v>0</v>
      </c>
      <c r="AC228" s="15" t="n">
        <f aca="false">AC151</f>
        <v>0</v>
      </c>
      <c r="AD228" s="15" t="n">
        <f aca="false">AD151</f>
        <v>0</v>
      </c>
      <c r="AE228" s="15" t="n">
        <f aca="false">AE151</f>
        <v>0</v>
      </c>
      <c r="AF228" s="15" t="n">
        <f aca="false">AF151</f>
        <v>0</v>
      </c>
      <c r="AG228" s="15" t="n">
        <f aca="false">AG151</f>
        <v>0</v>
      </c>
      <c r="AH228" s="15" t="n">
        <f aca="false">AH151</f>
        <v>0</v>
      </c>
      <c r="AI228" s="15" t="n">
        <f aca="false">AI151</f>
        <v>0</v>
      </c>
      <c r="AJ228" s="15" t="n">
        <f aca="false">AJ151</f>
        <v>0</v>
      </c>
      <c r="AK228" s="15" t="n">
        <f aca="false">AK151</f>
        <v>0</v>
      </c>
      <c r="AL228" s="15" t="n">
        <f aca="false">AL151</f>
        <v>0</v>
      </c>
      <c r="AM228" s="15" t="n">
        <f aca="false">AM151</f>
        <v>0</v>
      </c>
      <c r="AN228" s="15" t="n">
        <f aca="false">AN151</f>
        <v>0</v>
      </c>
      <c r="AO228" s="15" t="n">
        <f aca="false">AO151</f>
        <v>0</v>
      </c>
      <c r="AP228" s="15" t="n">
        <f aca="false">AP151</f>
        <v>0</v>
      </c>
      <c r="AQ228" s="15" t="n">
        <f aca="false">AQ151</f>
        <v>0</v>
      </c>
      <c r="AR228" s="15" t="n">
        <f aca="false">AR151</f>
        <v>0</v>
      </c>
      <c r="AS228" s="15" t="n">
        <f aca="false">AS151</f>
        <v>0</v>
      </c>
      <c r="AT228" s="15" t="n">
        <f aca="false">AT151</f>
        <v>0</v>
      </c>
      <c r="AU228" s="15" t="n">
        <f aca="false">AU151</f>
        <v>0</v>
      </c>
      <c r="AV228" s="15" t="n">
        <f aca="false">AV151</f>
        <v>0</v>
      </c>
      <c r="AW228" s="15" t="n">
        <f aca="false">AW151</f>
        <v>0</v>
      </c>
      <c r="AX228" s="15" t="n">
        <f aca="false">AX151</f>
        <v>0</v>
      </c>
      <c r="AY228" s="15" t="n">
        <f aca="false">AY151</f>
        <v>0</v>
      </c>
    </row>
    <row r="229" customFormat="false" ht="12.75" hidden="false" customHeight="false" outlineLevel="0" collapsed="false">
      <c r="A229" s="0" t="s">
        <v>134</v>
      </c>
      <c r="B229" s="15" t="str">
        <f aca="false">B226</f>
        <v>Equal % Rate Increase Quarterly</v>
      </c>
      <c r="D229" s="5" t="n">
        <f aca="false">D191</f>
        <v>49.106375</v>
      </c>
      <c r="E229" s="5" t="n">
        <f aca="false">E191</f>
        <v>98.2127499999997</v>
      </c>
      <c r="F229" s="5" t="n">
        <f aca="false">F191</f>
        <v>147.319125</v>
      </c>
      <c r="G229" s="5" t="n">
        <f aca="false">G191</f>
        <v>196.4255</v>
      </c>
      <c r="H229" s="5" t="n">
        <f aca="false">H191</f>
        <v>245.531875</v>
      </c>
      <c r="I229" s="5" t="n">
        <f aca="false">I191</f>
        <v>294.63825</v>
      </c>
      <c r="J229" s="5" t="n">
        <f aca="false">J191</f>
        <v>343.744625</v>
      </c>
      <c r="K229" s="5" t="n">
        <f aca="false">K191</f>
        <v>392.851</v>
      </c>
      <c r="L229" s="5" t="n">
        <f aca="false">L191</f>
        <v>441.957375</v>
      </c>
      <c r="M229" s="5" t="n">
        <f aca="false">M191</f>
        <v>491.06375</v>
      </c>
      <c r="N229" s="5" t="n">
        <f aca="false">N191</f>
        <v>491.06375</v>
      </c>
      <c r="O229" s="5" t="n">
        <f aca="false">O191</f>
        <v>491.06375</v>
      </c>
      <c r="P229" s="5" t="n">
        <f aca="false">P191</f>
        <v>491.06375</v>
      </c>
      <c r="Q229" s="5" t="n">
        <f aca="false">Q191</f>
        <v>491.06375</v>
      </c>
      <c r="R229" s="5" t="n">
        <f aca="false">R191</f>
        <v>491.06375</v>
      </c>
      <c r="S229" s="5" t="n">
        <f aca="false">S191</f>
        <v>491.06375</v>
      </c>
      <c r="T229" s="5" t="n">
        <f aca="false">T191</f>
        <v>491.06375</v>
      </c>
      <c r="U229" s="5" t="n">
        <f aca="false">U191</f>
        <v>0</v>
      </c>
      <c r="V229" s="5" t="n">
        <f aca="false">V191</f>
        <v>0</v>
      </c>
      <c r="W229" s="5" t="n">
        <f aca="false">W191</f>
        <v>0</v>
      </c>
      <c r="X229" s="5" t="n">
        <f aca="false">X191</f>
        <v>0</v>
      </c>
      <c r="Y229" s="5" t="n">
        <f aca="false">Y191</f>
        <v>0</v>
      </c>
      <c r="Z229" s="5" t="n">
        <f aca="false">Z191</f>
        <v>0</v>
      </c>
      <c r="AA229" s="5" t="n">
        <f aca="false">AA191</f>
        <v>0</v>
      </c>
      <c r="AB229" s="5" t="n">
        <f aca="false">AB191</f>
        <v>0</v>
      </c>
      <c r="AC229" s="5" t="n">
        <f aca="false">AC191</f>
        <v>0</v>
      </c>
      <c r="AD229" s="5" t="n">
        <f aca="false">AD191</f>
        <v>0</v>
      </c>
      <c r="AE229" s="5" t="n">
        <f aca="false">AE191</f>
        <v>0</v>
      </c>
      <c r="AF229" s="5" t="n">
        <f aca="false">AF191</f>
        <v>0</v>
      </c>
      <c r="AG229" s="5" t="n">
        <f aca="false">AG191</f>
        <v>0</v>
      </c>
      <c r="AH229" s="5" t="n">
        <f aca="false">AH191</f>
        <v>0</v>
      </c>
      <c r="AI229" s="5" t="n">
        <f aca="false">AI191</f>
        <v>0</v>
      </c>
      <c r="AJ229" s="5" t="n">
        <f aca="false">AJ191</f>
        <v>0</v>
      </c>
      <c r="AK229" s="5" t="n">
        <f aca="false">AK191</f>
        <v>0</v>
      </c>
      <c r="AL229" s="5" t="n">
        <f aca="false">AL191</f>
        <v>0</v>
      </c>
      <c r="AM229" s="5" t="n">
        <f aca="false">AM191</f>
        <v>0</v>
      </c>
      <c r="AN229" s="5" t="n">
        <f aca="false">AN191</f>
        <v>0</v>
      </c>
      <c r="AO229" s="5" t="n">
        <f aca="false">AO191</f>
        <v>0</v>
      </c>
      <c r="AP229" s="5" t="n">
        <f aca="false">AP191</f>
        <v>0</v>
      </c>
      <c r="AQ229" s="5" t="n">
        <f aca="false">AQ191</f>
        <v>0</v>
      </c>
      <c r="AR229" s="5" t="n">
        <f aca="false">AR191</f>
        <v>0</v>
      </c>
      <c r="AS229" s="5" t="n">
        <f aca="false">AS191</f>
        <v>0</v>
      </c>
      <c r="AT229" s="5" t="n">
        <f aca="false">AT191</f>
        <v>0</v>
      </c>
      <c r="AU229" s="5" t="n">
        <f aca="false">AU191</f>
        <v>0</v>
      </c>
      <c r="AV229" s="5" t="n">
        <f aca="false">AV191</f>
        <v>0</v>
      </c>
      <c r="AW229" s="5" t="n">
        <f aca="false">AW191</f>
        <v>0</v>
      </c>
      <c r="AX229" s="5" t="n">
        <f aca="false">AX191</f>
        <v>0</v>
      </c>
      <c r="AY229" s="5" t="n">
        <f aca="false">AY191</f>
        <v>0</v>
      </c>
    </row>
    <row r="230" customFormat="false" ht="12.75" hidden="false" customHeight="false" outlineLevel="0" collapsed="false">
      <c r="B230" s="15" t="str">
        <f aca="false">B227</f>
        <v>Mortgage Style Revenue Increase</v>
      </c>
      <c r="D230" s="5" t="n">
        <f aca="false">D118</f>
        <v>174.860455371883</v>
      </c>
      <c r="E230" s="5" t="n">
        <f aca="false">E118</f>
        <v>174.860455371883</v>
      </c>
      <c r="F230" s="5" t="n">
        <f aca="false">F118</f>
        <v>174.860455371883</v>
      </c>
      <c r="G230" s="5" t="n">
        <f aca="false">G118</f>
        <v>174.860455371883</v>
      </c>
      <c r="H230" s="5" t="n">
        <f aca="false">H118</f>
        <v>174.860455371883</v>
      </c>
      <c r="I230" s="5" t="n">
        <f aca="false">I118</f>
        <v>174.860455371883</v>
      </c>
      <c r="J230" s="5" t="n">
        <f aca="false">J118</f>
        <v>174.860455371883</v>
      </c>
      <c r="K230" s="5" t="n">
        <f aca="false">K118</f>
        <v>174.860455371883</v>
      </c>
      <c r="L230" s="5" t="n">
        <f aca="false">L118</f>
        <v>174.860455371883</v>
      </c>
      <c r="M230" s="5" t="n">
        <f aca="false">M118</f>
        <v>174.860455371883</v>
      </c>
      <c r="N230" s="5" t="n">
        <f aca="false">N118</f>
        <v>174.860455371883</v>
      </c>
      <c r="O230" s="5" t="n">
        <f aca="false">O118</f>
        <v>174.860455371883</v>
      </c>
      <c r="P230" s="5" t="n">
        <f aca="false">P118</f>
        <v>174.860455371883</v>
      </c>
      <c r="Q230" s="5" t="n">
        <f aca="false">Q118</f>
        <v>174.860455371883</v>
      </c>
      <c r="R230" s="5" t="n">
        <f aca="false">R118</f>
        <v>174.860455371883</v>
      </c>
      <c r="S230" s="5" t="n">
        <f aca="false">S118</f>
        <v>174.860455371883</v>
      </c>
      <c r="T230" s="5" t="n">
        <f aca="false">T118</f>
        <v>174.860455371883</v>
      </c>
      <c r="U230" s="5" t="n">
        <f aca="false">U118</f>
        <v>174.860455371883</v>
      </c>
      <c r="V230" s="5" t="n">
        <f aca="false">V118</f>
        <v>174.860455371883</v>
      </c>
      <c r="W230" s="5" t="n">
        <f aca="false">W118</f>
        <v>174.860455371883</v>
      </c>
      <c r="X230" s="5" t="n">
        <f aca="false">X118</f>
        <v>174.860455371883</v>
      </c>
      <c r="Y230" s="5" t="n">
        <f aca="false">Y118</f>
        <v>174.860455371883</v>
      </c>
      <c r="Z230" s="5" t="n">
        <f aca="false">Z118</f>
        <v>174.860455371883</v>
      </c>
      <c r="AA230" s="5" t="n">
        <f aca="false">AA118</f>
        <v>174.860455371883</v>
      </c>
      <c r="AB230" s="5" t="n">
        <f aca="false">AB118</f>
        <v>174.860455371883</v>
      </c>
      <c r="AC230" s="5" t="n">
        <f aca="false">AC118</f>
        <v>174.860455371883</v>
      </c>
      <c r="AD230" s="5" t="n">
        <f aca="false">AD118</f>
        <v>174.860455371883</v>
      </c>
      <c r="AE230" s="5" t="n">
        <f aca="false">AE118</f>
        <v>174.860455371883</v>
      </c>
      <c r="AF230" s="5" t="n">
        <f aca="false">AF118</f>
        <v>174.860455371883</v>
      </c>
      <c r="AG230" s="5" t="n">
        <f aca="false">AG118</f>
        <v>174.860455371883</v>
      </c>
      <c r="AH230" s="5" t="n">
        <f aca="false">AH118</f>
        <v>174.860455371883</v>
      </c>
      <c r="AI230" s="5" t="n">
        <f aca="false">AI118</f>
        <v>174.860455371883</v>
      </c>
      <c r="AJ230" s="5" t="n">
        <f aca="false">AJ118</f>
        <v>174.860455371883</v>
      </c>
      <c r="AK230" s="5" t="n">
        <f aca="false">AK118</f>
        <v>174.860455371883</v>
      </c>
      <c r="AL230" s="5" t="n">
        <f aca="false">AL118</f>
        <v>174.860455371883</v>
      </c>
      <c r="AM230" s="5" t="n">
        <f aca="false">AM118</f>
        <v>174.860455371883</v>
      </c>
      <c r="AN230" s="5" t="n">
        <f aca="false">AN118</f>
        <v>174.860455371883</v>
      </c>
      <c r="AO230" s="5" t="n">
        <f aca="false">AO118</f>
        <v>174.860455371883</v>
      </c>
      <c r="AP230" s="5" t="n">
        <f aca="false">AP118</f>
        <v>174.860455371883</v>
      </c>
      <c r="AQ230" s="5" t="n">
        <f aca="false">AQ118</f>
        <v>174.860455371883</v>
      </c>
      <c r="AR230" s="5" t="n">
        <f aca="false">AR118</f>
        <v>0</v>
      </c>
      <c r="AS230" s="5" t="n">
        <f aca="false">AS118</f>
        <v>0</v>
      </c>
      <c r="AT230" s="5" t="n">
        <f aca="false">AT118</f>
        <v>0</v>
      </c>
      <c r="AU230" s="5" t="n">
        <f aca="false">AU118</f>
        <v>0</v>
      </c>
      <c r="AV230" s="5" t="n">
        <f aca="false">AV118</f>
        <v>0</v>
      </c>
      <c r="AW230" s="5" t="n">
        <f aca="false">AW118</f>
        <v>0</v>
      </c>
      <c r="AX230" s="5" t="n">
        <f aca="false">AX118</f>
        <v>0</v>
      </c>
      <c r="AY230" s="5" t="n">
        <f aca="false">AY118</f>
        <v>0</v>
      </c>
    </row>
    <row r="231" customFormat="false" ht="12.75" hidden="false" customHeight="false" outlineLevel="0" collapsed="false">
      <c r="B231" s="15" t="str">
        <f aca="false">B228</f>
        <v>Equal % Revenue Increase Quarterly</v>
      </c>
      <c r="D231" s="5" t="n">
        <f aca="false">D152</f>
        <v>49.106375</v>
      </c>
      <c r="E231" s="5" t="n">
        <f aca="false">E152</f>
        <v>98.21275</v>
      </c>
      <c r="F231" s="5" t="n">
        <f aca="false">F152</f>
        <v>147.319125</v>
      </c>
      <c r="G231" s="5" t="n">
        <f aca="false">G152</f>
        <v>196.4255</v>
      </c>
      <c r="H231" s="5" t="n">
        <f aca="false">H152</f>
        <v>245.531875</v>
      </c>
      <c r="I231" s="5" t="n">
        <f aca="false">I152</f>
        <v>294.63825</v>
      </c>
      <c r="J231" s="5" t="n">
        <f aca="false">J152</f>
        <v>343.744625</v>
      </c>
      <c r="K231" s="5" t="n">
        <f aca="false">K152</f>
        <v>392.851</v>
      </c>
      <c r="L231" s="5" t="n">
        <f aca="false">L152</f>
        <v>441.957375</v>
      </c>
      <c r="M231" s="5" t="n">
        <f aca="false">M152</f>
        <v>491.06375</v>
      </c>
      <c r="N231" s="5" t="n">
        <f aca="false">N152</f>
        <v>491.06375</v>
      </c>
      <c r="O231" s="5" t="n">
        <f aca="false">O152</f>
        <v>491.06375</v>
      </c>
      <c r="P231" s="5" t="n">
        <f aca="false">P152</f>
        <v>491.06375</v>
      </c>
      <c r="Q231" s="5" t="n">
        <f aca="false">Q152</f>
        <v>491.06375</v>
      </c>
      <c r="R231" s="5" t="n">
        <f aca="false">R152</f>
        <v>491.06375</v>
      </c>
      <c r="S231" s="5" t="n">
        <f aca="false">S152</f>
        <v>491.06375</v>
      </c>
      <c r="T231" s="5" t="n">
        <f aca="false">T152</f>
        <v>491.06375</v>
      </c>
      <c r="U231" s="5" t="n">
        <f aca="false">U152</f>
        <v>0</v>
      </c>
      <c r="V231" s="5" t="n">
        <f aca="false">V152</f>
        <v>0</v>
      </c>
      <c r="W231" s="5" t="n">
        <f aca="false">W152</f>
        <v>0</v>
      </c>
      <c r="X231" s="5" t="n">
        <f aca="false">X152</f>
        <v>0</v>
      </c>
      <c r="Y231" s="5" t="n">
        <f aca="false">Y152</f>
        <v>0</v>
      </c>
      <c r="Z231" s="5" t="n">
        <f aca="false">Z152</f>
        <v>0</v>
      </c>
      <c r="AA231" s="5" t="n">
        <f aca="false">AA152</f>
        <v>0</v>
      </c>
      <c r="AB231" s="5" t="n">
        <f aca="false">AB152</f>
        <v>0</v>
      </c>
      <c r="AC231" s="5" t="n">
        <f aca="false">AC152</f>
        <v>0</v>
      </c>
      <c r="AD231" s="5" t="n">
        <f aca="false">AD152</f>
        <v>0</v>
      </c>
      <c r="AE231" s="5" t="n">
        <f aca="false">AE152</f>
        <v>0</v>
      </c>
      <c r="AF231" s="5" t="n">
        <f aca="false">AF152</f>
        <v>0</v>
      </c>
      <c r="AG231" s="5" t="n">
        <f aca="false">AG152</f>
        <v>0</v>
      </c>
      <c r="AH231" s="5" t="n">
        <f aca="false">AH152</f>
        <v>0</v>
      </c>
      <c r="AI231" s="5" t="n">
        <f aca="false">AI152</f>
        <v>0</v>
      </c>
      <c r="AJ231" s="5" t="n">
        <f aca="false">AJ152</f>
        <v>0</v>
      </c>
      <c r="AK231" s="5" t="n">
        <f aca="false">AK152</f>
        <v>0</v>
      </c>
      <c r="AL231" s="5" t="n">
        <f aca="false">AL152</f>
        <v>0</v>
      </c>
      <c r="AM231" s="5" t="n">
        <f aca="false">AM152</f>
        <v>0</v>
      </c>
      <c r="AN231" s="5" t="n">
        <f aca="false">AN152</f>
        <v>0</v>
      </c>
      <c r="AO231" s="5" t="n">
        <f aca="false">AO152</f>
        <v>0</v>
      </c>
      <c r="AP231" s="5" t="n">
        <f aca="false">AP152</f>
        <v>0</v>
      </c>
      <c r="AQ231" s="5" t="n">
        <f aca="false">AQ152</f>
        <v>0</v>
      </c>
      <c r="AR231" s="5" t="n">
        <f aca="false">AR152</f>
        <v>0</v>
      </c>
      <c r="AS231" s="5" t="n">
        <f aca="false">AS152</f>
        <v>0</v>
      </c>
      <c r="AT231" s="5" t="n">
        <f aca="false">AT152</f>
        <v>0</v>
      </c>
      <c r="AU231" s="5" t="n">
        <f aca="false">AU152</f>
        <v>0</v>
      </c>
      <c r="AV231" s="5" t="n">
        <f aca="false">AV152</f>
        <v>0</v>
      </c>
      <c r="AW231" s="5" t="n">
        <f aca="false">AW152</f>
        <v>0</v>
      </c>
      <c r="AX231" s="5" t="n">
        <f aca="false">AX152</f>
        <v>0</v>
      </c>
      <c r="AY231" s="5" t="n">
        <f aca="false">AY152</f>
        <v>0</v>
      </c>
    </row>
    <row r="232" customFormat="false" ht="12.75" hidden="false" customHeight="false" outlineLevel="0" collapsed="false">
      <c r="A232" s="0" t="s">
        <v>135</v>
      </c>
      <c r="B232" s="15" t="str">
        <f aca="false">B229</f>
        <v>Equal % Rate Increase Quarterly</v>
      </c>
      <c r="C232" s="9" t="n">
        <f aca="false">C205</f>
        <v>12.4492217978728</v>
      </c>
      <c r="D232" s="9" t="n">
        <f aca="false">D205</f>
        <v>12.6873326246687</v>
      </c>
      <c r="E232" s="9" t="n">
        <f aca="false">E205</f>
        <v>12.9254434514646</v>
      </c>
      <c r="F232" s="9" t="n">
        <f aca="false">F205</f>
        <v>13.1635542782605</v>
      </c>
      <c r="G232" s="9" t="n">
        <f aca="false">G205</f>
        <v>13.4016651050565</v>
      </c>
      <c r="H232" s="9" t="n">
        <f aca="false">H205</f>
        <v>13.6397759318524</v>
      </c>
      <c r="I232" s="9" t="n">
        <f aca="false">I205</f>
        <v>13.8778867586483</v>
      </c>
      <c r="J232" s="9" t="n">
        <f aca="false">J205</f>
        <v>14.1159975854442</v>
      </c>
      <c r="K232" s="9" t="n">
        <f aca="false">K205</f>
        <v>14.3541084122401</v>
      </c>
      <c r="L232" s="9" t="n">
        <f aca="false">L205</f>
        <v>14.592219239036</v>
      </c>
      <c r="M232" s="9" t="n">
        <f aca="false">M205</f>
        <v>14.830330065832</v>
      </c>
      <c r="N232" s="9" t="n">
        <f aca="false">N205</f>
        <v>14.830330065832</v>
      </c>
      <c r="O232" s="9" t="n">
        <f aca="false">O205</f>
        <v>14.830330065832</v>
      </c>
      <c r="P232" s="9" t="n">
        <f aca="false">P205</f>
        <v>14.830330065832</v>
      </c>
      <c r="Q232" s="9" t="n">
        <f aca="false">Q205</f>
        <v>14.830330065832</v>
      </c>
      <c r="R232" s="9" t="n">
        <f aca="false">R205</f>
        <v>14.830330065832</v>
      </c>
      <c r="S232" s="9" t="n">
        <f aca="false">S205</f>
        <v>14.830330065832</v>
      </c>
      <c r="T232" s="9" t="n">
        <f aca="false">T205</f>
        <v>14.830330065832</v>
      </c>
      <c r="U232" s="9" t="n">
        <f aca="false">U205</f>
        <v>12.4492217978728</v>
      </c>
      <c r="V232" s="9" t="n">
        <f aca="false">V205</f>
        <v>12.4492217978728</v>
      </c>
      <c r="W232" s="9" t="n">
        <f aca="false">W205</f>
        <v>12.4492217978728</v>
      </c>
      <c r="X232" s="9" t="n">
        <f aca="false">X205</f>
        <v>12.4492217978728</v>
      </c>
      <c r="Y232" s="9" t="n">
        <f aca="false">Y205</f>
        <v>12.4492217978728</v>
      </c>
      <c r="Z232" s="9" t="n">
        <f aca="false">Z205</f>
        <v>12.4492217978728</v>
      </c>
      <c r="AA232" s="9" t="n">
        <f aca="false">AA205</f>
        <v>12.4492217978728</v>
      </c>
      <c r="AB232" s="9" t="n">
        <f aca="false">AB205</f>
        <v>12.4492217978728</v>
      </c>
      <c r="AC232" s="9" t="n">
        <f aca="false">AC205</f>
        <v>12.4492217978728</v>
      </c>
      <c r="AD232" s="9" t="n">
        <f aca="false">AD205</f>
        <v>12.4492217978728</v>
      </c>
      <c r="AE232" s="9" t="n">
        <f aca="false">AE205</f>
        <v>12.4492217978728</v>
      </c>
      <c r="AF232" s="9" t="n">
        <f aca="false">AF205</f>
        <v>12.4492217978728</v>
      </c>
      <c r="AG232" s="9" t="n">
        <f aca="false">AG205</f>
        <v>12.4492217978728</v>
      </c>
      <c r="AH232" s="9" t="n">
        <f aca="false">AH205</f>
        <v>12.4492217978728</v>
      </c>
      <c r="AI232" s="9" t="n">
        <f aca="false">AI205</f>
        <v>12.4492217978728</v>
      </c>
      <c r="AJ232" s="9" t="n">
        <f aca="false">AJ205</f>
        <v>12.4492217978728</v>
      </c>
      <c r="AK232" s="9" t="n">
        <f aca="false">AK205</f>
        <v>12.4492217978728</v>
      </c>
      <c r="AL232" s="9" t="n">
        <f aca="false">AL205</f>
        <v>12.4492217978728</v>
      </c>
      <c r="AM232" s="9" t="n">
        <f aca="false">AM205</f>
        <v>12.4492217978728</v>
      </c>
      <c r="AN232" s="9" t="n">
        <f aca="false">AN205</f>
        <v>12.4492217978728</v>
      </c>
      <c r="AO232" s="9" t="n">
        <f aca="false">AO205</f>
        <v>12.4492217978728</v>
      </c>
      <c r="AP232" s="9" t="n">
        <f aca="false">AP205</f>
        <v>12.4492217978728</v>
      </c>
      <c r="AQ232" s="9" t="n">
        <f aca="false">AQ205</f>
        <v>12.4492217978728</v>
      </c>
      <c r="AR232" s="9" t="n">
        <f aca="false">AR205</f>
        <v>12.4492217978728</v>
      </c>
      <c r="AS232" s="9" t="n">
        <f aca="false">AS205</f>
        <v>12.4492217978728</v>
      </c>
      <c r="AT232" s="9" t="n">
        <f aca="false">AT205</f>
        <v>12.4492217978728</v>
      </c>
      <c r="AU232" s="9" t="n">
        <f aca="false">AU205</f>
        <v>12.4492217978728</v>
      </c>
      <c r="AV232" s="9" t="n">
        <f aca="false">AV205</f>
        <v>12.4492217978728</v>
      </c>
      <c r="AW232" s="9" t="n">
        <f aca="false">AW205</f>
        <v>12.4492217978728</v>
      </c>
      <c r="AX232" s="9" t="n">
        <f aca="false">AX205</f>
        <v>12.4492217978728</v>
      </c>
      <c r="AY232" s="9" t="n">
        <f aca="false">AY205</f>
        <v>12.4492217978728</v>
      </c>
    </row>
    <row r="233" customFormat="false" ht="12.75" hidden="false" customHeight="false" outlineLevel="0" collapsed="false">
      <c r="B233" s="15" t="str">
        <f aca="false">B230</f>
        <v>Mortgage Style Revenue Increase</v>
      </c>
      <c r="C233" s="9" t="n">
        <f aca="false">C132</f>
        <v>12.4492217978728</v>
      </c>
      <c r="D233" s="9" t="n">
        <f aca="false">D132</f>
        <v>13.1107732594013</v>
      </c>
      <c r="E233" s="9" t="n">
        <f aca="false">E132</f>
        <v>13.1107732594013</v>
      </c>
      <c r="F233" s="9" t="n">
        <f aca="false">F132</f>
        <v>13.1107732594013</v>
      </c>
      <c r="G233" s="9" t="n">
        <f aca="false">G132</f>
        <v>13.1107732594013</v>
      </c>
      <c r="H233" s="9" t="n">
        <f aca="false">H132</f>
        <v>13.1107732594013</v>
      </c>
      <c r="I233" s="9" t="n">
        <f aca="false">I132</f>
        <v>13.1107732594013</v>
      </c>
      <c r="J233" s="9" t="n">
        <f aca="false">J132</f>
        <v>13.1107732594013</v>
      </c>
      <c r="K233" s="9" t="n">
        <f aca="false">K132</f>
        <v>13.1107732594013</v>
      </c>
      <c r="L233" s="9" t="n">
        <f aca="false">L132</f>
        <v>13.1107732594013</v>
      </c>
      <c r="M233" s="9" t="n">
        <f aca="false">M132</f>
        <v>13.1107732594013</v>
      </c>
      <c r="N233" s="9" t="n">
        <f aca="false">N132</f>
        <v>13.1107732594013</v>
      </c>
      <c r="O233" s="9" t="n">
        <f aca="false">O132</f>
        <v>13.1107732594013</v>
      </c>
      <c r="P233" s="9" t="n">
        <f aca="false">P132</f>
        <v>13.1107732594013</v>
      </c>
      <c r="Q233" s="9" t="n">
        <f aca="false">Q132</f>
        <v>13.1107732594013</v>
      </c>
      <c r="R233" s="9" t="n">
        <f aca="false">R132</f>
        <v>13.1107732594013</v>
      </c>
      <c r="S233" s="9" t="n">
        <f aca="false">S132</f>
        <v>13.1107732594013</v>
      </c>
      <c r="T233" s="9" t="n">
        <f aca="false">T132</f>
        <v>13.1107732594013</v>
      </c>
      <c r="U233" s="9" t="n">
        <f aca="false">U132</f>
        <v>13.1107732594013</v>
      </c>
      <c r="V233" s="9" t="n">
        <f aca="false">V132</f>
        <v>13.1107732594013</v>
      </c>
      <c r="W233" s="9" t="n">
        <f aca="false">W132</f>
        <v>13.1107732594013</v>
      </c>
      <c r="X233" s="9" t="n">
        <f aca="false">X132</f>
        <v>13.1107732594013</v>
      </c>
      <c r="Y233" s="9" t="n">
        <f aca="false">Y132</f>
        <v>13.1107732594013</v>
      </c>
      <c r="Z233" s="9" t="n">
        <f aca="false">Z132</f>
        <v>13.1107732594013</v>
      </c>
      <c r="AA233" s="9" t="n">
        <f aca="false">AA132</f>
        <v>13.1107732594013</v>
      </c>
      <c r="AB233" s="9" t="n">
        <f aca="false">AB132</f>
        <v>13.1107732594013</v>
      </c>
      <c r="AC233" s="9" t="n">
        <f aca="false">AC132</f>
        <v>13.1107732594013</v>
      </c>
      <c r="AD233" s="9" t="n">
        <f aca="false">AD132</f>
        <v>13.1107732594013</v>
      </c>
      <c r="AE233" s="9" t="n">
        <f aca="false">AE132</f>
        <v>13.1107732594013</v>
      </c>
      <c r="AF233" s="9" t="n">
        <f aca="false">AF132</f>
        <v>13.1107732594013</v>
      </c>
      <c r="AG233" s="9" t="n">
        <f aca="false">AG132</f>
        <v>13.1107732594013</v>
      </c>
      <c r="AH233" s="9" t="n">
        <f aca="false">AH132</f>
        <v>13.1107732594013</v>
      </c>
      <c r="AI233" s="9" t="n">
        <f aca="false">AI132</f>
        <v>13.1107732594013</v>
      </c>
      <c r="AJ233" s="9" t="n">
        <f aca="false">AJ132</f>
        <v>13.1107732594013</v>
      </c>
      <c r="AK233" s="9" t="n">
        <f aca="false">AK132</f>
        <v>13.1107732594013</v>
      </c>
      <c r="AL233" s="9" t="n">
        <f aca="false">AL132</f>
        <v>13.1107732594013</v>
      </c>
      <c r="AM233" s="9" t="n">
        <f aca="false">AM132</f>
        <v>13.1107732594013</v>
      </c>
      <c r="AN233" s="9" t="n">
        <f aca="false">AN132</f>
        <v>13.1107732594013</v>
      </c>
      <c r="AO233" s="9" t="n">
        <f aca="false">AO132</f>
        <v>13.1107732594013</v>
      </c>
      <c r="AP233" s="9" t="n">
        <f aca="false">AP132</f>
        <v>13.1107732594013</v>
      </c>
      <c r="AQ233" s="9" t="n">
        <f aca="false">AQ132</f>
        <v>13.1107732594013</v>
      </c>
      <c r="AR233" s="9" t="n">
        <f aca="false">AR132</f>
        <v>12.4492217978728</v>
      </c>
      <c r="AS233" s="9" t="n">
        <f aca="false">AS132</f>
        <v>12.4492217978728</v>
      </c>
      <c r="AT233" s="9" t="n">
        <f aca="false">AT132</f>
        <v>12.4492217978728</v>
      </c>
      <c r="AU233" s="9" t="n">
        <f aca="false">AU132</f>
        <v>12.4492217978728</v>
      </c>
      <c r="AV233" s="9" t="n">
        <f aca="false">AV132</f>
        <v>12.4492217978728</v>
      </c>
      <c r="AW233" s="9" t="n">
        <f aca="false">AW132</f>
        <v>12.4492217978728</v>
      </c>
      <c r="AX233" s="9" t="n">
        <f aca="false">AX132</f>
        <v>12.4492217978728</v>
      </c>
      <c r="AY233" s="9" t="n">
        <f aca="false">AY132</f>
        <v>12.4492217978728</v>
      </c>
    </row>
    <row r="234" customFormat="false" ht="12.75" hidden="false" customHeight="false" outlineLevel="0" collapsed="false">
      <c r="B234" s="15" t="str">
        <f aca="false">B231</f>
        <v>Equal % Revenue Increase Quarterly</v>
      </c>
      <c r="C234" s="9" t="n">
        <f aca="false">C173</f>
        <v>12.4492217978728</v>
      </c>
      <c r="D234" s="9" t="n">
        <f aca="false">D173</f>
        <v>12.6350064801929</v>
      </c>
      <c r="E234" s="9" t="n">
        <f aca="false">E173</f>
        <v>12.820791162513</v>
      </c>
      <c r="F234" s="9" t="n">
        <f aca="false">F173</f>
        <v>13.0065758448331</v>
      </c>
      <c r="G234" s="9" t="n">
        <f aca="false">G173</f>
        <v>13.1923605271532</v>
      </c>
      <c r="H234" s="9" t="n">
        <f aca="false">H173</f>
        <v>13.3781452094734</v>
      </c>
      <c r="I234" s="9" t="n">
        <f aca="false">I173</f>
        <v>13.5639298917935</v>
      </c>
      <c r="J234" s="9" t="n">
        <f aca="false">J173</f>
        <v>13.7497145741136</v>
      </c>
      <c r="K234" s="9" t="n">
        <f aca="false">K173</f>
        <v>13.9354992564337</v>
      </c>
      <c r="L234" s="9" t="n">
        <f aca="false">L173</f>
        <v>14.1212839387538</v>
      </c>
      <c r="M234" s="9" t="n">
        <f aca="false">M173</f>
        <v>14.3070686210739</v>
      </c>
      <c r="N234" s="9" t="n">
        <f aca="false">N173</f>
        <v>14.3070686210739</v>
      </c>
      <c r="O234" s="9" t="n">
        <f aca="false">O173</f>
        <v>14.3070686210739</v>
      </c>
      <c r="P234" s="9" t="n">
        <f aca="false">P173</f>
        <v>14.3070686210739</v>
      </c>
      <c r="Q234" s="9" t="n">
        <f aca="false">Q173</f>
        <v>14.3070686210739</v>
      </c>
      <c r="R234" s="9" t="n">
        <f aca="false">R173</f>
        <v>14.3070686210739</v>
      </c>
      <c r="S234" s="9" t="n">
        <f aca="false">S173</f>
        <v>14.3070686210739</v>
      </c>
      <c r="T234" s="9" t="n">
        <f aca="false">T173</f>
        <v>14.3070686210739</v>
      </c>
      <c r="U234" s="9" t="n">
        <f aca="false">U173</f>
        <v>12.4492217978728</v>
      </c>
      <c r="V234" s="9" t="n">
        <f aca="false">V173</f>
        <v>12.4492217978728</v>
      </c>
      <c r="W234" s="9" t="n">
        <f aca="false">W173</f>
        <v>12.4492217978728</v>
      </c>
      <c r="X234" s="9" t="n">
        <f aca="false">X173</f>
        <v>12.4492217978728</v>
      </c>
      <c r="Y234" s="9" t="n">
        <f aca="false">Y173</f>
        <v>12.4492217978728</v>
      </c>
      <c r="Z234" s="9" t="n">
        <f aca="false">Z173</f>
        <v>12.4492217978728</v>
      </c>
      <c r="AA234" s="9" t="n">
        <f aca="false">AA173</f>
        <v>12.4492217978728</v>
      </c>
      <c r="AB234" s="9" t="n">
        <f aca="false">AB173</f>
        <v>12.4492217978728</v>
      </c>
      <c r="AC234" s="9" t="n">
        <f aca="false">AC173</f>
        <v>12.4492217978728</v>
      </c>
      <c r="AD234" s="9" t="n">
        <f aca="false">AD173</f>
        <v>12.4492217978728</v>
      </c>
      <c r="AE234" s="9" t="n">
        <f aca="false">AE173</f>
        <v>12.4492217978728</v>
      </c>
      <c r="AF234" s="9" t="n">
        <f aca="false">AF173</f>
        <v>12.4492217978728</v>
      </c>
      <c r="AG234" s="9" t="n">
        <f aca="false">AG173</f>
        <v>12.4492217978728</v>
      </c>
      <c r="AH234" s="9" t="n">
        <f aca="false">AH173</f>
        <v>12.4492217978728</v>
      </c>
      <c r="AI234" s="9" t="n">
        <f aca="false">AI173</f>
        <v>12.4492217978728</v>
      </c>
      <c r="AJ234" s="9" t="n">
        <f aca="false">AJ173</f>
        <v>12.4492217978728</v>
      </c>
      <c r="AK234" s="9" t="n">
        <f aca="false">AK173</f>
        <v>12.4492217978728</v>
      </c>
      <c r="AL234" s="9" t="n">
        <f aca="false">AL173</f>
        <v>12.4492217978728</v>
      </c>
      <c r="AM234" s="9" t="n">
        <f aca="false">AM173</f>
        <v>12.4492217978728</v>
      </c>
      <c r="AN234" s="9" t="n">
        <f aca="false">AN173</f>
        <v>12.4492217978728</v>
      </c>
      <c r="AO234" s="9" t="n">
        <f aca="false">AO173</f>
        <v>12.4492217978728</v>
      </c>
      <c r="AP234" s="9" t="n">
        <f aca="false">AP173</f>
        <v>12.4492217978728</v>
      </c>
      <c r="AQ234" s="9" t="n">
        <f aca="false">AQ173</f>
        <v>12.4492217978728</v>
      </c>
      <c r="AR234" s="9" t="n">
        <f aca="false">AR173</f>
        <v>12.4492217978728</v>
      </c>
      <c r="AS234" s="9" t="n">
        <f aca="false">AS173</f>
        <v>12.4492217978728</v>
      </c>
      <c r="AT234" s="9" t="n">
        <f aca="false">AT173</f>
        <v>12.4492217978728</v>
      </c>
      <c r="AU234" s="9" t="n">
        <f aca="false">AU173</f>
        <v>12.4492217978728</v>
      </c>
      <c r="AV234" s="9" t="n">
        <f aca="false">AV173</f>
        <v>12.4492217978728</v>
      </c>
      <c r="AW234" s="9" t="n">
        <f aca="false">AW173</f>
        <v>12.4492217978728</v>
      </c>
      <c r="AX234" s="9" t="n">
        <f aca="false">AX173</f>
        <v>12.4492217978728</v>
      </c>
      <c r="AY234" s="9" t="n">
        <f aca="false">AY173</f>
        <v>12.4492217978728</v>
      </c>
    </row>
    <row r="235" customFormat="false" ht="12.75" hidden="false" customHeight="false" outlineLevel="0" collapsed="false">
      <c r="A235" s="0" t="s">
        <v>136</v>
      </c>
      <c r="B235" s="15" t="str">
        <f aca="false">B232</f>
        <v>Equal % Rate Increase Quarterly</v>
      </c>
      <c r="C235" s="9" t="n">
        <f aca="false">C206</f>
        <v>9.74505182364851</v>
      </c>
      <c r="D235" s="9" t="n">
        <f aca="false">D206</f>
        <v>10.024635847201</v>
      </c>
      <c r="E235" s="9" t="n">
        <f aca="false">E206</f>
        <v>10.3042198707535</v>
      </c>
      <c r="F235" s="9" t="n">
        <f aca="false">F206</f>
        <v>10.5838038943061</v>
      </c>
      <c r="G235" s="9" t="n">
        <f aca="false">G206</f>
        <v>10.8633879178586</v>
      </c>
      <c r="H235" s="9" t="n">
        <f aca="false">H206</f>
        <v>11.1429719414111</v>
      </c>
      <c r="I235" s="9" t="n">
        <f aca="false">I206</f>
        <v>11.4225559649636</v>
      </c>
      <c r="J235" s="9" t="n">
        <f aca="false">J206</f>
        <v>11.7021399885162</v>
      </c>
      <c r="K235" s="9" t="n">
        <f aca="false">K206</f>
        <v>11.9817240120687</v>
      </c>
      <c r="L235" s="9" t="n">
        <f aca="false">L206</f>
        <v>12.2613080356212</v>
      </c>
      <c r="M235" s="9" t="n">
        <f aca="false">M206</f>
        <v>12.5408920591737</v>
      </c>
      <c r="N235" s="9" t="n">
        <f aca="false">N206</f>
        <v>12.5408920591737</v>
      </c>
      <c r="O235" s="9" t="n">
        <f aca="false">O206</f>
        <v>12.5408920591737</v>
      </c>
      <c r="P235" s="9" t="n">
        <f aca="false">P206</f>
        <v>12.5408920591737</v>
      </c>
      <c r="Q235" s="9" t="n">
        <f aca="false">Q206</f>
        <v>12.5408920591737</v>
      </c>
      <c r="R235" s="9" t="n">
        <f aca="false">R206</f>
        <v>12.5408920591737</v>
      </c>
      <c r="S235" s="9" t="n">
        <f aca="false">S206</f>
        <v>12.5408920591737</v>
      </c>
      <c r="T235" s="9" t="n">
        <f aca="false">T206</f>
        <v>12.5408920591737</v>
      </c>
      <c r="U235" s="9" t="n">
        <f aca="false">U206</f>
        <v>9.74505182364851</v>
      </c>
      <c r="V235" s="9" t="n">
        <f aca="false">V206</f>
        <v>9.74505182364851</v>
      </c>
      <c r="W235" s="9" t="n">
        <f aca="false">W206</f>
        <v>9.74505182364851</v>
      </c>
      <c r="X235" s="9" t="n">
        <f aca="false">X206</f>
        <v>9.74505182364851</v>
      </c>
      <c r="Y235" s="9" t="n">
        <f aca="false">Y206</f>
        <v>9.74505182364851</v>
      </c>
      <c r="Z235" s="9" t="n">
        <f aca="false">Z206</f>
        <v>9.74505182364851</v>
      </c>
      <c r="AA235" s="9" t="n">
        <f aca="false">AA206</f>
        <v>9.74505182364851</v>
      </c>
      <c r="AB235" s="9" t="n">
        <f aca="false">AB206</f>
        <v>9.74505182364851</v>
      </c>
      <c r="AC235" s="9" t="n">
        <f aca="false">AC206</f>
        <v>9.74505182364851</v>
      </c>
      <c r="AD235" s="9" t="n">
        <f aca="false">AD206</f>
        <v>9.74505182364851</v>
      </c>
      <c r="AE235" s="9" t="n">
        <f aca="false">AE206</f>
        <v>9.74505182364851</v>
      </c>
      <c r="AF235" s="9" t="n">
        <f aca="false">AF206</f>
        <v>9.74505182364851</v>
      </c>
      <c r="AG235" s="9" t="n">
        <f aca="false">AG206</f>
        <v>9.74505182364851</v>
      </c>
      <c r="AH235" s="9" t="n">
        <f aca="false">AH206</f>
        <v>9.74505182364851</v>
      </c>
      <c r="AI235" s="9" t="n">
        <f aca="false">AI206</f>
        <v>9.74505182364851</v>
      </c>
      <c r="AJ235" s="9" t="n">
        <f aca="false">AJ206</f>
        <v>9.74505182364851</v>
      </c>
      <c r="AK235" s="9" t="n">
        <f aca="false">AK206</f>
        <v>9.74505182364851</v>
      </c>
      <c r="AL235" s="9" t="n">
        <f aca="false">AL206</f>
        <v>9.74505182364851</v>
      </c>
      <c r="AM235" s="9" t="n">
        <f aca="false">AM206</f>
        <v>9.74505182364851</v>
      </c>
      <c r="AN235" s="9" t="n">
        <f aca="false">AN206</f>
        <v>9.74505182364851</v>
      </c>
      <c r="AO235" s="9" t="n">
        <f aca="false">AO206</f>
        <v>9.74505182364851</v>
      </c>
      <c r="AP235" s="9" t="n">
        <f aca="false">AP206</f>
        <v>9.74505182364851</v>
      </c>
      <c r="AQ235" s="9" t="n">
        <f aca="false">AQ206</f>
        <v>9.74505182364851</v>
      </c>
      <c r="AR235" s="9" t="n">
        <f aca="false">AR206</f>
        <v>9.74505182364851</v>
      </c>
      <c r="AS235" s="9" t="n">
        <f aca="false">AS206</f>
        <v>9.74505182364851</v>
      </c>
      <c r="AT235" s="9" t="n">
        <f aca="false">AT206</f>
        <v>9.74505182364851</v>
      </c>
      <c r="AU235" s="9" t="n">
        <f aca="false">AU206</f>
        <v>9.74505182364851</v>
      </c>
      <c r="AV235" s="9" t="n">
        <f aca="false">AV206</f>
        <v>9.74505182364851</v>
      </c>
      <c r="AW235" s="9" t="n">
        <f aca="false">AW206</f>
        <v>9.74505182364851</v>
      </c>
      <c r="AX235" s="9" t="n">
        <f aca="false">AX206</f>
        <v>9.74505182364851</v>
      </c>
      <c r="AY235" s="9" t="n">
        <f aca="false">AY206</f>
        <v>9.74505182364851</v>
      </c>
    </row>
    <row r="236" customFormat="false" ht="12.75" hidden="false" customHeight="false" outlineLevel="0" collapsed="false">
      <c r="B236" s="15" t="str">
        <f aca="false">B233</f>
        <v>Mortgage Style Revenue Increase</v>
      </c>
      <c r="C236" s="9" t="n">
        <f aca="false">C133</f>
        <v>9.74505182364851</v>
      </c>
      <c r="D236" s="9" t="n">
        <f aca="false">D133</f>
        <v>10.7373790159412</v>
      </c>
      <c r="E236" s="9" t="n">
        <f aca="false">E133</f>
        <v>10.7373790159412</v>
      </c>
      <c r="F236" s="9" t="n">
        <f aca="false">F133</f>
        <v>10.7373790159412</v>
      </c>
      <c r="G236" s="9" t="n">
        <f aca="false">G133</f>
        <v>10.7373790159412</v>
      </c>
      <c r="H236" s="9" t="n">
        <f aca="false">H133</f>
        <v>10.7373790159412</v>
      </c>
      <c r="I236" s="9" t="n">
        <f aca="false">I133</f>
        <v>10.7373790159412</v>
      </c>
      <c r="J236" s="9" t="n">
        <f aca="false">J133</f>
        <v>10.7373790159412</v>
      </c>
      <c r="K236" s="9" t="n">
        <f aca="false">K133</f>
        <v>10.7373790159412</v>
      </c>
      <c r="L236" s="9" t="n">
        <f aca="false">L133</f>
        <v>10.7373790159412</v>
      </c>
      <c r="M236" s="9" t="n">
        <f aca="false">M133</f>
        <v>10.7373790159412</v>
      </c>
      <c r="N236" s="9" t="n">
        <f aca="false">N133</f>
        <v>10.7373790159412</v>
      </c>
      <c r="O236" s="9" t="n">
        <f aca="false">O133</f>
        <v>10.7373790159412</v>
      </c>
      <c r="P236" s="9" t="n">
        <f aca="false">P133</f>
        <v>10.7373790159412</v>
      </c>
      <c r="Q236" s="9" t="n">
        <f aca="false">Q133</f>
        <v>10.7373790159412</v>
      </c>
      <c r="R236" s="9" t="n">
        <f aca="false">R133</f>
        <v>10.7373790159412</v>
      </c>
      <c r="S236" s="9" t="n">
        <f aca="false">S133</f>
        <v>10.7373790159412</v>
      </c>
      <c r="T236" s="9" t="n">
        <f aca="false">T133</f>
        <v>10.7373790159412</v>
      </c>
      <c r="U236" s="9" t="n">
        <f aca="false">U133</f>
        <v>10.7373790159412</v>
      </c>
      <c r="V236" s="9" t="n">
        <f aca="false">V133</f>
        <v>10.7373790159412</v>
      </c>
      <c r="W236" s="9" t="n">
        <f aca="false">W133</f>
        <v>10.7373790159412</v>
      </c>
      <c r="X236" s="9" t="n">
        <f aca="false">X133</f>
        <v>10.7373790159412</v>
      </c>
      <c r="Y236" s="9" t="n">
        <f aca="false">Y133</f>
        <v>10.7373790159412</v>
      </c>
      <c r="Z236" s="9" t="n">
        <f aca="false">Z133</f>
        <v>10.7373790159412</v>
      </c>
      <c r="AA236" s="9" t="n">
        <f aca="false">AA133</f>
        <v>10.7373790159412</v>
      </c>
      <c r="AB236" s="9" t="n">
        <f aca="false">AB133</f>
        <v>10.7373790159412</v>
      </c>
      <c r="AC236" s="9" t="n">
        <f aca="false">AC133</f>
        <v>10.7373790159412</v>
      </c>
      <c r="AD236" s="9" t="n">
        <f aca="false">AD133</f>
        <v>10.7373790159412</v>
      </c>
      <c r="AE236" s="9" t="n">
        <f aca="false">AE133</f>
        <v>10.7373790159412</v>
      </c>
      <c r="AF236" s="9" t="n">
        <f aca="false">AF133</f>
        <v>10.7373790159412</v>
      </c>
      <c r="AG236" s="9" t="n">
        <f aca="false">AG133</f>
        <v>10.7373790159412</v>
      </c>
      <c r="AH236" s="9" t="n">
        <f aca="false">AH133</f>
        <v>10.7373790159412</v>
      </c>
      <c r="AI236" s="9" t="n">
        <f aca="false">AI133</f>
        <v>10.7373790159412</v>
      </c>
      <c r="AJ236" s="9" t="n">
        <f aca="false">AJ133</f>
        <v>10.7373790159412</v>
      </c>
      <c r="AK236" s="9" t="n">
        <f aca="false">AK133</f>
        <v>10.7373790159412</v>
      </c>
      <c r="AL236" s="9" t="n">
        <f aca="false">AL133</f>
        <v>10.7373790159412</v>
      </c>
      <c r="AM236" s="9" t="n">
        <f aca="false">AM133</f>
        <v>10.7373790159412</v>
      </c>
      <c r="AN236" s="9" t="n">
        <f aca="false">AN133</f>
        <v>10.7373790159412</v>
      </c>
      <c r="AO236" s="9" t="n">
        <f aca="false">AO133</f>
        <v>10.7373790159412</v>
      </c>
      <c r="AP236" s="9" t="n">
        <f aca="false">AP133</f>
        <v>10.7373790159412</v>
      </c>
      <c r="AQ236" s="9" t="n">
        <f aca="false">AQ133</f>
        <v>10.7373790159412</v>
      </c>
      <c r="AR236" s="9" t="n">
        <f aca="false">AR133</f>
        <v>9.74505182364851</v>
      </c>
      <c r="AS236" s="9" t="n">
        <f aca="false">AS133</f>
        <v>9.74505182364851</v>
      </c>
      <c r="AT236" s="9" t="n">
        <f aca="false">AT133</f>
        <v>9.74505182364851</v>
      </c>
      <c r="AU236" s="9" t="n">
        <f aca="false">AU133</f>
        <v>9.74505182364851</v>
      </c>
      <c r="AV236" s="9" t="n">
        <f aca="false">AV133</f>
        <v>9.74505182364851</v>
      </c>
      <c r="AW236" s="9" t="n">
        <f aca="false">AW133</f>
        <v>9.74505182364851</v>
      </c>
      <c r="AX236" s="9" t="n">
        <f aca="false">AX133</f>
        <v>9.74505182364851</v>
      </c>
      <c r="AY236" s="9" t="n">
        <f aca="false">AY133</f>
        <v>9.74505182364851</v>
      </c>
    </row>
    <row r="237" customFormat="false" ht="12.75" hidden="false" customHeight="false" outlineLevel="0" collapsed="false">
      <c r="B237" s="15" t="str">
        <f aca="false">B234</f>
        <v>Equal % Revenue Increase Quarterly</v>
      </c>
      <c r="C237" s="9" t="n">
        <f aca="false">C174</f>
        <v>9.74505182364851</v>
      </c>
      <c r="D237" s="9" t="n">
        <f aca="false">D174</f>
        <v>10.0237288471287</v>
      </c>
      <c r="E237" s="9" t="n">
        <f aca="false">E174</f>
        <v>10.3024058706089</v>
      </c>
      <c r="F237" s="9" t="n">
        <f aca="false">F174</f>
        <v>10.581082894089</v>
      </c>
      <c r="G237" s="9" t="n">
        <f aca="false">G174</f>
        <v>10.8597599175692</v>
      </c>
      <c r="H237" s="9" t="n">
        <f aca="false">H174</f>
        <v>11.1384369410494</v>
      </c>
      <c r="I237" s="9" t="n">
        <f aca="false">I174</f>
        <v>11.4171139645295</v>
      </c>
      <c r="J237" s="9" t="n">
        <f aca="false">J174</f>
        <v>11.6957909880097</v>
      </c>
      <c r="K237" s="9" t="n">
        <f aca="false">K174</f>
        <v>11.9744680114899</v>
      </c>
      <c r="L237" s="9" t="n">
        <f aca="false">L174</f>
        <v>12.2531450349701</v>
      </c>
      <c r="M237" s="9" t="n">
        <f aca="false">M174</f>
        <v>12.5318220584502</v>
      </c>
      <c r="N237" s="9" t="n">
        <f aca="false">N174</f>
        <v>12.5318220584502</v>
      </c>
      <c r="O237" s="9" t="n">
        <f aca="false">O174</f>
        <v>12.5318220584502</v>
      </c>
      <c r="P237" s="9" t="n">
        <f aca="false">P174</f>
        <v>12.5318220584502</v>
      </c>
      <c r="Q237" s="9" t="n">
        <f aca="false">Q174</f>
        <v>12.5318220584502</v>
      </c>
      <c r="R237" s="9" t="n">
        <f aca="false">R174</f>
        <v>12.5318220584502</v>
      </c>
      <c r="S237" s="9" t="n">
        <f aca="false">S174</f>
        <v>12.5318220584502</v>
      </c>
      <c r="T237" s="9" t="n">
        <f aca="false">T174</f>
        <v>12.5318220584502</v>
      </c>
      <c r="U237" s="9" t="n">
        <f aca="false">U174</f>
        <v>9.74505182364851</v>
      </c>
      <c r="V237" s="9" t="n">
        <f aca="false">V174</f>
        <v>9.74505182364851</v>
      </c>
      <c r="W237" s="9" t="n">
        <f aca="false">W174</f>
        <v>9.74505182364851</v>
      </c>
      <c r="X237" s="9" t="n">
        <f aca="false">X174</f>
        <v>9.74505182364851</v>
      </c>
      <c r="Y237" s="9" t="n">
        <f aca="false">Y174</f>
        <v>9.74505182364851</v>
      </c>
      <c r="Z237" s="9" t="n">
        <f aca="false">Z174</f>
        <v>9.74505182364851</v>
      </c>
      <c r="AA237" s="9" t="n">
        <f aca="false">AA174</f>
        <v>9.74505182364851</v>
      </c>
      <c r="AB237" s="9" t="n">
        <f aca="false">AB174</f>
        <v>9.74505182364851</v>
      </c>
      <c r="AC237" s="9" t="n">
        <f aca="false">AC174</f>
        <v>9.74505182364851</v>
      </c>
      <c r="AD237" s="9" t="n">
        <f aca="false">AD174</f>
        <v>9.74505182364851</v>
      </c>
      <c r="AE237" s="9" t="n">
        <f aca="false">AE174</f>
        <v>9.74505182364851</v>
      </c>
      <c r="AF237" s="9" t="n">
        <f aca="false">AF174</f>
        <v>9.74505182364851</v>
      </c>
      <c r="AG237" s="9" t="n">
        <f aca="false">AG174</f>
        <v>9.74505182364851</v>
      </c>
      <c r="AH237" s="9" t="n">
        <f aca="false">AH174</f>
        <v>9.74505182364851</v>
      </c>
      <c r="AI237" s="9" t="n">
        <f aca="false">AI174</f>
        <v>9.74505182364851</v>
      </c>
      <c r="AJ237" s="9" t="n">
        <f aca="false">AJ174</f>
        <v>9.74505182364851</v>
      </c>
      <c r="AK237" s="9" t="n">
        <f aca="false">AK174</f>
        <v>9.74505182364851</v>
      </c>
      <c r="AL237" s="9" t="n">
        <f aca="false">AL174</f>
        <v>9.74505182364851</v>
      </c>
      <c r="AM237" s="9" t="n">
        <f aca="false">AM174</f>
        <v>9.74505182364851</v>
      </c>
      <c r="AN237" s="9" t="n">
        <f aca="false">AN174</f>
        <v>9.74505182364851</v>
      </c>
      <c r="AO237" s="9" t="n">
        <f aca="false">AO174</f>
        <v>9.74505182364851</v>
      </c>
      <c r="AP237" s="9" t="n">
        <f aca="false">AP174</f>
        <v>9.74505182364851</v>
      </c>
      <c r="AQ237" s="9" t="n">
        <f aca="false">AQ174</f>
        <v>9.74505182364851</v>
      </c>
      <c r="AR237" s="9" t="n">
        <f aca="false">AR174</f>
        <v>9.74505182364851</v>
      </c>
      <c r="AS237" s="9" t="n">
        <f aca="false">AS174</f>
        <v>9.74505182364851</v>
      </c>
      <c r="AT237" s="9" t="n">
        <f aca="false">AT174</f>
        <v>9.74505182364851</v>
      </c>
      <c r="AU237" s="9" t="n">
        <f aca="false">AU174</f>
        <v>9.74505182364851</v>
      </c>
      <c r="AV237" s="9" t="n">
        <f aca="false">AV174</f>
        <v>9.74505182364851</v>
      </c>
      <c r="AW237" s="9" t="n">
        <f aca="false">AW174</f>
        <v>9.74505182364851</v>
      </c>
      <c r="AX237" s="9" t="n">
        <f aca="false">AX174</f>
        <v>9.74505182364851</v>
      </c>
      <c r="AY237" s="9" t="n">
        <f aca="false">AY174</f>
        <v>9.74505182364851</v>
      </c>
    </row>
    <row r="238" customFormat="false" ht="12.75" hidden="false" customHeight="false" outlineLevel="0" collapsed="false">
      <c r="A238" s="0" t="s">
        <v>137</v>
      </c>
      <c r="B238" s="15" t="str">
        <f aca="false">B235</f>
        <v>Equal % Rate Increase Quarterly</v>
      </c>
      <c r="C238" s="9" t="n">
        <f aca="false">C207</f>
        <v>6.56353465870436</v>
      </c>
      <c r="D238" s="9" t="n">
        <f aca="false">D207</f>
        <v>6.75184144883901</v>
      </c>
      <c r="E238" s="9" t="n">
        <f aca="false">E207</f>
        <v>6.94014823897365</v>
      </c>
      <c r="F238" s="9" t="n">
        <f aca="false">F207</f>
        <v>7.12845502910829</v>
      </c>
      <c r="G238" s="9" t="n">
        <f aca="false">G207</f>
        <v>7.31676181924293</v>
      </c>
      <c r="H238" s="9" t="n">
        <f aca="false">H207</f>
        <v>7.50506860937758</v>
      </c>
      <c r="I238" s="9" t="n">
        <f aca="false">I207</f>
        <v>7.69337539951222</v>
      </c>
      <c r="J238" s="9" t="n">
        <f aca="false">J207</f>
        <v>7.88168218964686</v>
      </c>
      <c r="K238" s="9" t="n">
        <f aca="false">K207</f>
        <v>8.0699889797815</v>
      </c>
      <c r="L238" s="9" t="n">
        <f aca="false">L207</f>
        <v>8.25829576991615</v>
      </c>
      <c r="M238" s="9" t="n">
        <f aca="false">M207</f>
        <v>8.44660256005079</v>
      </c>
      <c r="N238" s="9" t="n">
        <f aca="false">N207</f>
        <v>8.44660256005079</v>
      </c>
      <c r="O238" s="9" t="n">
        <f aca="false">O207</f>
        <v>8.44660256005079</v>
      </c>
      <c r="P238" s="9" t="n">
        <f aca="false">P207</f>
        <v>8.44660256005079</v>
      </c>
      <c r="Q238" s="9" t="n">
        <f aca="false">Q207</f>
        <v>8.44660256005079</v>
      </c>
      <c r="R238" s="9" t="n">
        <f aca="false">R207</f>
        <v>8.44660256005079</v>
      </c>
      <c r="S238" s="9" t="n">
        <f aca="false">S207</f>
        <v>8.44660256005079</v>
      </c>
      <c r="T238" s="9" t="n">
        <f aca="false">T207</f>
        <v>8.44660256005079</v>
      </c>
      <c r="U238" s="9" t="n">
        <f aca="false">U207</f>
        <v>6.56353465870436</v>
      </c>
      <c r="V238" s="9" t="n">
        <f aca="false">V207</f>
        <v>6.56353465870436</v>
      </c>
      <c r="W238" s="9" t="n">
        <f aca="false">W207</f>
        <v>6.56353465870436</v>
      </c>
      <c r="X238" s="9" t="n">
        <f aca="false">X207</f>
        <v>6.56353465870436</v>
      </c>
      <c r="Y238" s="9" t="n">
        <f aca="false">Y207</f>
        <v>6.56353465870436</v>
      </c>
      <c r="Z238" s="9" t="n">
        <f aca="false">Z207</f>
        <v>6.56353465870436</v>
      </c>
      <c r="AA238" s="9" t="n">
        <f aca="false">AA207</f>
        <v>6.56353465870436</v>
      </c>
      <c r="AB238" s="9" t="n">
        <f aca="false">AB207</f>
        <v>6.56353465870436</v>
      </c>
      <c r="AC238" s="9" t="n">
        <f aca="false">AC207</f>
        <v>6.56353465870436</v>
      </c>
      <c r="AD238" s="9" t="n">
        <f aca="false">AD207</f>
        <v>6.56353465870436</v>
      </c>
      <c r="AE238" s="9" t="n">
        <f aca="false">AE207</f>
        <v>6.56353465870436</v>
      </c>
      <c r="AF238" s="9" t="n">
        <f aca="false">AF207</f>
        <v>6.56353465870436</v>
      </c>
      <c r="AG238" s="9" t="n">
        <f aca="false">AG207</f>
        <v>6.56353465870436</v>
      </c>
      <c r="AH238" s="9" t="n">
        <f aca="false">AH207</f>
        <v>6.56353465870436</v>
      </c>
      <c r="AI238" s="9" t="n">
        <f aca="false">AI207</f>
        <v>6.56353465870436</v>
      </c>
      <c r="AJ238" s="9" t="n">
        <f aca="false">AJ207</f>
        <v>6.56353465870436</v>
      </c>
      <c r="AK238" s="9" t="n">
        <f aca="false">AK207</f>
        <v>6.56353465870436</v>
      </c>
      <c r="AL238" s="9" t="n">
        <f aca="false">AL207</f>
        <v>6.56353465870436</v>
      </c>
      <c r="AM238" s="9" t="n">
        <f aca="false">AM207</f>
        <v>6.56353465870436</v>
      </c>
      <c r="AN238" s="9" t="n">
        <f aca="false">AN207</f>
        <v>6.56353465870436</v>
      </c>
      <c r="AO238" s="9" t="n">
        <f aca="false">AO207</f>
        <v>6.56353465870436</v>
      </c>
      <c r="AP238" s="9" t="n">
        <f aca="false">AP207</f>
        <v>6.56353465870436</v>
      </c>
      <c r="AQ238" s="9" t="n">
        <f aca="false">AQ207</f>
        <v>6.56353465870436</v>
      </c>
      <c r="AR238" s="9" t="n">
        <f aca="false">AR207</f>
        <v>6.56353465870436</v>
      </c>
      <c r="AS238" s="9" t="n">
        <f aca="false">AS207</f>
        <v>6.56353465870436</v>
      </c>
      <c r="AT238" s="9" t="n">
        <f aca="false">AT207</f>
        <v>6.56353465870436</v>
      </c>
      <c r="AU238" s="9" t="n">
        <f aca="false">AU207</f>
        <v>6.56353465870436</v>
      </c>
      <c r="AV238" s="9" t="n">
        <f aca="false">AV207</f>
        <v>6.56353465870436</v>
      </c>
      <c r="AW238" s="9" t="n">
        <f aca="false">AW207</f>
        <v>6.56353465870436</v>
      </c>
      <c r="AX238" s="9" t="n">
        <f aca="false">AX207</f>
        <v>6.56353465870436</v>
      </c>
      <c r="AY238" s="9" t="n">
        <f aca="false">AY207</f>
        <v>6.56353465870436</v>
      </c>
    </row>
    <row r="239" customFormat="false" ht="12.75" hidden="false" customHeight="false" outlineLevel="0" collapsed="false">
      <c r="B239" s="15" t="str">
        <f aca="false">B236</f>
        <v>Mortgage Style Revenue Increase</v>
      </c>
      <c r="C239" s="9" t="n">
        <f aca="false">C134</f>
        <v>6.56353465870436</v>
      </c>
      <c r="D239" s="9" t="n">
        <f aca="false">D134</f>
        <v>7.55586185099709</v>
      </c>
      <c r="E239" s="9" t="n">
        <f aca="false">E134</f>
        <v>7.55586185099709</v>
      </c>
      <c r="F239" s="9" t="n">
        <f aca="false">F134</f>
        <v>7.55586185099709</v>
      </c>
      <c r="G239" s="9" t="n">
        <f aca="false">G134</f>
        <v>7.55586185099709</v>
      </c>
      <c r="H239" s="9" t="n">
        <f aca="false">H134</f>
        <v>7.55586185099709</v>
      </c>
      <c r="I239" s="9" t="n">
        <f aca="false">I134</f>
        <v>7.55586185099709</v>
      </c>
      <c r="J239" s="9" t="n">
        <f aca="false">J134</f>
        <v>7.55586185099709</v>
      </c>
      <c r="K239" s="9" t="n">
        <f aca="false">K134</f>
        <v>7.55586185099709</v>
      </c>
      <c r="L239" s="9" t="n">
        <f aca="false">L134</f>
        <v>7.55586185099709</v>
      </c>
      <c r="M239" s="9" t="n">
        <f aca="false">M134</f>
        <v>7.55586185099709</v>
      </c>
      <c r="N239" s="9" t="n">
        <f aca="false">N134</f>
        <v>7.55586185099709</v>
      </c>
      <c r="O239" s="9" t="n">
        <f aca="false">O134</f>
        <v>7.55586185099709</v>
      </c>
      <c r="P239" s="9" t="n">
        <f aca="false">P134</f>
        <v>7.55586185099709</v>
      </c>
      <c r="Q239" s="9" t="n">
        <f aca="false">Q134</f>
        <v>7.55586185099709</v>
      </c>
      <c r="R239" s="9" t="n">
        <f aca="false">R134</f>
        <v>7.55586185099709</v>
      </c>
      <c r="S239" s="9" t="n">
        <f aca="false">S134</f>
        <v>7.55586185099709</v>
      </c>
      <c r="T239" s="9" t="n">
        <f aca="false">T134</f>
        <v>7.55586185099709</v>
      </c>
      <c r="U239" s="9" t="n">
        <f aca="false">U134</f>
        <v>7.55586185099709</v>
      </c>
      <c r="V239" s="9" t="n">
        <f aca="false">V134</f>
        <v>7.55586185099709</v>
      </c>
      <c r="W239" s="9" t="n">
        <f aca="false">W134</f>
        <v>7.55586185099709</v>
      </c>
      <c r="X239" s="9" t="n">
        <f aca="false">X134</f>
        <v>7.55586185099709</v>
      </c>
      <c r="Y239" s="9" t="n">
        <f aca="false">Y134</f>
        <v>7.55586185099709</v>
      </c>
      <c r="Z239" s="9" t="n">
        <f aca="false">Z134</f>
        <v>7.55586185099709</v>
      </c>
      <c r="AA239" s="9" t="n">
        <f aca="false">AA134</f>
        <v>7.55586185099709</v>
      </c>
      <c r="AB239" s="9" t="n">
        <f aca="false">AB134</f>
        <v>7.55586185099709</v>
      </c>
      <c r="AC239" s="9" t="n">
        <f aca="false">AC134</f>
        <v>7.55586185099709</v>
      </c>
      <c r="AD239" s="9" t="n">
        <f aca="false">AD134</f>
        <v>7.55586185099709</v>
      </c>
      <c r="AE239" s="9" t="n">
        <f aca="false">AE134</f>
        <v>7.55586185099709</v>
      </c>
      <c r="AF239" s="9" t="n">
        <f aca="false">AF134</f>
        <v>7.55586185099709</v>
      </c>
      <c r="AG239" s="9" t="n">
        <f aca="false">AG134</f>
        <v>7.55586185099709</v>
      </c>
      <c r="AH239" s="9" t="n">
        <f aca="false">AH134</f>
        <v>7.55586185099709</v>
      </c>
      <c r="AI239" s="9" t="n">
        <f aca="false">AI134</f>
        <v>7.55586185099709</v>
      </c>
      <c r="AJ239" s="9" t="n">
        <f aca="false">AJ134</f>
        <v>7.55586185099709</v>
      </c>
      <c r="AK239" s="9" t="n">
        <f aca="false">AK134</f>
        <v>7.55586185099709</v>
      </c>
      <c r="AL239" s="9" t="n">
        <f aca="false">AL134</f>
        <v>7.55586185099709</v>
      </c>
      <c r="AM239" s="9" t="n">
        <f aca="false">AM134</f>
        <v>7.55586185099709</v>
      </c>
      <c r="AN239" s="9" t="n">
        <f aca="false">AN134</f>
        <v>7.55586185099709</v>
      </c>
      <c r="AO239" s="9" t="n">
        <f aca="false">AO134</f>
        <v>7.55586185099709</v>
      </c>
      <c r="AP239" s="9" t="n">
        <f aca="false">AP134</f>
        <v>7.55586185099709</v>
      </c>
      <c r="AQ239" s="9" t="n">
        <f aca="false">AQ134</f>
        <v>7.55586185099709</v>
      </c>
      <c r="AR239" s="9" t="n">
        <f aca="false">AR134</f>
        <v>6.56353465870436</v>
      </c>
      <c r="AS239" s="9" t="n">
        <f aca="false">AS134</f>
        <v>6.56353465870436</v>
      </c>
      <c r="AT239" s="9" t="n">
        <f aca="false">AT134</f>
        <v>6.56353465870436</v>
      </c>
      <c r="AU239" s="9" t="n">
        <f aca="false">AU134</f>
        <v>6.56353465870436</v>
      </c>
      <c r="AV239" s="9" t="n">
        <f aca="false">AV134</f>
        <v>6.56353465870436</v>
      </c>
      <c r="AW239" s="9" t="n">
        <f aca="false">AW134</f>
        <v>6.56353465870436</v>
      </c>
      <c r="AX239" s="9" t="n">
        <f aca="false">AX134</f>
        <v>6.56353465870436</v>
      </c>
      <c r="AY239" s="9" t="n">
        <f aca="false">AY134</f>
        <v>6.56353465870436</v>
      </c>
    </row>
    <row r="240" customFormat="false" ht="12.75" hidden="false" customHeight="false" outlineLevel="0" collapsed="false">
      <c r="B240" s="15" t="str">
        <f aca="false">B237</f>
        <v>Equal % Revenue Increase Quarterly</v>
      </c>
      <c r="C240" s="9" t="n">
        <f aca="false">C175</f>
        <v>6.56353465870436</v>
      </c>
      <c r="D240" s="9" t="n">
        <f aca="false">D175</f>
        <v>6.84221168218453</v>
      </c>
      <c r="E240" s="9" t="n">
        <f aca="false">E175</f>
        <v>7.12088870566471</v>
      </c>
      <c r="F240" s="9" t="n">
        <f aca="false">F175</f>
        <v>7.39956572914488</v>
      </c>
      <c r="G240" s="9" t="n">
        <f aca="false">G175</f>
        <v>7.67824275262506</v>
      </c>
      <c r="H240" s="9" t="n">
        <f aca="false">H175</f>
        <v>7.95691977610523</v>
      </c>
      <c r="I240" s="9" t="n">
        <f aca="false">I175</f>
        <v>8.2355967995854</v>
      </c>
      <c r="J240" s="9" t="n">
        <f aca="false">J175</f>
        <v>8.51427382306557</v>
      </c>
      <c r="K240" s="9" t="n">
        <f aca="false">K175</f>
        <v>8.79295084654575</v>
      </c>
      <c r="L240" s="9" t="n">
        <f aca="false">L175</f>
        <v>9.07162787002592</v>
      </c>
      <c r="M240" s="9" t="n">
        <f aca="false">M175</f>
        <v>9.35030489350609</v>
      </c>
      <c r="N240" s="9" t="n">
        <f aca="false">N175</f>
        <v>9.35030489350609</v>
      </c>
      <c r="O240" s="9" t="n">
        <f aca="false">O175</f>
        <v>9.35030489350609</v>
      </c>
      <c r="P240" s="9" t="n">
        <f aca="false">P175</f>
        <v>9.35030489350609</v>
      </c>
      <c r="Q240" s="9" t="n">
        <f aca="false">Q175</f>
        <v>9.35030489350609</v>
      </c>
      <c r="R240" s="9" t="n">
        <f aca="false">R175</f>
        <v>9.35030489350609</v>
      </c>
      <c r="S240" s="9" t="n">
        <f aca="false">S175</f>
        <v>9.35030489350609</v>
      </c>
      <c r="T240" s="9" t="n">
        <f aca="false">T175</f>
        <v>9.35030489350609</v>
      </c>
      <c r="U240" s="9" t="n">
        <f aca="false">U175</f>
        <v>6.56353465870436</v>
      </c>
      <c r="V240" s="9" t="n">
        <f aca="false">V175</f>
        <v>6.56353465870436</v>
      </c>
      <c r="W240" s="9" t="n">
        <f aca="false">W175</f>
        <v>6.56353465870436</v>
      </c>
      <c r="X240" s="9" t="n">
        <f aca="false">X175</f>
        <v>6.56353465870436</v>
      </c>
      <c r="Y240" s="9" t="n">
        <f aca="false">Y175</f>
        <v>6.56353465870436</v>
      </c>
      <c r="Z240" s="9" t="n">
        <f aca="false">Z175</f>
        <v>6.56353465870436</v>
      </c>
      <c r="AA240" s="9" t="n">
        <f aca="false">AA175</f>
        <v>6.56353465870436</v>
      </c>
      <c r="AB240" s="9" t="n">
        <f aca="false">AB175</f>
        <v>6.56353465870436</v>
      </c>
      <c r="AC240" s="9" t="n">
        <f aca="false">AC175</f>
        <v>6.56353465870436</v>
      </c>
      <c r="AD240" s="9" t="n">
        <f aca="false">AD175</f>
        <v>6.56353465870436</v>
      </c>
      <c r="AE240" s="9" t="n">
        <f aca="false">AE175</f>
        <v>6.56353465870436</v>
      </c>
      <c r="AF240" s="9" t="n">
        <f aca="false">AF175</f>
        <v>6.56353465870436</v>
      </c>
      <c r="AG240" s="9" t="n">
        <f aca="false">AG175</f>
        <v>6.56353465870436</v>
      </c>
      <c r="AH240" s="9" t="n">
        <f aca="false">AH175</f>
        <v>6.56353465870436</v>
      </c>
      <c r="AI240" s="9" t="n">
        <f aca="false">AI175</f>
        <v>6.56353465870436</v>
      </c>
      <c r="AJ240" s="9" t="n">
        <f aca="false">AJ175</f>
        <v>6.56353465870436</v>
      </c>
      <c r="AK240" s="9" t="n">
        <f aca="false">AK175</f>
        <v>6.56353465870436</v>
      </c>
      <c r="AL240" s="9" t="n">
        <f aca="false">AL175</f>
        <v>6.56353465870436</v>
      </c>
      <c r="AM240" s="9" t="n">
        <f aca="false">AM175</f>
        <v>6.56353465870436</v>
      </c>
      <c r="AN240" s="9" t="n">
        <f aca="false">AN175</f>
        <v>6.56353465870436</v>
      </c>
      <c r="AO240" s="9" t="n">
        <f aca="false">AO175</f>
        <v>6.56353465870436</v>
      </c>
      <c r="AP240" s="9" t="n">
        <f aca="false">AP175</f>
        <v>6.56353465870436</v>
      </c>
      <c r="AQ240" s="9" t="n">
        <f aca="false">AQ175</f>
        <v>6.56353465870436</v>
      </c>
      <c r="AR240" s="9" t="n">
        <f aca="false">AR175</f>
        <v>6.56353465870436</v>
      </c>
      <c r="AS240" s="9" t="n">
        <f aca="false">AS175</f>
        <v>6.56353465870436</v>
      </c>
      <c r="AT240" s="9" t="n">
        <f aca="false">AT175</f>
        <v>6.56353465870436</v>
      </c>
      <c r="AU240" s="9" t="n">
        <f aca="false">AU175</f>
        <v>6.56353465870436</v>
      </c>
      <c r="AV240" s="9" t="n">
        <f aca="false">AV175</f>
        <v>6.56353465870436</v>
      </c>
      <c r="AW240" s="9" t="n">
        <f aca="false">AW175</f>
        <v>6.56353465870436</v>
      </c>
      <c r="AX240" s="9" t="n">
        <f aca="false">AX175</f>
        <v>6.56353465870436</v>
      </c>
      <c r="AY240" s="9" t="n">
        <f aca="false">AY175</f>
        <v>6.56353465870436</v>
      </c>
    </row>
    <row r="242" customFormat="false" ht="12.75" hidden="false" customHeight="false" outlineLevel="0" collapsed="false">
      <c r="A242" s="0" t="s">
        <v>138</v>
      </c>
      <c r="B242" s="0" t="s">
        <v>41</v>
      </c>
      <c r="C242" s="9" t="n">
        <f aca="false">C234</f>
        <v>12.4492217978728</v>
      </c>
      <c r="D242" s="9" t="n">
        <f aca="false">D234</f>
        <v>12.6350064801929</v>
      </c>
      <c r="E242" s="9" t="n">
        <f aca="false">E234</f>
        <v>12.820791162513</v>
      </c>
      <c r="F242" s="9" t="n">
        <f aca="false">F234</f>
        <v>13.0065758448331</v>
      </c>
      <c r="G242" s="9" t="n">
        <f aca="false">G234</f>
        <v>13.1923605271532</v>
      </c>
      <c r="H242" s="9" t="n">
        <f aca="false">H234</f>
        <v>13.3781452094734</v>
      </c>
      <c r="I242" s="9" t="n">
        <f aca="false">I234</f>
        <v>13.5639298917935</v>
      </c>
      <c r="J242" s="9" t="n">
        <f aca="false">J234</f>
        <v>13.7497145741136</v>
      </c>
      <c r="K242" s="9" t="n">
        <f aca="false">K234</f>
        <v>13.9354992564337</v>
      </c>
      <c r="L242" s="9" t="n">
        <f aca="false">L234</f>
        <v>14.1212839387538</v>
      </c>
      <c r="M242" s="9" t="n">
        <f aca="false">M234</f>
        <v>14.3070686210739</v>
      </c>
      <c r="N242" s="9" t="n">
        <f aca="false">N234</f>
        <v>14.3070686210739</v>
      </c>
      <c r="O242" s="9" t="n">
        <f aca="false">O234</f>
        <v>14.3070686210739</v>
      </c>
      <c r="P242" s="9" t="n">
        <f aca="false">P234</f>
        <v>14.3070686210739</v>
      </c>
      <c r="Q242" s="9" t="n">
        <f aca="false">Q234</f>
        <v>14.3070686210739</v>
      </c>
      <c r="R242" s="9" t="n">
        <f aca="false">R234</f>
        <v>14.3070686210739</v>
      </c>
      <c r="S242" s="9" t="n">
        <f aca="false">S234</f>
        <v>14.3070686210739</v>
      </c>
      <c r="T242" s="9" t="n">
        <f aca="false">T234</f>
        <v>14.3070686210739</v>
      </c>
      <c r="U242" s="9" t="n">
        <f aca="false">U234</f>
        <v>12.4492217978728</v>
      </c>
      <c r="V242" s="9" t="n">
        <f aca="false">V234</f>
        <v>12.4492217978728</v>
      </c>
      <c r="W242" s="9" t="n">
        <f aca="false">W234</f>
        <v>12.4492217978728</v>
      </c>
      <c r="X242" s="9" t="n">
        <f aca="false">X234</f>
        <v>12.4492217978728</v>
      </c>
      <c r="Y242" s="9" t="n">
        <f aca="false">Y234</f>
        <v>12.4492217978728</v>
      </c>
      <c r="Z242" s="9" t="n">
        <f aca="false">Z234</f>
        <v>12.4492217978728</v>
      </c>
      <c r="AA242" s="9" t="n">
        <f aca="false">AA234</f>
        <v>12.4492217978728</v>
      </c>
      <c r="AB242" s="9" t="n">
        <f aca="false">AB234</f>
        <v>12.4492217978728</v>
      </c>
      <c r="AC242" s="9" t="n">
        <f aca="false">AC234</f>
        <v>12.4492217978728</v>
      </c>
      <c r="AD242" s="9" t="n">
        <f aca="false">AD234</f>
        <v>12.4492217978728</v>
      </c>
      <c r="AE242" s="9" t="n">
        <f aca="false">AE234</f>
        <v>12.4492217978728</v>
      </c>
      <c r="AF242" s="9" t="n">
        <f aca="false">AF234</f>
        <v>12.4492217978728</v>
      </c>
      <c r="AG242" s="9" t="n">
        <f aca="false">AG234</f>
        <v>12.4492217978728</v>
      </c>
      <c r="AH242" s="9" t="n">
        <f aca="false">AH234</f>
        <v>12.4492217978728</v>
      </c>
      <c r="AI242" s="9" t="n">
        <f aca="false">AI234</f>
        <v>12.4492217978728</v>
      </c>
      <c r="AJ242" s="9" t="n">
        <f aca="false">AJ234</f>
        <v>12.4492217978728</v>
      </c>
      <c r="AK242" s="9" t="n">
        <f aca="false">AK234</f>
        <v>12.4492217978728</v>
      </c>
      <c r="AL242" s="9" t="n">
        <f aca="false">AL234</f>
        <v>12.4492217978728</v>
      </c>
      <c r="AM242" s="9" t="n">
        <f aca="false">AM234</f>
        <v>12.4492217978728</v>
      </c>
      <c r="AN242" s="9" t="n">
        <f aca="false">AN234</f>
        <v>12.4492217978728</v>
      </c>
      <c r="AO242" s="9" t="n">
        <f aca="false">AO234</f>
        <v>12.4492217978728</v>
      </c>
      <c r="AP242" s="9" t="n">
        <f aca="false">AP234</f>
        <v>12.4492217978728</v>
      </c>
      <c r="AQ242" s="9" t="n">
        <f aca="false">AQ234</f>
        <v>12.4492217978728</v>
      </c>
      <c r="AR242" s="9" t="n">
        <f aca="false">AR234</f>
        <v>12.4492217978728</v>
      </c>
      <c r="AS242" s="9" t="n">
        <f aca="false">AS234</f>
        <v>12.4492217978728</v>
      </c>
      <c r="AT242" s="9" t="n">
        <f aca="false">AT234</f>
        <v>12.4492217978728</v>
      </c>
      <c r="AU242" s="9" t="n">
        <f aca="false">AU234</f>
        <v>12.4492217978728</v>
      </c>
      <c r="AV242" s="9" t="n">
        <f aca="false">AV234</f>
        <v>12.4492217978728</v>
      </c>
      <c r="AW242" s="9" t="n">
        <f aca="false">AW234</f>
        <v>12.4492217978728</v>
      </c>
      <c r="AX242" s="9" t="n">
        <f aca="false">AX234</f>
        <v>12.4492217978728</v>
      </c>
      <c r="AY242" s="9" t="n">
        <f aca="false">AY234</f>
        <v>12.4492217978728</v>
      </c>
    </row>
    <row r="243" customFormat="false" ht="12.75" hidden="false" customHeight="false" outlineLevel="0" collapsed="false">
      <c r="B243" s="0" t="s">
        <v>65</v>
      </c>
      <c r="C243" s="9" t="n">
        <f aca="false">C237</f>
        <v>9.74505182364851</v>
      </c>
      <c r="D243" s="9" t="n">
        <f aca="false">D237</f>
        <v>10.0237288471287</v>
      </c>
      <c r="E243" s="9" t="n">
        <f aca="false">E237</f>
        <v>10.3024058706089</v>
      </c>
      <c r="F243" s="9" t="n">
        <f aca="false">F237</f>
        <v>10.581082894089</v>
      </c>
      <c r="G243" s="9" t="n">
        <f aca="false">G237</f>
        <v>10.8597599175692</v>
      </c>
      <c r="H243" s="9" t="n">
        <f aca="false">H237</f>
        <v>11.1384369410494</v>
      </c>
      <c r="I243" s="9" t="n">
        <f aca="false">I237</f>
        <v>11.4171139645295</v>
      </c>
      <c r="J243" s="9" t="n">
        <f aca="false">J237</f>
        <v>11.6957909880097</v>
      </c>
      <c r="K243" s="9" t="n">
        <f aca="false">K237</f>
        <v>11.9744680114899</v>
      </c>
      <c r="L243" s="9" t="n">
        <f aca="false">L237</f>
        <v>12.2531450349701</v>
      </c>
      <c r="M243" s="9" t="n">
        <f aca="false">M237</f>
        <v>12.5318220584502</v>
      </c>
      <c r="N243" s="9" t="n">
        <f aca="false">N237</f>
        <v>12.5318220584502</v>
      </c>
      <c r="O243" s="9" t="n">
        <f aca="false">O237</f>
        <v>12.5318220584502</v>
      </c>
      <c r="P243" s="9" t="n">
        <f aca="false">P237</f>
        <v>12.5318220584502</v>
      </c>
      <c r="Q243" s="9" t="n">
        <f aca="false">Q237</f>
        <v>12.5318220584502</v>
      </c>
      <c r="R243" s="9" t="n">
        <f aca="false">R237</f>
        <v>12.5318220584502</v>
      </c>
      <c r="S243" s="9" t="n">
        <f aca="false">S237</f>
        <v>12.5318220584502</v>
      </c>
      <c r="T243" s="9" t="n">
        <f aca="false">T237</f>
        <v>12.5318220584502</v>
      </c>
      <c r="U243" s="9" t="n">
        <f aca="false">U237</f>
        <v>9.74505182364851</v>
      </c>
      <c r="V243" s="9" t="n">
        <f aca="false">V237</f>
        <v>9.74505182364851</v>
      </c>
      <c r="W243" s="9" t="n">
        <f aca="false">W237</f>
        <v>9.74505182364851</v>
      </c>
      <c r="X243" s="9" t="n">
        <f aca="false">X237</f>
        <v>9.74505182364851</v>
      </c>
      <c r="Y243" s="9" t="n">
        <f aca="false">Y237</f>
        <v>9.74505182364851</v>
      </c>
      <c r="Z243" s="9" t="n">
        <f aca="false">Z237</f>
        <v>9.74505182364851</v>
      </c>
      <c r="AA243" s="9" t="n">
        <f aca="false">AA237</f>
        <v>9.74505182364851</v>
      </c>
      <c r="AB243" s="9" t="n">
        <f aca="false">AB237</f>
        <v>9.74505182364851</v>
      </c>
      <c r="AC243" s="9" t="n">
        <f aca="false">AC237</f>
        <v>9.74505182364851</v>
      </c>
      <c r="AD243" s="9" t="n">
        <f aca="false">AD237</f>
        <v>9.74505182364851</v>
      </c>
      <c r="AE243" s="9" t="n">
        <f aca="false">AE237</f>
        <v>9.74505182364851</v>
      </c>
      <c r="AF243" s="9" t="n">
        <f aca="false">AF237</f>
        <v>9.74505182364851</v>
      </c>
      <c r="AG243" s="9" t="n">
        <f aca="false">AG237</f>
        <v>9.74505182364851</v>
      </c>
      <c r="AH243" s="9" t="n">
        <f aca="false">AH237</f>
        <v>9.74505182364851</v>
      </c>
      <c r="AI243" s="9" t="n">
        <f aca="false">AI237</f>
        <v>9.74505182364851</v>
      </c>
      <c r="AJ243" s="9" t="n">
        <f aca="false">AJ237</f>
        <v>9.74505182364851</v>
      </c>
      <c r="AK243" s="9" t="n">
        <f aca="false">AK237</f>
        <v>9.74505182364851</v>
      </c>
      <c r="AL243" s="9" t="n">
        <f aca="false">AL237</f>
        <v>9.74505182364851</v>
      </c>
      <c r="AM243" s="9" t="n">
        <f aca="false">AM237</f>
        <v>9.74505182364851</v>
      </c>
      <c r="AN243" s="9" t="n">
        <f aca="false">AN237</f>
        <v>9.74505182364851</v>
      </c>
      <c r="AO243" s="9" t="n">
        <f aca="false">AO237</f>
        <v>9.74505182364851</v>
      </c>
      <c r="AP243" s="9" t="n">
        <f aca="false">AP237</f>
        <v>9.74505182364851</v>
      </c>
      <c r="AQ243" s="9" t="n">
        <f aca="false">AQ237</f>
        <v>9.74505182364851</v>
      </c>
      <c r="AR243" s="9" t="n">
        <f aca="false">AR237</f>
        <v>9.74505182364851</v>
      </c>
      <c r="AS243" s="9" t="n">
        <f aca="false">AS237</f>
        <v>9.74505182364851</v>
      </c>
      <c r="AT243" s="9" t="n">
        <f aca="false">AT237</f>
        <v>9.74505182364851</v>
      </c>
      <c r="AU243" s="9" t="n">
        <f aca="false">AU237</f>
        <v>9.74505182364851</v>
      </c>
      <c r="AV243" s="9" t="n">
        <f aca="false">AV237</f>
        <v>9.74505182364851</v>
      </c>
      <c r="AW243" s="9" t="n">
        <f aca="false">AW237</f>
        <v>9.74505182364851</v>
      </c>
      <c r="AX243" s="9" t="n">
        <f aca="false">AX237</f>
        <v>9.74505182364851</v>
      </c>
      <c r="AY243" s="9" t="n">
        <f aca="false">AY237</f>
        <v>9.74505182364851</v>
      </c>
    </row>
    <row r="244" customFormat="false" ht="12.75" hidden="false" customHeight="false" outlineLevel="0" collapsed="false">
      <c r="B244" s="0" t="s">
        <v>66</v>
      </c>
      <c r="C244" s="9" t="n">
        <f aca="false">C240</f>
        <v>6.56353465870436</v>
      </c>
      <c r="D244" s="9" t="n">
        <f aca="false">D240</f>
        <v>6.84221168218453</v>
      </c>
      <c r="E244" s="9" t="n">
        <f aca="false">E240</f>
        <v>7.12088870566471</v>
      </c>
      <c r="F244" s="9" t="n">
        <f aca="false">F240</f>
        <v>7.39956572914488</v>
      </c>
      <c r="G244" s="9" t="n">
        <f aca="false">G240</f>
        <v>7.67824275262506</v>
      </c>
      <c r="H244" s="9" t="n">
        <f aca="false">H240</f>
        <v>7.95691977610523</v>
      </c>
      <c r="I244" s="9" t="n">
        <f aca="false">I240</f>
        <v>8.2355967995854</v>
      </c>
      <c r="J244" s="9" t="n">
        <f aca="false">J240</f>
        <v>8.51427382306557</v>
      </c>
      <c r="K244" s="9" t="n">
        <f aca="false">K240</f>
        <v>8.79295084654575</v>
      </c>
      <c r="L244" s="9" t="n">
        <f aca="false">L240</f>
        <v>9.07162787002592</v>
      </c>
      <c r="M244" s="9" t="n">
        <f aca="false">M240</f>
        <v>9.35030489350609</v>
      </c>
      <c r="N244" s="9" t="n">
        <f aca="false">N240</f>
        <v>9.35030489350609</v>
      </c>
      <c r="O244" s="9" t="n">
        <f aca="false">O240</f>
        <v>9.35030489350609</v>
      </c>
      <c r="P244" s="9" t="n">
        <f aca="false">P240</f>
        <v>9.35030489350609</v>
      </c>
      <c r="Q244" s="9" t="n">
        <f aca="false">Q240</f>
        <v>9.35030489350609</v>
      </c>
      <c r="R244" s="9" t="n">
        <f aca="false">R240</f>
        <v>9.35030489350609</v>
      </c>
      <c r="S244" s="9" t="n">
        <f aca="false">S240</f>
        <v>9.35030489350609</v>
      </c>
      <c r="T244" s="9" t="n">
        <f aca="false">T240</f>
        <v>9.35030489350609</v>
      </c>
      <c r="U244" s="9" t="n">
        <f aca="false">U240</f>
        <v>6.56353465870436</v>
      </c>
      <c r="V244" s="9" t="n">
        <f aca="false">V240</f>
        <v>6.56353465870436</v>
      </c>
      <c r="W244" s="9" t="n">
        <f aca="false">W240</f>
        <v>6.56353465870436</v>
      </c>
      <c r="X244" s="9" t="n">
        <f aca="false">X240</f>
        <v>6.56353465870436</v>
      </c>
      <c r="Y244" s="9" t="n">
        <f aca="false">Y240</f>
        <v>6.56353465870436</v>
      </c>
      <c r="Z244" s="9" t="n">
        <f aca="false">Z240</f>
        <v>6.56353465870436</v>
      </c>
      <c r="AA244" s="9" t="n">
        <f aca="false">AA240</f>
        <v>6.56353465870436</v>
      </c>
      <c r="AB244" s="9" t="n">
        <f aca="false">AB240</f>
        <v>6.56353465870436</v>
      </c>
      <c r="AC244" s="9" t="n">
        <f aca="false">AC240</f>
        <v>6.56353465870436</v>
      </c>
      <c r="AD244" s="9" t="n">
        <f aca="false">AD240</f>
        <v>6.56353465870436</v>
      </c>
      <c r="AE244" s="9" t="n">
        <f aca="false">AE240</f>
        <v>6.56353465870436</v>
      </c>
      <c r="AF244" s="9" t="n">
        <f aca="false">AF240</f>
        <v>6.56353465870436</v>
      </c>
      <c r="AG244" s="9" t="n">
        <f aca="false">AG240</f>
        <v>6.56353465870436</v>
      </c>
      <c r="AH244" s="9" t="n">
        <f aca="false">AH240</f>
        <v>6.56353465870436</v>
      </c>
      <c r="AI244" s="9" t="n">
        <f aca="false">AI240</f>
        <v>6.56353465870436</v>
      </c>
      <c r="AJ244" s="9" t="n">
        <f aca="false">AJ240</f>
        <v>6.56353465870436</v>
      </c>
      <c r="AK244" s="9" t="n">
        <f aca="false">AK240</f>
        <v>6.56353465870436</v>
      </c>
      <c r="AL244" s="9" t="n">
        <f aca="false">AL240</f>
        <v>6.56353465870436</v>
      </c>
      <c r="AM244" s="9" t="n">
        <f aca="false">AM240</f>
        <v>6.56353465870436</v>
      </c>
      <c r="AN244" s="9" t="n">
        <f aca="false">AN240</f>
        <v>6.56353465870436</v>
      </c>
      <c r="AO244" s="9" t="n">
        <f aca="false">AO240</f>
        <v>6.56353465870436</v>
      </c>
      <c r="AP244" s="9" t="n">
        <f aca="false">AP240</f>
        <v>6.56353465870436</v>
      </c>
      <c r="AQ244" s="9" t="n">
        <f aca="false">AQ240</f>
        <v>6.56353465870436</v>
      </c>
      <c r="AR244" s="9" t="n">
        <f aca="false">AR240</f>
        <v>6.56353465870436</v>
      </c>
      <c r="AS244" s="9" t="n">
        <f aca="false">AS240</f>
        <v>6.56353465870436</v>
      </c>
      <c r="AT244" s="9" t="n">
        <f aca="false">AT240</f>
        <v>6.56353465870436</v>
      </c>
      <c r="AU244" s="9" t="n">
        <f aca="false">AU240</f>
        <v>6.56353465870436</v>
      </c>
      <c r="AV244" s="9" t="n">
        <f aca="false">AV240</f>
        <v>6.56353465870436</v>
      </c>
      <c r="AW244" s="9" t="n">
        <f aca="false">AW240</f>
        <v>6.56353465870436</v>
      </c>
      <c r="AX244" s="9" t="n">
        <f aca="false">AX240</f>
        <v>6.56353465870436</v>
      </c>
      <c r="AY244" s="9" t="n">
        <f aca="false">AY240</f>
        <v>6.56353465870436</v>
      </c>
    </row>
    <row r="245" customFormat="false" ht="12.75" hidden="false" customHeight="false" outlineLevel="0" collapsed="false">
      <c r="B245" s="0" t="s">
        <v>17</v>
      </c>
      <c r="C245" s="9" t="n">
        <f aca="false">C177</f>
        <v>9.99595430141727</v>
      </c>
      <c r="D245" s="9" t="n">
        <f aca="false">D177</f>
        <v>10.2458531589527</v>
      </c>
      <c r="E245" s="9" t="n">
        <f aca="false">E177</f>
        <v>10.4957520164881</v>
      </c>
      <c r="F245" s="9" t="n">
        <f aca="false">F177</f>
        <v>10.7456508740236</v>
      </c>
      <c r="G245" s="9" t="n">
        <f aca="false">G177</f>
        <v>10.995549731559</v>
      </c>
      <c r="H245" s="9" t="n">
        <f aca="false">H177</f>
        <v>11.2454485890944</v>
      </c>
      <c r="I245" s="9" t="n">
        <f aca="false">I177</f>
        <v>11.4953474466299</v>
      </c>
      <c r="J245" s="9" t="n">
        <f aca="false">J177</f>
        <v>11.7452463041653</v>
      </c>
      <c r="K245" s="9" t="n">
        <f aca="false">K177</f>
        <v>11.9951451617007</v>
      </c>
      <c r="L245" s="9" t="n">
        <f aca="false">L177</f>
        <v>12.2450440192362</v>
      </c>
      <c r="M245" s="9" t="n">
        <f aca="false">M177</f>
        <v>12.4949428767716</v>
      </c>
      <c r="N245" s="9" t="n">
        <f aca="false">N177</f>
        <v>12.4949428767716</v>
      </c>
      <c r="O245" s="9" t="n">
        <f aca="false">O177</f>
        <v>12.4949428767716</v>
      </c>
      <c r="P245" s="9" t="n">
        <f aca="false">P177</f>
        <v>12.4949428767716</v>
      </c>
      <c r="Q245" s="9" t="n">
        <f aca="false">Q177</f>
        <v>12.4949428767716</v>
      </c>
      <c r="R245" s="9" t="n">
        <f aca="false">R177</f>
        <v>12.4949428767716</v>
      </c>
      <c r="S245" s="9" t="n">
        <f aca="false">S177</f>
        <v>12.4949428767716</v>
      </c>
      <c r="T245" s="9" t="n">
        <f aca="false">T177</f>
        <v>12.4949428767716</v>
      </c>
      <c r="U245" s="9" t="n">
        <f aca="false">U177</f>
        <v>9.99595430141727</v>
      </c>
      <c r="V245" s="9" t="n">
        <f aca="false">V177</f>
        <v>9.99595430141727</v>
      </c>
      <c r="W245" s="9" t="n">
        <f aca="false">W177</f>
        <v>9.99595430141727</v>
      </c>
      <c r="X245" s="9" t="n">
        <f aca="false">X177</f>
        <v>9.99595430141727</v>
      </c>
      <c r="Y245" s="9" t="n">
        <f aca="false">Y177</f>
        <v>9.99595430141727</v>
      </c>
      <c r="Z245" s="9" t="n">
        <f aca="false">Z177</f>
        <v>9.99595430141727</v>
      </c>
      <c r="AA245" s="9" t="n">
        <f aca="false">AA177</f>
        <v>9.99595430141727</v>
      </c>
      <c r="AB245" s="9" t="n">
        <f aca="false">AB177</f>
        <v>9.99595430141727</v>
      </c>
      <c r="AC245" s="9" t="n">
        <f aca="false">AC177</f>
        <v>9.99595430141727</v>
      </c>
      <c r="AD245" s="9" t="n">
        <f aca="false">AD177</f>
        <v>9.99595430141727</v>
      </c>
      <c r="AE245" s="9" t="n">
        <f aca="false">AE177</f>
        <v>9.99595430141727</v>
      </c>
      <c r="AF245" s="9" t="n">
        <f aca="false">AF177</f>
        <v>9.99595430141727</v>
      </c>
      <c r="AG245" s="9" t="n">
        <f aca="false">AG177</f>
        <v>9.99595430141727</v>
      </c>
      <c r="AH245" s="9" t="n">
        <f aca="false">AH177</f>
        <v>9.99595430141727</v>
      </c>
      <c r="AI245" s="9" t="n">
        <f aca="false">AI177</f>
        <v>9.99595430141727</v>
      </c>
      <c r="AJ245" s="9" t="n">
        <f aca="false">AJ177</f>
        <v>9.99595430141727</v>
      </c>
      <c r="AK245" s="9" t="n">
        <f aca="false">AK177</f>
        <v>9.99595430141727</v>
      </c>
      <c r="AL245" s="9" t="n">
        <f aca="false">AL177</f>
        <v>9.99595430141727</v>
      </c>
      <c r="AM245" s="9" t="n">
        <f aca="false">AM177</f>
        <v>9.99595430141727</v>
      </c>
      <c r="AN245" s="9" t="n">
        <f aca="false">AN177</f>
        <v>9.99595430141727</v>
      </c>
      <c r="AO245" s="9" t="n">
        <f aca="false">AO177</f>
        <v>9.99595430141727</v>
      </c>
      <c r="AP245" s="9" t="n">
        <f aca="false">AP177</f>
        <v>9.99595430141727</v>
      </c>
      <c r="AQ245" s="9" t="n">
        <f aca="false">AQ177</f>
        <v>9.99595430141727</v>
      </c>
      <c r="AR245" s="9" t="n">
        <f aca="false">AR177</f>
        <v>9.99595430141727</v>
      </c>
      <c r="AS245" s="9" t="n">
        <f aca="false">AS177</f>
        <v>9.99595430141727</v>
      </c>
      <c r="AT245" s="9" t="n">
        <f aca="false">AT177</f>
        <v>9.99595430141727</v>
      </c>
      <c r="AU245" s="9" t="n">
        <f aca="false">AU177</f>
        <v>9.99595430141727</v>
      </c>
      <c r="AV245" s="9" t="n">
        <f aca="false">AV177</f>
        <v>9.99595430141727</v>
      </c>
      <c r="AW245" s="9" t="n">
        <f aca="false">AW177</f>
        <v>9.99595430141727</v>
      </c>
      <c r="AX245" s="9" t="n">
        <f aca="false">AX177</f>
        <v>9.99595430141727</v>
      </c>
      <c r="AY245" s="9" t="n">
        <f aca="false">AY177</f>
        <v>9.99595430141727</v>
      </c>
    </row>
    <row r="246" customFormat="false" ht="12.75" hidden="false" customHeight="false" outlineLevel="0" collapsed="false">
      <c r="A246" s="0" t="s">
        <v>139</v>
      </c>
      <c r="B246" s="0" t="s">
        <v>41</v>
      </c>
      <c r="C246" s="9" t="n">
        <f aca="false">C232</f>
        <v>12.4492217978728</v>
      </c>
      <c r="D246" s="9" t="n">
        <f aca="false">D232</f>
        <v>12.6873326246687</v>
      </c>
      <c r="E246" s="9" t="n">
        <f aca="false">E232</f>
        <v>12.9254434514646</v>
      </c>
      <c r="F246" s="9" t="n">
        <f aca="false">F232</f>
        <v>13.1635542782605</v>
      </c>
      <c r="G246" s="9" t="n">
        <f aca="false">G232</f>
        <v>13.4016651050565</v>
      </c>
      <c r="H246" s="9" t="n">
        <f aca="false">H232</f>
        <v>13.6397759318524</v>
      </c>
      <c r="I246" s="9" t="n">
        <f aca="false">I232</f>
        <v>13.8778867586483</v>
      </c>
      <c r="J246" s="9" t="n">
        <f aca="false">J232</f>
        <v>14.1159975854442</v>
      </c>
      <c r="K246" s="9" t="n">
        <f aca="false">K232</f>
        <v>14.3541084122401</v>
      </c>
      <c r="L246" s="9" t="n">
        <f aca="false">L232</f>
        <v>14.592219239036</v>
      </c>
      <c r="M246" s="9" t="n">
        <f aca="false">M232</f>
        <v>14.830330065832</v>
      </c>
      <c r="N246" s="9" t="n">
        <f aca="false">N232</f>
        <v>14.830330065832</v>
      </c>
      <c r="O246" s="9" t="n">
        <f aca="false">O232</f>
        <v>14.830330065832</v>
      </c>
      <c r="P246" s="9" t="n">
        <f aca="false">P232</f>
        <v>14.830330065832</v>
      </c>
      <c r="Q246" s="9" t="n">
        <f aca="false">Q232</f>
        <v>14.830330065832</v>
      </c>
      <c r="R246" s="9" t="n">
        <f aca="false">R232</f>
        <v>14.830330065832</v>
      </c>
      <c r="S246" s="9" t="n">
        <f aca="false">S232</f>
        <v>14.830330065832</v>
      </c>
      <c r="T246" s="9" t="n">
        <f aca="false">T232</f>
        <v>14.830330065832</v>
      </c>
      <c r="U246" s="9" t="n">
        <f aca="false">U232</f>
        <v>12.4492217978728</v>
      </c>
      <c r="V246" s="9" t="n">
        <f aca="false">V232</f>
        <v>12.4492217978728</v>
      </c>
      <c r="W246" s="9" t="n">
        <f aca="false">W232</f>
        <v>12.4492217978728</v>
      </c>
      <c r="X246" s="9" t="n">
        <f aca="false">X232</f>
        <v>12.4492217978728</v>
      </c>
      <c r="Y246" s="9" t="n">
        <f aca="false">Y232</f>
        <v>12.4492217978728</v>
      </c>
      <c r="Z246" s="9" t="n">
        <f aca="false">Z232</f>
        <v>12.4492217978728</v>
      </c>
      <c r="AA246" s="9" t="n">
        <f aca="false">AA232</f>
        <v>12.4492217978728</v>
      </c>
      <c r="AB246" s="9" t="n">
        <f aca="false">AB232</f>
        <v>12.4492217978728</v>
      </c>
      <c r="AC246" s="9" t="n">
        <f aca="false">AC232</f>
        <v>12.4492217978728</v>
      </c>
      <c r="AD246" s="9" t="n">
        <f aca="false">AD232</f>
        <v>12.4492217978728</v>
      </c>
      <c r="AE246" s="9" t="n">
        <f aca="false">AE232</f>
        <v>12.4492217978728</v>
      </c>
      <c r="AF246" s="9" t="n">
        <f aca="false">AF232</f>
        <v>12.4492217978728</v>
      </c>
      <c r="AG246" s="9" t="n">
        <f aca="false">AG232</f>
        <v>12.4492217978728</v>
      </c>
      <c r="AH246" s="9" t="n">
        <f aca="false">AH232</f>
        <v>12.4492217978728</v>
      </c>
      <c r="AI246" s="9" t="n">
        <f aca="false">AI232</f>
        <v>12.4492217978728</v>
      </c>
      <c r="AJ246" s="9" t="n">
        <f aca="false">AJ232</f>
        <v>12.4492217978728</v>
      </c>
      <c r="AK246" s="9" t="n">
        <f aca="false">AK232</f>
        <v>12.4492217978728</v>
      </c>
      <c r="AL246" s="9" t="n">
        <f aca="false">AL232</f>
        <v>12.4492217978728</v>
      </c>
      <c r="AM246" s="9" t="n">
        <f aca="false">AM232</f>
        <v>12.4492217978728</v>
      </c>
      <c r="AN246" s="9" t="n">
        <f aca="false">AN232</f>
        <v>12.4492217978728</v>
      </c>
      <c r="AO246" s="9" t="n">
        <f aca="false">AO232</f>
        <v>12.4492217978728</v>
      </c>
      <c r="AP246" s="9" t="n">
        <f aca="false">AP232</f>
        <v>12.4492217978728</v>
      </c>
      <c r="AQ246" s="9" t="n">
        <f aca="false">AQ232</f>
        <v>12.4492217978728</v>
      </c>
      <c r="AR246" s="9" t="n">
        <f aca="false">AR232</f>
        <v>12.4492217978728</v>
      </c>
      <c r="AS246" s="9" t="n">
        <f aca="false">AS232</f>
        <v>12.4492217978728</v>
      </c>
      <c r="AT246" s="9" t="n">
        <f aca="false">AT232</f>
        <v>12.4492217978728</v>
      </c>
      <c r="AU246" s="9" t="n">
        <f aca="false">AU232</f>
        <v>12.4492217978728</v>
      </c>
      <c r="AV246" s="9" t="n">
        <f aca="false">AV232</f>
        <v>12.4492217978728</v>
      </c>
      <c r="AW246" s="9" t="n">
        <f aca="false">AW232</f>
        <v>12.4492217978728</v>
      </c>
      <c r="AX246" s="9" t="n">
        <f aca="false">AX232</f>
        <v>12.4492217978728</v>
      </c>
      <c r="AY246" s="9" t="n">
        <f aca="false">AY232</f>
        <v>12.4492217978728</v>
      </c>
    </row>
    <row r="247" customFormat="false" ht="12.75" hidden="false" customHeight="false" outlineLevel="0" collapsed="false">
      <c r="B247" s="0" t="s">
        <v>65</v>
      </c>
      <c r="C247" s="9" t="n">
        <f aca="false">C235</f>
        <v>9.74505182364851</v>
      </c>
      <c r="D247" s="9" t="n">
        <f aca="false">D235</f>
        <v>10.024635847201</v>
      </c>
      <c r="E247" s="9" t="n">
        <f aca="false">E235</f>
        <v>10.3042198707535</v>
      </c>
      <c r="F247" s="9" t="n">
        <f aca="false">F235</f>
        <v>10.5838038943061</v>
      </c>
      <c r="G247" s="9" t="n">
        <f aca="false">G235</f>
        <v>10.8633879178586</v>
      </c>
      <c r="H247" s="9" t="n">
        <f aca="false">H235</f>
        <v>11.1429719414111</v>
      </c>
      <c r="I247" s="9" t="n">
        <f aca="false">I235</f>
        <v>11.4225559649636</v>
      </c>
      <c r="J247" s="9" t="n">
        <f aca="false">J235</f>
        <v>11.7021399885162</v>
      </c>
      <c r="K247" s="9" t="n">
        <f aca="false">K235</f>
        <v>11.9817240120687</v>
      </c>
      <c r="L247" s="9" t="n">
        <f aca="false">L235</f>
        <v>12.2613080356212</v>
      </c>
      <c r="M247" s="9" t="n">
        <f aca="false">M235</f>
        <v>12.5408920591737</v>
      </c>
      <c r="N247" s="9" t="n">
        <f aca="false">N235</f>
        <v>12.5408920591737</v>
      </c>
      <c r="O247" s="9" t="n">
        <f aca="false">O235</f>
        <v>12.5408920591737</v>
      </c>
      <c r="P247" s="9" t="n">
        <f aca="false">P235</f>
        <v>12.5408920591737</v>
      </c>
      <c r="Q247" s="9" t="n">
        <f aca="false">Q235</f>
        <v>12.5408920591737</v>
      </c>
      <c r="R247" s="9" t="n">
        <f aca="false">R235</f>
        <v>12.5408920591737</v>
      </c>
      <c r="S247" s="9" t="n">
        <f aca="false">S235</f>
        <v>12.5408920591737</v>
      </c>
      <c r="T247" s="9" t="n">
        <f aca="false">T235</f>
        <v>12.5408920591737</v>
      </c>
      <c r="U247" s="9" t="n">
        <f aca="false">U235</f>
        <v>9.74505182364851</v>
      </c>
      <c r="V247" s="9" t="n">
        <f aca="false">V235</f>
        <v>9.74505182364851</v>
      </c>
      <c r="W247" s="9" t="n">
        <f aca="false">W235</f>
        <v>9.74505182364851</v>
      </c>
      <c r="X247" s="9" t="n">
        <f aca="false">X235</f>
        <v>9.74505182364851</v>
      </c>
      <c r="Y247" s="9" t="n">
        <f aca="false">Y235</f>
        <v>9.74505182364851</v>
      </c>
      <c r="Z247" s="9" t="n">
        <f aca="false">Z235</f>
        <v>9.74505182364851</v>
      </c>
      <c r="AA247" s="9" t="n">
        <f aca="false">AA235</f>
        <v>9.74505182364851</v>
      </c>
      <c r="AB247" s="9" t="n">
        <f aca="false">AB235</f>
        <v>9.74505182364851</v>
      </c>
      <c r="AC247" s="9" t="n">
        <f aca="false">AC235</f>
        <v>9.74505182364851</v>
      </c>
      <c r="AD247" s="9" t="n">
        <f aca="false">AD235</f>
        <v>9.74505182364851</v>
      </c>
      <c r="AE247" s="9" t="n">
        <f aca="false">AE235</f>
        <v>9.74505182364851</v>
      </c>
      <c r="AF247" s="9" t="n">
        <f aca="false">AF235</f>
        <v>9.74505182364851</v>
      </c>
      <c r="AG247" s="9" t="n">
        <f aca="false">AG235</f>
        <v>9.74505182364851</v>
      </c>
      <c r="AH247" s="9" t="n">
        <f aca="false">AH235</f>
        <v>9.74505182364851</v>
      </c>
      <c r="AI247" s="9" t="n">
        <f aca="false">AI235</f>
        <v>9.74505182364851</v>
      </c>
      <c r="AJ247" s="9" t="n">
        <f aca="false">AJ235</f>
        <v>9.74505182364851</v>
      </c>
      <c r="AK247" s="9" t="n">
        <f aca="false">AK235</f>
        <v>9.74505182364851</v>
      </c>
      <c r="AL247" s="9" t="n">
        <f aca="false">AL235</f>
        <v>9.74505182364851</v>
      </c>
      <c r="AM247" s="9" t="n">
        <f aca="false">AM235</f>
        <v>9.74505182364851</v>
      </c>
      <c r="AN247" s="9" t="n">
        <f aca="false">AN235</f>
        <v>9.74505182364851</v>
      </c>
      <c r="AO247" s="9" t="n">
        <f aca="false">AO235</f>
        <v>9.74505182364851</v>
      </c>
      <c r="AP247" s="9" t="n">
        <f aca="false">AP235</f>
        <v>9.74505182364851</v>
      </c>
      <c r="AQ247" s="9" t="n">
        <f aca="false">AQ235</f>
        <v>9.74505182364851</v>
      </c>
      <c r="AR247" s="9" t="n">
        <f aca="false">AR235</f>
        <v>9.74505182364851</v>
      </c>
      <c r="AS247" s="9" t="n">
        <f aca="false">AS235</f>
        <v>9.74505182364851</v>
      </c>
      <c r="AT247" s="9" t="n">
        <f aca="false">AT235</f>
        <v>9.74505182364851</v>
      </c>
      <c r="AU247" s="9" t="n">
        <f aca="false">AU235</f>
        <v>9.74505182364851</v>
      </c>
      <c r="AV247" s="9" t="n">
        <f aca="false">AV235</f>
        <v>9.74505182364851</v>
      </c>
      <c r="AW247" s="9" t="n">
        <f aca="false">AW235</f>
        <v>9.74505182364851</v>
      </c>
      <c r="AX247" s="9" t="n">
        <f aca="false">AX235</f>
        <v>9.74505182364851</v>
      </c>
      <c r="AY247" s="9" t="n">
        <f aca="false">AY235</f>
        <v>9.74505182364851</v>
      </c>
    </row>
    <row r="248" customFormat="false" ht="12.75" hidden="false" customHeight="false" outlineLevel="0" collapsed="false">
      <c r="B248" s="0" t="s">
        <v>66</v>
      </c>
      <c r="C248" s="9" t="n">
        <f aca="false">C238</f>
        <v>6.56353465870436</v>
      </c>
      <c r="D248" s="9" t="n">
        <f aca="false">D238</f>
        <v>6.75184144883901</v>
      </c>
      <c r="E248" s="9" t="n">
        <f aca="false">E238</f>
        <v>6.94014823897365</v>
      </c>
      <c r="F248" s="9" t="n">
        <f aca="false">F238</f>
        <v>7.12845502910829</v>
      </c>
      <c r="G248" s="9" t="n">
        <f aca="false">G238</f>
        <v>7.31676181924293</v>
      </c>
      <c r="H248" s="9" t="n">
        <f aca="false">H238</f>
        <v>7.50506860937758</v>
      </c>
      <c r="I248" s="9" t="n">
        <f aca="false">I238</f>
        <v>7.69337539951222</v>
      </c>
      <c r="J248" s="9" t="n">
        <f aca="false">J238</f>
        <v>7.88168218964686</v>
      </c>
      <c r="K248" s="9" t="n">
        <f aca="false">K238</f>
        <v>8.0699889797815</v>
      </c>
      <c r="L248" s="9" t="n">
        <f aca="false">L238</f>
        <v>8.25829576991615</v>
      </c>
      <c r="M248" s="9" t="n">
        <f aca="false">M238</f>
        <v>8.44660256005079</v>
      </c>
      <c r="N248" s="9" t="n">
        <f aca="false">N238</f>
        <v>8.44660256005079</v>
      </c>
      <c r="O248" s="9" t="n">
        <f aca="false">O238</f>
        <v>8.44660256005079</v>
      </c>
      <c r="P248" s="9" t="n">
        <f aca="false">P238</f>
        <v>8.44660256005079</v>
      </c>
      <c r="Q248" s="9" t="n">
        <f aca="false">Q238</f>
        <v>8.44660256005079</v>
      </c>
      <c r="R248" s="9" t="n">
        <f aca="false">R238</f>
        <v>8.44660256005079</v>
      </c>
      <c r="S248" s="9" t="n">
        <f aca="false">S238</f>
        <v>8.44660256005079</v>
      </c>
      <c r="T248" s="9" t="n">
        <f aca="false">T238</f>
        <v>8.44660256005079</v>
      </c>
      <c r="U248" s="9" t="n">
        <f aca="false">U238</f>
        <v>6.56353465870436</v>
      </c>
      <c r="V248" s="9" t="n">
        <f aca="false">V238</f>
        <v>6.56353465870436</v>
      </c>
      <c r="W248" s="9" t="n">
        <f aca="false">W238</f>
        <v>6.56353465870436</v>
      </c>
      <c r="X248" s="9" t="n">
        <f aca="false">X238</f>
        <v>6.56353465870436</v>
      </c>
      <c r="Y248" s="9" t="n">
        <f aca="false">Y238</f>
        <v>6.56353465870436</v>
      </c>
      <c r="Z248" s="9" t="n">
        <f aca="false">Z238</f>
        <v>6.56353465870436</v>
      </c>
      <c r="AA248" s="9" t="n">
        <f aca="false">AA238</f>
        <v>6.56353465870436</v>
      </c>
      <c r="AB248" s="9" t="n">
        <f aca="false">AB238</f>
        <v>6.56353465870436</v>
      </c>
      <c r="AC248" s="9" t="n">
        <f aca="false">AC238</f>
        <v>6.56353465870436</v>
      </c>
      <c r="AD248" s="9" t="n">
        <f aca="false">AD238</f>
        <v>6.56353465870436</v>
      </c>
      <c r="AE248" s="9" t="n">
        <f aca="false">AE238</f>
        <v>6.56353465870436</v>
      </c>
      <c r="AF248" s="9" t="n">
        <f aca="false">AF238</f>
        <v>6.56353465870436</v>
      </c>
      <c r="AG248" s="9" t="n">
        <f aca="false">AG238</f>
        <v>6.56353465870436</v>
      </c>
      <c r="AH248" s="9" t="n">
        <f aca="false">AH238</f>
        <v>6.56353465870436</v>
      </c>
      <c r="AI248" s="9" t="n">
        <f aca="false">AI238</f>
        <v>6.56353465870436</v>
      </c>
      <c r="AJ248" s="9" t="n">
        <f aca="false">AJ238</f>
        <v>6.56353465870436</v>
      </c>
      <c r="AK248" s="9" t="n">
        <f aca="false">AK238</f>
        <v>6.56353465870436</v>
      </c>
      <c r="AL248" s="9" t="n">
        <f aca="false">AL238</f>
        <v>6.56353465870436</v>
      </c>
      <c r="AM248" s="9" t="n">
        <f aca="false">AM238</f>
        <v>6.56353465870436</v>
      </c>
      <c r="AN248" s="9" t="n">
        <f aca="false">AN238</f>
        <v>6.56353465870436</v>
      </c>
      <c r="AO248" s="9" t="n">
        <f aca="false">AO238</f>
        <v>6.56353465870436</v>
      </c>
      <c r="AP248" s="9" t="n">
        <f aca="false">AP238</f>
        <v>6.56353465870436</v>
      </c>
      <c r="AQ248" s="9" t="n">
        <f aca="false">AQ238</f>
        <v>6.56353465870436</v>
      </c>
      <c r="AR248" s="9" t="n">
        <f aca="false">AR238</f>
        <v>6.56353465870436</v>
      </c>
      <c r="AS248" s="9" t="n">
        <f aca="false">AS238</f>
        <v>6.56353465870436</v>
      </c>
      <c r="AT248" s="9" t="n">
        <f aca="false">AT238</f>
        <v>6.56353465870436</v>
      </c>
      <c r="AU248" s="9" t="n">
        <f aca="false">AU238</f>
        <v>6.56353465870436</v>
      </c>
      <c r="AV248" s="9" t="n">
        <f aca="false">AV238</f>
        <v>6.56353465870436</v>
      </c>
      <c r="AW248" s="9" t="n">
        <f aca="false">AW238</f>
        <v>6.56353465870436</v>
      </c>
      <c r="AX248" s="9" t="n">
        <f aca="false">AX238</f>
        <v>6.56353465870436</v>
      </c>
      <c r="AY248" s="9" t="n">
        <f aca="false">AY238</f>
        <v>6.56353465870436</v>
      </c>
    </row>
    <row r="249" customFormat="false" ht="12.75" hidden="false" customHeight="false" outlineLevel="0" collapsed="false">
      <c r="B249" s="0" t="s">
        <v>17</v>
      </c>
      <c r="C249" s="9" t="n">
        <f aca="false">C209</f>
        <v>9.99595430141727</v>
      </c>
      <c r="D249" s="9" t="n">
        <f aca="false">D209</f>
        <v>10.2458531589527</v>
      </c>
      <c r="E249" s="9" t="n">
        <f aca="false">E209</f>
        <v>10.4957520164881</v>
      </c>
      <c r="F249" s="9" t="n">
        <f aca="false">F209</f>
        <v>10.7456508740236</v>
      </c>
      <c r="G249" s="9" t="n">
        <f aca="false">G209</f>
        <v>10.995549731559</v>
      </c>
      <c r="H249" s="9" t="n">
        <f aca="false">H209</f>
        <v>11.2454485890944</v>
      </c>
      <c r="I249" s="9" t="n">
        <f aca="false">I209</f>
        <v>11.4953474466299</v>
      </c>
      <c r="J249" s="9" t="n">
        <f aca="false">J209</f>
        <v>11.7452463041653</v>
      </c>
      <c r="K249" s="9" t="n">
        <f aca="false">K209</f>
        <v>11.9951451617007</v>
      </c>
      <c r="L249" s="9" t="n">
        <f aca="false">L209</f>
        <v>12.2450440192361</v>
      </c>
      <c r="M249" s="9" t="n">
        <f aca="false">M209</f>
        <v>12.4949428767716</v>
      </c>
      <c r="N249" s="9" t="n">
        <f aca="false">N209</f>
        <v>12.4949428767716</v>
      </c>
      <c r="O249" s="9" t="n">
        <f aca="false">O209</f>
        <v>12.4949428767716</v>
      </c>
      <c r="P249" s="9" t="n">
        <f aca="false">P209</f>
        <v>12.4949428767716</v>
      </c>
      <c r="Q249" s="9" t="n">
        <f aca="false">Q209</f>
        <v>12.4949428767716</v>
      </c>
      <c r="R249" s="9" t="n">
        <f aca="false">R209</f>
        <v>12.4949428767716</v>
      </c>
      <c r="S249" s="9" t="n">
        <f aca="false">S209</f>
        <v>12.4949428767716</v>
      </c>
      <c r="T249" s="9" t="n">
        <f aca="false">T209</f>
        <v>12.4949428767716</v>
      </c>
      <c r="U249" s="9" t="n">
        <f aca="false">U209</f>
        <v>9.99595430141727</v>
      </c>
      <c r="V249" s="9" t="n">
        <f aca="false">V209</f>
        <v>9.99595430141727</v>
      </c>
      <c r="W249" s="9" t="n">
        <f aca="false">W209</f>
        <v>9.99595430141727</v>
      </c>
      <c r="X249" s="9" t="n">
        <f aca="false">X209</f>
        <v>9.99595430141727</v>
      </c>
      <c r="Y249" s="9" t="n">
        <f aca="false">Y209</f>
        <v>9.99595430141727</v>
      </c>
      <c r="Z249" s="9" t="n">
        <f aca="false">Z209</f>
        <v>9.99595430141727</v>
      </c>
      <c r="AA249" s="9" t="n">
        <f aca="false">AA209</f>
        <v>9.99595430141727</v>
      </c>
      <c r="AB249" s="9" t="n">
        <f aca="false">AB209</f>
        <v>9.99595430141727</v>
      </c>
      <c r="AC249" s="9" t="n">
        <f aca="false">AC209</f>
        <v>9.99595430141727</v>
      </c>
      <c r="AD249" s="9" t="n">
        <f aca="false">AD209</f>
        <v>9.99595430141727</v>
      </c>
      <c r="AE249" s="9" t="n">
        <f aca="false">AE209</f>
        <v>9.99595430141727</v>
      </c>
      <c r="AF249" s="9" t="n">
        <f aca="false">AF209</f>
        <v>9.99595430141727</v>
      </c>
      <c r="AG249" s="9" t="n">
        <f aca="false">AG209</f>
        <v>9.99595430141727</v>
      </c>
      <c r="AH249" s="9" t="n">
        <f aca="false">AH209</f>
        <v>9.99595430141727</v>
      </c>
      <c r="AI249" s="9" t="n">
        <f aca="false">AI209</f>
        <v>9.99595430141727</v>
      </c>
      <c r="AJ249" s="9" t="n">
        <f aca="false">AJ209</f>
        <v>9.99595430141727</v>
      </c>
      <c r="AK249" s="9" t="n">
        <f aca="false">AK209</f>
        <v>9.99595430141727</v>
      </c>
      <c r="AL249" s="9" t="n">
        <f aca="false">AL209</f>
        <v>9.99595430141727</v>
      </c>
      <c r="AM249" s="9" t="n">
        <f aca="false">AM209</f>
        <v>9.99595430141727</v>
      </c>
      <c r="AN249" s="9" t="n">
        <f aca="false">AN209</f>
        <v>9.99595430141727</v>
      </c>
      <c r="AO249" s="9" t="n">
        <f aca="false">AO209</f>
        <v>9.99595430141727</v>
      </c>
      <c r="AP249" s="9" t="n">
        <f aca="false">AP209</f>
        <v>9.99595430141727</v>
      </c>
      <c r="AQ249" s="9" t="n">
        <f aca="false">AQ209</f>
        <v>9.99595430141727</v>
      </c>
      <c r="AR249" s="9" t="n">
        <f aca="false">AR209</f>
        <v>9.99595430141727</v>
      </c>
      <c r="AS249" s="9" t="n">
        <f aca="false">AS209</f>
        <v>9.99595430141727</v>
      </c>
      <c r="AT249" s="9" t="n">
        <f aca="false">AT209</f>
        <v>9.99595430141727</v>
      </c>
      <c r="AU249" s="9" t="n">
        <f aca="false">AU209</f>
        <v>9.99595430141727</v>
      </c>
      <c r="AV249" s="9" t="n">
        <f aca="false">AV209</f>
        <v>9.99595430141727</v>
      </c>
      <c r="AW249" s="9" t="n">
        <f aca="false">AW209</f>
        <v>9.99595430141727</v>
      </c>
      <c r="AX249" s="9" t="n">
        <f aca="false">AX209</f>
        <v>9.99595430141727</v>
      </c>
      <c r="AY249" s="9" t="n">
        <f aca="false">AY209</f>
        <v>9.99595430141727</v>
      </c>
    </row>
    <row r="251" customFormat="false" ht="12.75" hidden="false" customHeight="false" outlineLevel="0" collapsed="false">
      <c r="D251" s="0" t="s">
        <v>149</v>
      </c>
      <c r="J251" s="0" t="s">
        <v>150</v>
      </c>
    </row>
    <row r="252" customFormat="false" ht="12.75" hidden="false" customHeight="false" outlineLevel="0" collapsed="false">
      <c r="D252" s="0" t="s">
        <v>141</v>
      </c>
      <c r="E252" s="9" t="n">
        <f aca="false">C19</f>
        <v>10</v>
      </c>
      <c r="F252" s="0" t="s">
        <v>142</v>
      </c>
      <c r="G252" s="15" t="n">
        <f aca="false">J146</f>
        <v>0.25</v>
      </c>
      <c r="J252" s="0" t="s">
        <v>141</v>
      </c>
    </row>
    <row r="253" customFormat="false" ht="12.75" hidden="false" customHeight="false" outlineLevel="0" collapsed="false">
      <c r="C253" s="0" t="s">
        <v>143</v>
      </c>
      <c r="D253" s="2" t="s">
        <v>41</v>
      </c>
      <c r="E253" s="2" t="s">
        <v>65</v>
      </c>
      <c r="F253" s="2" t="s">
        <v>66</v>
      </c>
      <c r="G253" s="2" t="s">
        <v>17</v>
      </c>
      <c r="J253" s="2"/>
      <c r="K253" s="2"/>
      <c r="L253" s="2"/>
      <c r="M253" s="2"/>
    </row>
    <row r="254" customFormat="false" ht="12.75" hidden="false" customHeight="false" outlineLevel="0" collapsed="false">
      <c r="C254" s="0" t="n">
        <v>0</v>
      </c>
      <c r="D254" s="6" t="n">
        <v>12.4492217978728</v>
      </c>
      <c r="E254" s="6" t="n">
        <v>9.74505182364851</v>
      </c>
      <c r="F254" s="6" t="n">
        <v>6.56353465870436</v>
      </c>
      <c r="G254" s="6" t="n">
        <v>9.99595430141727</v>
      </c>
      <c r="J254" s="6" t="n">
        <v>12.4492217978728</v>
      </c>
      <c r="K254" s="6" t="n">
        <v>9.74505182364851</v>
      </c>
      <c r="L254" s="6" t="n">
        <v>6.56353465870436</v>
      </c>
      <c r="M254" s="6" t="n">
        <v>9.99595430141727</v>
      </c>
    </row>
    <row r="255" customFormat="false" ht="12.75" hidden="false" customHeight="false" outlineLevel="0" collapsed="false">
      <c r="C255" s="0" t="n">
        <v>1</v>
      </c>
      <c r="D255" s="6" t="n">
        <v>12.6873326246687</v>
      </c>
      <c r="E255" s="6" t="n">
        <v>10.024635847201</v>
      </c>
      <c r="F255" s="6" t="n">
        <v>6.75184144883901</v>
      </c>
      <c r="G255" s="6" t="n">
        <v>10.2458531589527</v>
      </c>
      <c r="J255" s="6" t="n">
        <v>12.6350064801929</v>
      </c>
      <c r="K255" s="6" t="n">
        <v>10.0237288471287</v>
      </c>
      <c r="L255" s="6" t="n">
        <v>6.84221168218453</v>
      </c>
      <c r="M255" s="6" t="n">
        <v>10.2458531589527</v>
      </c>
    </row>
    <row r="256" customFormat="false" ht="12.75" hidden="false" customHeight="false" outlineLevel="0" collapsed="false">
      <c r="C256" s="0" t="n">
        <f aca="false">C255+1</f>
        <v>2</v>
      </c>
      <c r="D256" s="6" t="n">
        <v>12.9254434514646</v>
      </c>
      <c r="E256" s="6" t="n">
        <v>10.3042198707535</v>
      </c>
      <c r="F256" s="6" t="n">
        <v>6.94014823897365</v>
      </c>
      <c r="G256" s="6" t="n">
        <v>10.4957520164881</v>
      </c>
      <c r="J256" s="6" t="n">
        <v>12.820791162513</v>
      </c>
      <c r="K256" s="6" t="n">
        <v>10.3024058706089</v>
      </c>
      <c r="L256" s="6" t="n">
        <v>7.12088870566471</v>
      </c>
      <c r="M256" s="6" t="n">
        <v>10.4957520164881</v>
      </c>
    </row>
    <row r="257" customFormat="false" ht="12.75" hidden="false" customHeight="false" outlineLevel="0" collapsed="false">
      <c r="C257" s="0" t="n">
        <f aca="false">C256+1</f>
        <v>3</v>
      </c>
      <c r="D257" s="6" t="n">
        <v>13.1635542782605</v>
      </c>
      <c r="E257" s="6" t="n">
        <v>10.5838038943061</v>
      </c>
      <c r="F257" s="6" t="n">
        <v>7.12845502910829</v>
      </c>
      <c r="G257" s="6" t="n">
        <v>10.7456508740236</v>
      </c>
      <c r="J257" s="6" t="n">
        <v>13.0065758448331</v>
      </c>
      <c r="K257" s="6" t="n">
        <v>10.581082894089</v>
      </c>
      <c r="L257" s="6" t="n">
        <v>7.39956572914488</v>
      </c>
      <c r="M257" s="6" t="n">
        <v>10.7456508740236</v>
      </c>
    </row>
    <row r="258" customFormat="false" ht="12.75" hidden="false" customHeight="false" outlineLevel="0" collapsed="false">
      <c r="C258" s="0" t="n">
        <f aca="false">C257+1</f>
        <v>4</v>
      </c>
      <c r="D258" s="6" t="n">
        <v>13.4016651050565</v>
      </c>
      <c r="E258" s="6" t="n">
        <v>10.8633879178586</v>
      </c>
      <c r="F258" s="6" t="n">
        <v>7.31676181924293</v>
      </c>
      <c r="G258" s="6" t="n">
        <v>10.995549731559</v>
      </c>
      <c r="J258" s="6" t="n">
        <v>13.1923605271532</v>
      </c>
      <c r="K258" s="6" t="n">
        <v>10.8597599175692</v>
      </c>
      <c r="L258" s="6" t="n">
        <v>7.67824275262506</v>
      </c>
      <c r="M258" s="6" t="n">
        <v>10.995549731559</v>
      </c>
    </row>
    <row r="259" customFormat="false" ht="12.75" hidden="false" customHeight="false" outlineLevel="0" collapsed="false">
      <c r="C259" s="0" t="n">
        <f aca="false">C258+1</f>
        <v>5</v>
      </c>
      <c r="D259" s="6" t="n">
        <v>13.6397759318524</v>
      </c>
      <c r="E259" s="6" t="n">
        <v>11.1429719414111</v>
      </c>
      <c r="F259" s="6" t="n">
        <v>7.50506860937758</v>
      </c>
      <c r="G259" s="6" t="n">
        <v>11.2454485890944</v>
      </c>
      <c r="J259" s="6" t="n">
        <v>13.3781452094734</v>
      </c>
      <c r="K259" s="6" t="n">
        <v>11.1384369410494</v>
      </c>
      <c r="L259" s="6" t="n">
        <v>7.95691977610523</v>
      </c>
      <c r="M259" s="6" t="n">
        <v>11.2454485890944</v>
      </c>
    </row>
    <row r="260" customFormat="false" ht="12.75" hidden="false" customHeight="false" outlineLevel="0" collapsed="false">
      <c r="C260" s="0" t="n">
        <f aca="false">C259+1</f>
        <v>6</v>
      </c>
      <c r="D260" s="6" t="n">
        <v>13.8778867586483</v>
      </c>
      <c r="E260" s="6" t="n">
        <v>11.4225559649636</v>
      </c>
      <c r="F260" s="6" t="n">
        <v>7.69337539951222</v>
      </c>
      <c r="G260" s="6" t="n">
        <v>11.4953474466299</v>
      </c>
      <c r="J260" s="6" t="n">
        <v>13.5639298917935</v>
      </c>
      <c r="K260" s="6" t="n">
        <v>11.4171139645295</v>
      </c>
      <c r="L260" s="6" t="n">
        <v>8.2355967995854</v>
      </c>
      <c r="M260" s="6" t="n">
        <v>11.4953474466299</v>
      </c>
    </row>
    <row r="261" customFormat="false" ht="12.75" hidden="false" customHeight="false" outlineLevel="0" collapsed="false">
      <c r="C261" s="0" t="n">
        <f aca="false">C260+1</f>
        <v>7</v>
      </c>
      <c r="D261" s="6" t="n">
        <v>14.1159975854442</v>
      </c>
      <c r="E261" s="6" t="n">
        <v>11.7021399885162</v>
      </c>
      <c r="F261" s="6" t="n">
        <v>7.88168218964686</v>
      </c>
      <c r="G261" s="6" t="n">
        <v>11.7452463041653</v>
      </c>
      <c r="J261" s="6" t="n">
        <v>13.7497145741136</v>
      </c>
      <c r="K261" s="6" t="n">
        <v>11.6957909880097</v>
      </c>
      <c r="L261" s="6" t="n">
        <v>8.51427382306557</v>
      </c>
      <c r="M261" s="6" t="n">
        <v>11.7452463041653</v>
      </c>
    </row>
    <row r="262" customFormat="false" ht="12.75" hidden="false" customHeight="false" outlineLevel="0" collapsed="false">
      <c r="C262" s="0" t="n">
        <f aca="false">C261+1</f>
        <v>8</v>
      </c>
      <c r="D262" s="6" t="n">
        <v>14.3541084122401</v>
      </c>
      <c r="E262" s="6" t="n">
        <v>11.9817240120687</v>
      </c>
      <c r="F262" s="6" t="n">
        <v>8.0699889797815</v>
      </c>
      <c r="G262" s="6" t="n">
        <v>11.9951451617007</v>
      </c>
      <c r="J262" s="6" t="n">
        <v>13.8569332908326</v>
      </c>
      <c r="K262" s="6" t="n">
        <v>11.8566190630882</v>
      </c>
      <c r="L262" s="6" t="n">
        <v>8.67510189814409</v>
      </c>
      <c r="M262" s="6" t="n">
        <v>11.8894661315477</v>
      </c>
    </row>
    <row r="263" customFormat="false" ht="12.75" hidden="false" customHeight="false" outlineLevel="0" collapsed="false">
      <c r="C263" s="0" t="n">
        <f aca="false">C262+1</f>
        <v>9</v>
      </c>
      <c r="D263" s="6" t="n">
        <v>14.592219239036</v>
      </c>
      <c r="E263" s="6" t="n">
        <v>12.2613080356212</v>
      </c>
      <c r="F263" s="6" t="n">
        <v>8.25829576991615</v>
      </c>
      <c r="G263" s="6" t="n">
        <v>12.2450440192361</v>
      </c>
      <c r="J263" s="6" t="n">
        <f aca="false">J254</f>
        <v>12.4492217978728</v>
      </c>
      <c r="K263" s="6" t="n">
        <f aca="false">K254</f>
        <v>9.74505182364851</v>
      </c>
      <c r="L263" s="6" t="n">
        <f aca="false">L254</f>
        <v>6.56353465870436</v>
      </c>
      <c r="M263" s="6" t="n">
        <f aca="false">M254</f>
        <v>9.99595430141727</v>
      </c>
    </row>
    <row r="264" customFormat="false" ht="12.75" hidden="false" customHeight="false" outlineLevel="0" collapsed="false">
      <c r="C264" s="0" t="n">
        <f aca="false">C263+1</f>
        <v>10</v>
      </c>
      <c r="D264" s="6" t="n">
        <v>14.830330065832</v>
      </c>
      <c r="E264" s="6" t="n">
        <v>12.5408920591737</v>
      </c>
      <c r="F264" s="6" t="n">
        <v>8.44660256005079</v>
      </c>
      <c r="G264" s="6" t="n">
        <v>12.4949428767716</v>
      </c>
      <c r="J264" s="6"/>
      <c r="K264" s="6"/>
      <c r="L264" s="6"/>
      <c r="M264" s="6"/>
    </row>
    <row r="265" customFormat="false" ht="12.75" hidden="false" customHeight="false" outlineLevel="0" collapsed="false">
      <c r="C265" s="0" t="n">
        <f aca="false">C264+1</f>
        <v>11</v>
      </c>
      <c r="D265" s="6" t="n">
        <v>14.830330065832</v>
      </c>
      <c r="E265" s="6" t="n">
        <v>12.5408920591737</v>
      </c>
      <c r="F265" s="6" t="n">
        <v>8.44660256005079</v>
      </c>
      <c r="G265" s="6" t="n">
        <v>12.4949428767716</v>
      </c>
      <c r="J265" s="6"/>
      <c r="K265" s="6"/>
      <c r="L265" s="6"/>
      <c r="M265" s="6"/>
    </row>
    <row r="266" customFormat="false" ht="12.75" hidden="false" customHeight="false" outlineLevel="0" collapsed="false">
      <c r="C266" s="0" t="n">
        <f aca="false">C265+1</f>
        <v>12</v>
      </c>
      <c r="D266" s="6" t="n">
        <v>14.830330065832</v>
      </c>
      <c r="E266" s="6" t="n">
        <v>12.5408920591737</v>
      </c>
      <c r="F266" s="6" t="n">
        <v>8.44660256005079</v>
      </c>
      <c r="G266" s="6" t="n">
        <v>12.4949428767716</v>
      </c>
      <c r="J266" s="6"/>
      <c r="K266" s="6"/>
      <c r="L266" s="6"/>
      <c r="M266" s="6"/>
    </row>
    <row r="267" customFormat="false" ht="12.75" hidden="false" customHeight="false" outlineLevel="0" collapsed="false">
      <c r="C267" s="0" t="n">
        <f aca="false">C266+1</f>
        <v>13</v>
      </c>
      <c r="D267" s="6" t="n">
        <v>14.830330065832</v>
      </c>
      <c r="E267" s="6" t="n">
        <v>12.5408920591737</v>
      </c>
      <c r="F267" s="6" t="n">
        <v>8.44660256005079</v>
      </c>
      <c r="G267" s="6" t="n">
        <v>12.4949428767716</v>
      </c>
    </row>
    <row r="268" customFormat="false" ht="12.75" hidden="false" customHeight="false" outlineLevel="0" collapsed="false">
      <c r="C268" s="0" t="n">
        <f aca="false">C267+1</f>
        <v>14</v>
      </c>
      <c r="D268" s="6" t="n">
        <v>14.830330065832</v>
      </c>
      <c r="E268" s="6" t="n">
        <v>12.5408920591737</v>
      </c>
      <c r="F268" s="6" t="n">
        <v>8.44660256005079</v>
      </c>
      <c r="G268" s="6" t="n">
        <v>12.4949428767716</v>
      </c>
    </row>
    <row r="269" customFormat="false" ht="12.75" hidden="false" customHeight="false" outlineLevel="0" collapsed="false">
      <c r="C269" s="0" t="n">
        <f aca="false">C268+1</f>
        <v>15</v>
      </c>
      <c r="D269" s="6" t="n">
        <v>14.830330065832</v>
      </c>
      <c r="E269" s="6" t="n">
        <v>12.5408920591737</v>
      </c>
      <c r="F269" s="6" t="n">
        <v>8.44660256005079</v>
      </c>
      <c r="G269" s="6" t="n">
        <v>12.4949428767716</v>
      </c>
    </row>
    <row r="270" customFormat="false" ht="12.75" hidden="false" customHeight="false" outlineLevel="0" collapsed="false">
      <c r="C270" s="0" t="n">
        <f aca="false">C269+1</f>
        <v>16</v>
      </c>
      <c r="D270" s="6" t="n">
        <v>14.830330065832</v>
      </c>
      <c r="E270" s="6" t="n">
        <v>12.5408920591737</v>
      </c>
      <c r="F270" s="6" t="n">
        <v>8.44660256005079</v>
      </c>
      <c r="G270" s="6" t="n">
        <v>12.4949428767716</v>
      </c>
    </row>
    <row r="271" customFormat="false" ht="12.75" hidden="false" customHeight="false" outlineLevel="0" collapsed="false">
      <c r="C271" s="0" t="n">
        <f aca="false">C270+1</f>
        <v>17</v>
      </c>
      <c r="D271" s="6" t="n">
        <v>14.830330065832</v>
      </c>
      <c r="E271" s="6" t="n">
        <v>12.5408920591737</v>
      </c>
      <c r="F271" s="6" t="n">
        <v>8.44660256005079</v>
      </c>
      <c r="G271" s="6" t="n">
        <v>12.4949428767716</v>
      </c>
    </row>
    <row r="272" customFormat="false" ht="12.75" hidden="false" customHeight="false" outlineLevel="0" collapsed="false">
      <c r="C272" s="0" t="n">
        <f aca="false">C271+1</f>
        <v>18</v>
      </c>
      <c r="D272" s="6" t="n">
        <v>12.4492217978728</v>
      </c>
      <c r="E272" s="6" t="n">
        <v>9.74505182364851</v>
      </c>
      <c r="F272" s="6" t="n">
        <v>6.56353465870436</v>
      </c>
      <c r="G272" s="6" t="n">
        <v>9.99595430141727</v>
      </c>
    </row>
    <row r="273" customFormat="false" ht="12.75" hidden="false" customHeight="false" outlineLevel="0" collapsed="false">
      <c r="D273" s="6"/>
      <c r="E273" s="6"/>
      <c r="F273" s="6"/>
      <c r="G273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2001-01-12T17:04:20Z</dcterms:created>
  <dc:creator>William A. Monsen</dc:creator>
  <dc:description/>
  <dc:language>en-US</dc:language>
  <cp:lastModifiedBy>William A. Monsen</cp:lastModifiedBy>
  <cp:revision>0</cp:revision>
  <dc:subject/>
  <dc:title/>
</cp:coreProperties>
</file>