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" sheetId="1" state="visible" r:id="rId3"/>
    <sheet name="comparison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<sst xmlns="http://schemas.openxmlformats.org/spreadsheetml/2006/main" count="126" uniqueCount="26">
  <si>
    <t xml:space="preserve">USGT  #27161</t>
  </si>
  <si>
    <t xml:space="preserve">Summary of Gas that Flowed West (in mmbtu)</t>
  </si>
  <si>
    <t xml:space="preserve">Delivery Point</t>
  </si>
  <si>
    <t xml:space="preserve">Nominated for the month</t>
  </si>
  <si>
    <t xml:space="preserve">Scheduled for the month</t>
  </si>
  <si>
    <t xml:space="preserve">3rd party sheduled for the month</t>
  </si>
  <si>
    <t xml:space="preserve">SOCAL Needles</t>
  </si>
  <si>
    <t xml:space="preserve">na</t>
  </si>
  <si>
    <t xml:space="preserve">Mojave Topock</t>
  </si>
  <si>
    <t xml:space="preserve">PGE Topock</t>
  </si>
  <si>
    <t xml:space="preserve">Calif Mkt Pool</t>
  </si>
  <si>
    <t xml:space="preserve">EP Window Rock</t>
  </si>
  <si>
    <t xml:space="preserve">Comparables</t>
  </si>
  <si>
    <t xml:space="preserve">VOLUMES SCHEDULED VS TOTAL CONTRACT MDQ</t>
  </si>
  <si>
    <t xml:space="preserve">mmbtu/d</t>
  </si>
  <si>
    <t xml:space="preserve">scheduled mmbtu total (5/00 thru 10/01)</t>
  </si>
  <si>
    <t xml:space="preserve">USGT's total contract volume</t>
  </si>
  <si>
    <t xml:space="preserve">Total delivered to the west</t>
  </si>
  <si>
    <t xml:space="preserve">*</t>
  </si>
  <si>
    <t xml:space="preserve">Percentage</t>
  </si>
  <si>
    <t xml:space="preserve">* avg of the 549 days in the evaluation</t>
  </si>
  <si>
    <t xml:space="preserve">VOLUMES SCHEDULED VS TOTAL DELIVERED CAPACITY</t>
  </si>
  <si>
    <t xml:space="preserve">mmbtu total del capacity (5/00 thru 10/01)</t>
  </si>
  <si>
    <t xml:space="preserve">TW's total delivery capacity</t>
  </si>
  <si>
    <t xml:space="preserve">TOTAL PRIMARY DELIVERY VOLUMES VS TOTAL ALTERNATE DELIVERY VOLUMES</t>
  </si>
  <si>
    <t xml:space="preserve">to be provided by Dennis Lee via e-mail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</si>
</sst>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  <numFmt numFmtId="169" formatCode="0.00%"/>
    <numFmt numFmtId="170" formatCode="_(* #,##0.00000000000000_);_(* \(#,##0.00000000000000\);_(* \-??_);_(@_)"/>
    <numFmt numFmtId="171" formatCode="0.00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.84"/>
    <col collapsed="false" customWidth="true" hidden="false" outlineLevel="0" max="3" min="3" style="0" width="16.99"/>
    <col collapsed="false" customWidth="true" hidden="false" outlineLevel="0" max="4" min="4" style="0" width="2.7"/>
    <col collapsed="false" customWidth="true" hidden="false" outlineLevel="0" max="5" min="5" style="0" width="14.14"/>
    <col collapsed="false" customWidth="true" hidden="false" outlineLevel="0" max="6" min="6" style="0" width="2.7"/>
    <col collapsed="false" customWidth="true" hidden="false" outlineLevel="0" max="7" min="7" style="0" width="12.7"/>
    <col collapsed="false" customWidth="true" hidden="false" outlineLevel="0" max="8" min="8" style="0" width="2.7"/>
    <col collapsed="false" customWidth="true" hidden="false" outlineLevel="0" max="9" min="9" style="0" width="16.42"/>
    <col collapsed="false" customWidth="true" hidden="false" outlineLevel="0" max="10" min="10" style="0" width="10.56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</row>
    <row r="6" customFormat="false" ht="25.5" hidden="false" customHeight="false" outlineLevel="0" collapsed="false">
      <c r="B6" s="3"/>
      <c r="C6" s="3" t="s">
        <v>2</v>
      </c>
      <c r="D6" s="3"/>
      <c r="E6" s="4" t="s">
        <v>3</v>
      </c>
      <c r="F6" s="4"/>
      <c r="G6" s="4" t="s">
        <v>4</v>
      </c>
      <c r="H6" s="4"/>
      <c r="I6" s="4" t="s">
        <v>5</v>
      </c>
      <c r="J6" s="4"/>
      <c r="K6" s="4"/>
      <c r="L6" s="4"/>
      <c r="M6" s="4"/>
      <c r="N6" s="4"/>
      <c r="O6" s="4"/>
      <c r="P6" s="3"/>
      <c r="Q6" s="3"/>
    </row>
    <row r="8" customFormat="false" ht="12.75" hidden="false" customHeight="false" outlineLevel="0" collapsed="false">
      <c r="A8" s="5" t="n">
        <v>37165</v>
      </c>
      <c r="C8" s="0" t="s">
        <v>6</v>
      </c>
      <c r="E8" s="6" t="n">
        <f aca="false">3752+26291+4813+147418+3064+141872+11491</f>
        <v>338701</v>
      </c>
      <c r="F8" s="6"/>
      <c r="G8" s="6" t="n">
        <f aca="false">3752+3332+4813+99733+260+73417+1563</f>
        <v>186870</v>
      </c>
      <c r="H8" s="6"/>
      <c r="I8" s="6" t="s">
        <v>7</v>
      </c>
    </row>
    <row r="9" customFormat="false" ht="12.75" hidden="false" customHeight="false" outlineLevel="0" collapsed="false">
      <c r="C9" s="0" t="s">
        <v>8</v>
      </c>
      <c r="E9" s="6" t="n">
        <v>0</v>
      </c>
      <c r="F9" s="6"/>
      <c r="G9" s="6" t="n">
        <v>0</v>
      </c>
      <c r="H9" s="6"/>
      <c r="I9" s="6" t="n">
        <v>0</v>
      </c>
    </row>
    <row r="10" customFormat="false" ht="12.75" hidden="false" customHeight="false" outlineLevel="0" collapsed="false">
      <c r="C10" s="0" t="s">
        <v>9</v>
      </c>
      <c r="E10" s="6" t="n">
        <v>0</v>
      </c>
      <c r="F10" s="6"/>
      <c r="G10" s="6" t="n">
        <v>0</v>
      </c>
      <c r="H10" s="6"/>
      <c r="I10" s="6" t="n">
        <v>0</v>
      </c>
    </row>
    <row r="11" customFormat="false" ht="12.75" hidden="false" customHeight="false" outlineLevel="0" collapsed="false">
      <c r="C11" s="0" t="s">
        <v>10</v>
      </c>
      <c r="E11" s="6" t="n">
        <v>0</v>
      </c>
      <c r="F11" s="6"/>
      <c r="G11" s="6" t="n">
        <v>0</v>
      </c>
      <c r="H11" s="6"/>
      <c r="I11" s="6" t="n">
        <v>0</v>
      </c>
    </row>
    <row r="12" customFormat="false" ht="12.75" hidden="false" customHeight="false" outlineLevel="0" collapsed="false">
      <c r="C12" s="0" t="s">
        <v>11</v>
      </c>
      <c r="E12" s="7" t="n">
        <v>0</v>
      </c>
      <c r="F12" s="7"/>
      <c r="G12" s="7" t="n">
        <v>0</v>
      </c>
      <c r="H12" s="7"/>
      <c r="I12" s="7" t="n">
        <v>0</v>
      </c>
    </row>
    <row r="13" customFormat="false" ht="12.75" hidden="false" customHeight="false" outlineLevel="0" collapsed="false">
      <c r="E13" s="6" t="n">
        <f aca="false">SUM(E8:E12)</f>
        <v>338701</v>
      </c>
      <c r="F13" s="6"/>
      <c r="G13" s="6" t="n">
        <f aca="false">SUM(G8:G12)</f>
        <v>186870</v>
      </c>
      <c r="H13" s="6"/>
      <c r="I13" s="6" t="n">
        <f aca="false">SUM(I8:I12)</f>
        <v>0</v>
      </c>
    </row>
    <row r="15" customFormat="false" ht="12.75" hidden="false" customHeight="false" outlineLevel="0" collapsed="false">
      <c r="A15" s="5" t="n">
        <v>37135</v>
      </c>
      <c r="C15" s="0" t="s">
        <v>6</v>
      </c>
      <c r="E15" s="6" t="n">
        <v>0</v>
      </c>
      <c r="F15" s="6"/>
      <c r="G15" s="6" t="n">
        <v>0</v>
      </c>
      <c r="H15" s="6"/>
      <c r="I15" s="6" t="n">
        <v>0</v>
      </c>
    </row>
    <row r="16" customFormat="false" ht="12.75" hidden="false" customHeight="false" outlineLevel="0" collapsed="false">
      <c r="C16" s="0" t="s">
        <v>8</v>
      </c>
      <c r="E16" s="6" t="n">
        <v>0</v>
      </c>
      <c r="F16" s="6"/>
      <c r="G16" s="6" t="n">
        <v>0</v>
      </c>
      <c r="H16" s="6"/>
      <c r="I16" s="6" t="n">
        <v>0</v>
      </c>
    </row>
    <row r="17" customFormat="false" ht="12.75" hidden="false" customHeight="false" outlineLevel="0" collapsed="false">
      <c r="C17" s="0" t="s">
        <v>9</v>
      </c>
      <c r="E17" s="6" t="n">
        <v>0</v>
      </c>
      <c r="F17" s="6"/>
      <c r="G17" s="6" t="n">
        <v>0</v>
      </c>
      <c r="H17" s="6"/>
      <c r="I17" s="6" t="n">
        <v>0</v>
      </c>
    </row>
    <row r="18" customFormat="false" ht="12.75" hidden="false" customHeight="false" outlineLevel="0" collapsed="false">
      <c r="C18" s="0" t="s">
        <v>10</v>
      </c>
      <c r="E18" s="6" t="n">
        <v>0</v>
      </c>
      <c r="F18" s="6"/>
      <c r="G18" s="6" t="n">
        <v>0</v>
      </c>
      <c r="H18" s="6"/>
      <c r="I18" s="6" t="n">
        <v>0</v>
      </c>
    </row>
    <row r="19" customFormat="false" ht="12.75" hidden="false" customHeight="false" outlineLevel="0" collapsed="false">
      <c r="C19" s="0" t="s">
        <v>11</v>
      </c>
      <c r="E19" s="7" t="n">
        <v>3040</v>
      </c>
      <c r="F19" s="7"/>
      <c r="G19" s="7" t="n">
        <v>0</v>
      </c>
      <c r="H19" s="7"/>
      <c r="I19" s="7" t="s">
        <v>7</v>
      </c>
    </row>
    <row r="20" customFormat="false" ht="12.75" hidden="false" customHeight="false" outlineLevel="0" collapsed="false">
      <c r="E20" s="6" t="n">
        <f aca="false">SUM(E15:E19)</f>
        <v>3040</v>
      </c>
      <c r="F20" s="6"/>
      <c r="G20" s="6" t="n">
        <f aca="false">SUM(G15:G19)</f>
        <v>0</v>
      </c>
      <c r="H20" s="6"/>
      <c r="I20" s="6" t="n">
        <f aca="false">SUM(I15:I19)</f>
        <v>0</v>
      </c>
    </row>
    <row r="22" customFormat="false" ht="12.75" hidden="false" customHeight="false" outlineLevel="0" collapsed="false">
      <c r="A22" s="5" t="n">
        <v>37104</v>
      </c>
      <c r="C22" s="0" t="s">
        <v>6</v>
      </c>
      <c r="E22" s="6" t="n">
        <f aca="false">5000+303457+110561+725991+80257+69285+941451+2331+5000</f>
        <v>2243333</v>
      </c>
      <c r="F22" s="6"/>
      <c r="G22" s="6" t="n">
        <f aca="false">5000+61021+13408+10257+26200+240059+2331+5000</f>
        <v>363276</v>
      </c>
      <c r="H22" s="6"/>
      <c r="I22" s="6" t="s">
        <v>7</v>
      </c>
    </row>
    <row r="23" customFormat="false" ht="12.75" hidden="false" customHeight="false" outlineLevel="0" collapsed="false">
      <c r="C23" s="0" t="s">
        <v>8</v>
      </c>
      <c r="E23" s="6" t="n">
        <v>0</v>
      </c>
      <c r="F23" s="6"/>
      <c r="G23" s="6" t="n">
        <v>0</v>
      </c>
      <c r="H23" s="6"/>
      <c r="I23" s="6" t="n">
        <v>0</v>
      </c>
    </row>
    <row r="24" customFormat="false" ht="12.75" hidden="false" customHeight="false" outlineLevel="0" collapsed="false">
      <c r="C24" s="0" t="s">
        <v>9</v>
      </c>
      <c r="E24" s="6" t="n">
        <v>0</v>
      </c>
      <c r="F24" s="6"/>
      <c r="G24" s="6" t="n">
        <v>0</v>
      </c>
      <c r="H24" s="6"/>
      <c r="I24" s="6" t="n">
        <v>0</v>
      </c>
    </row>
    <row r="25" customFormat="false" ht="12.75" hidden="false" customHeight="false" outlineLevel="0" collapsed="false">
      <c r="C25" s="0" t="s">
        <v>10</v>
      </c>
      <c r="E25" s="6" t="n">
        <v>0</v>
      </c>
      <c r="F25" s="6"/>
      <c r="G25" s="6" t="n">
        <v>0</v>
      </c>
      <c r="H25" s="6"/>
      <c r="I25" s="6" t="n">
        <v>0</v>
      </c>
    </row>
    <row r="26" customFormat="false" ht="12.75" hidden="false" customHeight="false" outlineLevel="0" collapsed="false">
      <c r="C26" s="0" t="s">
        <v>11</v>
      </c>
      <c r="E26" s="7" t="n">
        <v>0</v>
      </c>
      <c r="F26" s="7"/>
      <c r="G26" s="7" t="n">
        <v>0</v>
      </c>
      <c r="H26" s="7"/>
      <c r="I26" s="7" t="n">
        <v>0</v>
      </c>
    </row>
    <row r="27" customFormat="false" ht="12.75" hidden="false" customHeight="false" outlineLevel="0" collapsed="false">
      <c r="E27" s="6" t="n">
        <f aca="false">SUM(E22:E26)</f>
        <v>2243333</v>
      </c>
      <c r="F27" s="6"/>
      <c r="G27" s="6" t="n">
        <f aca="false">SUM(G22:G26)</f>
        <v>363276</v>
      </c>
      <c r="H27" s="6"/>
      <c r="I27" s="6" t="n">
        <f aca="false">SUM(I22:I26)</f>
        <v>0</v>
      </c>
    </row>
    <row r="29" customFormat="false" ht="12.75" hidden="false" customHeight="false" outlineLevel="0" collapsed="false">
      <c r="A29" s="5" t="n">
        <v>37073</v>
      </c>
      <c r="C29" s="0" t="s">
        <v>6</v>
      </c>
      <c r="E29" s="6" t="n">
        <f aca="false">86107+20213+37362+246383+853399+8617+36666+29295+13330+96467+36000+366834+1398017+11500</f>
        <v>3240190</v>
      </c>
      <c r="F29" s="6"/>
      <c r="G29" s="6" t="n">
        <f aca="false">85851+20213+3499+58428+294304+29295+13330+13946+73863+376251+11500</f>
        <v>980480</v>
      </c>
      <c r="H29" s="6"/>
      <c r="I29" s="6" t="s">
        <v>7</v>
      </c>
    </row>
    <row r="30" customFormat="false" ht="12.75" hidden="false" customHeight="false" outlineLevel="0" collapsed="false">
      <c r="C30" s="0" t="s">
        <v>8</v>
      </c>
      <c r="E30" s="6" t="n">
        <v>0</v>
      </c>
      <c r="F30" s="6"/>
      <c r="G30" s="6" t="n">
        <v>0</v>
      </c>
      <c r="H30" s="6"/>
      <c r="I30" s="6" t="n">
        <v>0</v>
      </c>
    </row>
    <row r="31" customFormat="false" ht="12.75" hidden="false" customHeight="false" outlineLevel="0" collapsed="false">
      <c r="C31" s="0" t="s">
        <v>9</v>
      </c>
      <c r="E31" s="6" t="n">
        <v>0</v>
      </c>
      <c r="F31" s="6"/>
      <c r="G31" s="6" t="n">
        <v>0</v>
      </c>
      <c r="H31" s="6"/>
      <c r="I31" s="6" t="n">
        <v>0</v>
      </c>
    </row>
    <row r="32" customFormat="false" ht="12.75" hidden="false" customHeight="false" outlineLevel="0" collapsed="false">
      <c r="C32" s="0" t="s">
        <v>10</v>
      </c>
      <c r="E32" s="6" t="n">
        <v>0</v>
      </c>
      <c r="F32" s="6"/>
      <c r="G32" s="6" t="n">
        <v>0</v>
      </c>
      <c r="H32" s="6"/>
      <c r="I32" s="6" t="n">
        <v>0</v>
      </c>
    </row>
    <row r="33" customFormat="false" ht="12.75" hidden="false" customHeight="false" outlineLevel="0" collapsed="false">
      <c r="C33" s="0" t="s">
        <v>11</v>
      </c>
      <c r="E33" s="7" t="n">
        <v>0</v>
      </c>
      <c r="F33" s="7"/>
      <c r="G33" s="7" t="n">
        <v>0</v>
      </c>
      <c r="H33" s="7"/>
      <c r="I33" s="7" t="n">
        <v>0</v>
      </c>
    </row>
    <row r="34" customFormat="false" ht="12.75" hidden="false" customHeight="false" outlineLevel="0" collapsed="false">
      <c r="E34" s="6" t="n">
        <f aca="false">SUM(E29:E33)</f>
        <v>3240190</v>
      </c>
      <c r="F34" s="6"/>
      <c r="G34" s="6" t="n">
        <f aca="false">SUM(G29:G33)</f>
        <v>980480</v>
      </c>
      <c r="H34" s="6"/>
      <c r="I34" s="6" t="n">
        <f aca="false">SUM(I29:I33)</f>
        <v>0</v>
      </c>
    </row>
    <row r="36" customFormat="false" ht="12.75" hidden="false" customHeight="false" outlineLevel="0" collapsed="false">
      <c r="A36" s="5" t="n">
        <v>37043</v>
      </c>
      <c r="C36" s="0" t="s">
        <v>6</v>
      </c>
      <c r="E36" s="6" t="n">
        <f aca="false">9578+175000+774650+19000+10999+24000+10000+119786+161495+803400+47064+335000+1049944+7500+85912+30000+105661+202088</f>
        <v>3971077</v>
      </c>
      <c r="F36" s="6"/>
      <c r="G36" s="6" t="n">
        <f aca="false">9578+18112+177903+19000+10999+24000+10000+25198+56689+88250+47064+50000+220588+38909+10000+95849+82113</f>
        <v>984252</v>
      </c>
      <c r="H36" s="6"/>
      <c r="I36" s="6" t="s">
        <v>7</v>
      </c>
    </row>
    <row r="37" customFormat="false" ht="12.75" hidden="false" customHeight="false" outlineLevel="0" collapsed="false">
      <c r="C37" s="0" t="s">
        <v>8</v>
      </c>
      <c r="E37" s="6" t="n">
        <v>0</v>
      </c>
      <c r="F37" s="6"/>
      <c r="G37" s="6" t="n">
        <v>0</v>
      </c>
      <c r="H37" s="6"/>
      <c r="I37" s="6" t="n">
        <v>0</v>
      </c>
    </row>
    <row r="38" customFormat="false" ht="12.75" hidden="false" customHeight="false" outlineLevel="0" collapsed="false">
      <c r="C38" s="0" t="s">
        <v>9</v>
      </c>
      <c r="E38" s="6" t="n">
        <v>30000</v>
      </c>
      <c r="F38" s="6"/>
      <c r="G38" s="6" t="n">
        <v>0</v>
      </c>
      <c r="H38" s="6"/>
      <c r="I38" s="6" t="n">
        <v>0</v>
      </c>
    </row>
    <row r="39" customFormat="false" ht="12.75" hidden="false" customHeight="false" outlineLevel="0" collapsed="false">
      <c r="C39" s="0" t="s">
        <v>10</v>
      </c>
      <c r="E39" s="6" t="n">
        <v>0</v>
      </c>
      <c r="F39" s="6"/>
      <c r="G39" s="6" t="n">
        <v>0</v>
      </c>
      <c r="H39" s="6"/>
      <c r="I39" s="6" t="n">
        <v>0</v>
      </c>
    </row>
    <row r="40" customFormat="false" ht="12.75" hidden="false" customHeight="false" outlineLevel="0" collapsed="false">
      <c r="C40" s="0" t="s">
        <v>11</v>
      </c>
      <c r="E40" s="7" t="n">
        <v>0</v>
      </c>
      <c r="F40" s="7"/>
      <c r="G40" s="7" t="n">
        <v>0</v>
      </c>
      <c r="H40" s="7"/>
      <c r="I40" s="7" t="n">
        <v>0</v>
      </c>
    </row>
    <row r="41" customFormat="false" ht="12.75" hidden="false" customHeight="false" outlineLevel="0" collapsed="false">
      <c r="E41" s="6" t="n">
        <f aca="false">SUM(E36:E40)</f>
        <v>4001077</v>
      </c>
      <c r="F41" s="6"/>
      <c r="G41" s="6" t="n">
        <f aca="false">SUM(G36:G40)</f>
        <v>984252</v>
      </c>
      <c r="H41" s="6"/>
      <c r="I41" s="6" t="n">
        <f aca="false">SUM(I36:I40)</f>
        <v>0</v>
      </c>
    </row>
    <row r="43" customFormat="false" ht="12.75" hidden="false" customHeight="false" outlineLevel="0" collapsed="false">
      <c r="A43" s="5" t="n">
        <v>37012</v>
      </c>
      <c r="C43" s="0" t="s">
        <v>6</v>
      </c>
      <c r="E43" s="6" t="n">
        <f aca="false">100000+665637+1181839</f>
        <v>1947476</v>
      </c>
      <c r="F43" s="6"/>
      <c r="G43" s="6" t="n">
        <f aca="false">83510+158643</f>
        <v>242153</v>
      </c>
      <c r="H43" s="6"/>
      <c r="I43" s="6" t="s">
        <v>7</v>
      </c>
    </row>
    <row r="44" customFormat="false" ht="12.75" hidden="false" customHeight="false" outlineLevel="0" collapsed="false">
      <c r="C44" s="0" t="s">
        <v>8</v>
      </c>
      <c r="E44" s="6" t="n">
        <v>0</v>
      </c>
      <c r="F44" s="6"/>
      <c r="G44" s="6" t="n">
        <v>0</v>
      </c>
      <c r="H44" s="6"/>
      <c r="I44" s="6" t="n">
        <v>0</v>
      </c>
    </row>
    <row r="45" customFormat="false" ht="12.75" hidden="false" customHeight="false" outlineLevel="0" collapsed="false">
      <c r="C45" s="0" t="s">
        <v>9</v>
      </c>
      <c r="E45" s="6" t="n">
        <f aca="false">60000+736728</f>
        <v>796728</v>
      </c>
      <c r="F45" s="6"/>
      <c r="G45" s="6" t="n">
        <f aca="false">638</f>
        <v>638</v>
      </c>
      <c r="H45" s="6"/>
      <c r="I45" s="6" t="s">
        <v>7</v>
      </c>
    </row>
    <row r="46" customFormat="false" ht="12.75" hidden="false" customHeight="false" outlineLevel="0" collapsed="false">
      <c r="C46" s="0" t="s">
        <v>10</v>
      </c>
      <c r="E46" s="6" t="n">
        <f aca="false">180392</f>
        <v>180392</v>
      </c>
      <c r="F46" s="6"/>
      <c r="G46" s="6" t="n">
        <v>0</v>
      </c>
      <c r="H46" s="6"/>
      <c r="I46" s="6" t="n">
        <v>0</v>
      </c>
    </row>
    <row r="47" customFormat="false" ht="12.75" hidden="false" customHeight="false" outlineLevel="0" collapsed="false">
      <c r="C47" s="0" t="s">
        <v>11</v>
      </c>
      <c r="E47" s="7" t="n">
        <v>0</v>
      </c>
      <c r="F47" s="7"/>
      <c r="G47" s="7" t="n">
        <v>0</v>
      </c>
      <c r="H47" s="7"/>
      <c r="I47" s="7" t="n">
        <v>0</v>
      </c>
    </row>
    <row r="48" customFormat="false" ht="12.75" hidden="false" customHeight="false" outlineLevel="0" collapsed="false">
      <c r="E48" s="6" t="n">
        <f aca="false">SUM(E43:E47)</f>
        <v>2924596</v>
      </c>
      <c r="F48" s="6"/>
      <c r="G48" s="6" t="n">
        <f aca="false">SUM(G43:G47)</f>
        <v>242791</v>
      </c>
      <c r="H48" s="6"/>
      <c r="I48" s="6" t="n">
        <f aca="false">SUM(I43:I47)</f>
        <v>0</v>
      </c>
    </row>
    <row r="49" customFormat="false" ht="12.75" hidden="false" customHeight="false" outlineLevel="0" collapsed="false">
      <c r="E49" s="6"/>
      <c r="F49" s="6"/>
      <c r="G49" s="6"/>
      <c r="H49" s="6"/>
      <c r="I49" s="6"/>
    </row>
    <row r="50" customFormat="false" ht="12.75" hidden="false" customHeight="false" outlineLevel="0" collapsed="false">
      <c r="A50" s="5" t="n">
        <v>36982</v>
      </c>
      <c r="C50" s="0" t="s">
        <v>6</v>
      </c>
      <c r="E50" s="6" t="n">
        <f aca="false">110000+40000+30484</f>
        <v>180484</v>
      </c>
      <c r="F50" s="6"/>
      <c r="G50" s="6" t="n">
        <f aca="false">16032+9516</f>
        <v>25548</v>
      </c>
      <c r="H50" s="6"/>
      <c r="I50" s="6" t="s">
        <v>7</v>
      </c>
    </row>
    <row r="51" customFormat="false" ht="12.75" hidden="false" customHeight="false" outlineLevel="0" collapsed="false">
      <c r="C51" s="0" t="s">
        <v>8</v>
      </c>
      <c r="E51" s="6" t="n">
        <v>0</v>
      </c>
      <c r="F51" s="6"/>
      <c r="G51" s="6" t="n">
        <v>0</v>
      </c>
      <c r="H51" s="6"/>
      <c r="I51" s="6" t="n">
        <v>0</v>
      </c>
    </row>
    <row r="52" customFormat="false" ht="12.75" hidden="false" customHeight="false" outlineLevel="0" collapsed="false">
      <c r="C52" s="0" t="s">
        <v>9</v>
      </c>
      <c r="E52" s="6" t="n">
        <v>0</v>
      </c>
      <c r="F52" s="6"/>
      <c r="G52" s="6" t="n">
        <v>0</v>
      </c>
      <c r="H52" s="6"/>
      <c r="I52" s="6" t="n">
        <v>0</v>
      </c>
    </row>
    <row r="53" customFormat="false" ht="12.75" hidden="false" customHeight="false" outlineLevel="0" collapsed="false">
      <c r="C53" s="0" t="s">
        <v>10</v>
      </c>
      <c r="E53" s="6" t="n">
        <v>0</v>
      </c>
      <c r="F53" s="6"/>
      <c r="G53" s="6" t="n">
        <v>0</v>
      </c>
      <c r="H53" s="6"/>
      <c r="I53" s="6" t="n">
        <v>0</v>
      </c>
    </row>
    <row r="54" customFormat="false" ht="12.75" hidden="false" customHeight="false" outlineLevel="0" collapsed="false">
      <c r="C54" s="0" t="s">
        <v>11</v>
      </c>
      <c r="E54" s="7" t="n">
        <v>0</v>
      </c>
      <c r="F54" s="7"/>
      <c r="G54" s="7" t="n">
        <v>0</v>
      </c>
      <c r="H54" s="7"/>
      <c r="I54" s="7" t="n">
        <v>0</v>
      </c>
    </row>
    <row r="55" customFormat="false" ht="12.75" hidden="false" customHeight="false" outlineLevel="0" collapsed="false">
      <c r="E55" s="6" t="n">
        <f aca="false">SUM(E50:E54)</f>
        <v>180484</v>
      </c>
      <c r="F55" s="6"/>
      <c r="G55" s="6" t="n">
        <f aca="false">SUM(G50:G54)</f>
        <v>25548</v>
      </c>
      <c r="H55" s="6"/>
      <c r="I55" s="6" t="n">
        <f aca="false">SUM(I50:I54)</f>
        <v>0</v>
      </c>
    </row>
    <row r="57" customFormat="false" ht="12.75" hidden="false" customHeight="false" outlineLevel="0" collapsed="false">
      <c r="A57" s="5" t="n">
        <v>36951</v>
      </c>
      <c r="C57" s="0" t="s">
        <v>6</v>
      </c>
      <c r="E57" s="6" t="n">
        <v>3990862</v>
      </c>
      <c r="F57" s="6"/>
      <c r="G57" s="6" t="n">
        <v>394160</v>
      </c>
      <c r="H57" s="6"/>
      <c r="I57" s="6" t="n">
        <f aca="false">10832+206263+60000+4824+806+20093+1292+90050</f>
        <v>394160</v>
      </c>
    </row>
    <row r="58" customFormat="false" ht="12.75" hidden="false" customHeight="false" outlineLevel="0" collapsed="false">
      <c r="C58" s="0" t="s">
        <v>8</v>
      </c>
      <c r="E58" s="6" t="n">
        <v>0</v>
      </c>
      <c r="F58" s="6"/>
      <c r="G58" s="6" t="n">
        <v>0</v>
      </c>
      <c r="H58" s="6"/>
      <c r="I58" s="6" t="n">
        <v>0</v>
      </c>
    </row>
    <row r="59" customFormat="false" ht="12.75" hidden="false" customHeight="false" outlineLevel="0" collapsed="false">
      <c r="C59" s="0" t="s">
        <v>9</v>
      </c>
      <c r="E59" s="6" t="n">
        <v>260649</v>
      </c>
      <c r="F59" s="6"/>
      <c r="G59" s="6" t="n">
        <v>87039</v>
      </c>
      <c r="H59" s="6"/>
      <c r="I59" s="6" t="n">
        <f aca="false">87039</f>
        <v>87039</v>
      </c>
    </row>
    <row r="60" customFormat="false" ht="12.75" hidden="false" customHeight="false" outlineLevel="0" collapsed="false">
      <c r="C60" s="0" t="s">
        <v>10</v>
      </c>
      <c r="E60" s="6" t="n">
        <v>0</v>
      </c>
      <c r="F60" s="6"/>
      <c r="G60" s="6" t="n">
        <v>0</v>
      </c>
      <c r="H60" s="6"/>
      <c r="I60" s="6" t="n">
        <v>0</v>
      </c>
    </row>
    <row r="61" customFormat="false" ht="12.75" hidden="false" customHeight="false" outlineLevel="0" collapsed="false">
      <c r="C61" s="0" t="s">
        <v>11</v>
      </c>
      <c r="E61" s="7" t="n">
        <v>0</v>
      </c>
      <c r="F61" s="7"/>
      <c r="G61" s="7" t="n">
        <v>0</v>
      </c>
      <c r="H61" s="7"/>
      <c r="I61" s="7" t="n">
        <v>0</v>
      </c>
    </row>
    <row r="62" customFormat="false" ht="12.75" hidden="false" customHeight="false" outlineLevel="0" collapsed="false">
      <c r="E62" s="6" t="n">
        <f aca="false">SUM(E57:E61)</f>
        <v>4251511</v>
      </c>
      <c r="F62" s="6"/>
      <c r="G62" s="6" t="n">
        <f aca="false">SUM(G57:G61)</f>
        <v>481199</v>
      </c>
      <c r="H62" s="6"/>
      <c r="I62" s="6" t="n">
        <f aca="false">SUM(I57:I61)</f>
        <v>481199</v>
      </c>
    </row>
    <row r="64" customFormat="false" ht="12.75" hidden="false" customHeight="false" outlineLevel="0" collapsed="false">
      <c r="A64" s="5" t="n">
        <v>36923</v>
      </c>
      <c r="C64" s="0" t="s">
        <v>6</v>
      </c>
      <c r="E64" s="6" t="n">
        <v>1513321</v>
      </c>
      <c r="F64" s="6"/>
      <c r="G64" s="6" t="n">
        <v>531731</v>
      </c>
      <c r="H64" s="6"/>
      <c r="I64" s="6" t="n">
        <f aca="false">9500+20000+132158+35578+10000+9976+38447+20372+12821+12000+111873+6173+10000+5930+4817+10000+11556+44800+16971+1512+512+1524+14+5197</f>
        <v>531731</v>
      </c>
    </row>
    <row r="65" customFormat="false" ht="12.75" hidden="false" customHeight="false" outlineLevel="0" collapsed="false">
      <c r="C65" s="0" t="s">
        <v>8</v>
      </c>
      <c r="E65" s="6" t="n">
        <v>60444</v>
      </c>
      <c r="F65" s="6"/>
      <c r="G65" s="6" t="n">
        <v>48727</v>
      </c>
      <c r="H65" s="6"/>
      <c r="I65" s="6" t="n">
        <f aca="false">45393+1667+1667</f>
        <v>48727</v>
      </c>
    </row>
    <row r="66" customFormat="false" ht="12.75" hidden="false" customHeight="false" outlineLevel="0" collapsed="false">
      <c r="C66" s="0" t="s">
        <v>9</v>
      </c>
      <c r="E66" s="6" t="n">
        <v>12024</v>
      </c>
      <c r="F66" s="6"/>
      <c r="G66" s="6" t="n">
        <v>0</v>
      </c>
      <c r="H66" s="6"/>
      <c r="I66" s="6" t="n">
        <v>0</v>
      </c>
    </row>
    <row r="67" customFormat="false" ht="12.75" hidden="false" customHeight="false" outlineLevel="0" collapsed="false">
      <c r="C67" s="0" t="s">
        <v>10</v>
      </c>
      <c r="E67" s="6" t="n">
        <v>0</v>
      </c>
      <c r="F67" s="6"/>
      <c r="G67" s="6" t="n">
        <v>0</v>
      </c>
      <c r="H67" s="6"/>
      <c r="I67" s="6" t="n">
        <v>0</v>
      </c>
    </row>
    <row r="68" customFormat="false" ht="12.75" hidden="false" customHeight="false" outlineLevel="0" collapsed="false">
      <c r="C68" s="0" t="s">
        <v>11</v>
      </c>
      <c r="E68" s="7" t="n">
        <v>0</v>
      </c>
      <c r="F68" s="7"/>
      <c r="G68" s="7" t="n">
        <v>0</v>
      </c>
      <c r="H68" s="7"/>
      <c r="I68" s="7" t="n">
        <v>0</v>
      </c>
    </row>
    <row r="69" customFormat="false" ht="12.75" hidden="false" customHeight="false" outlineLevel="0" collapsed="false">
      <c r="E69" s="6" t="n">
        <f aca="false">SUM(E64:E68)</f>
        <v>1585789</v>
      </c>
      <c r="F69" s="6"/>
      <c r="G69" s="6" t="n">
        <f aca="false">SUM(G64:G68)</f>
        <v>580458</v>
      </c>
      <c r="H69" s="6"/>
      <c r="I69" s="6" t="n">
        <f aca="false">SUM(I64:I68)</f>
        <v>580458</v>
      </c>
    </row>
    <row r="71" customFormat="false" ht="12.75" hidden="false" customHeight="false" outlineLevel="0" collapsed="false">
      <c r="A71" s="5" t="n">
        <v>36892</v>
      </c>
      <c r="C71" s="0" t="s">
        <v>6</v>
      </c>
      <c r="E71" s="6" t="n">
        <v>1786910</v>
      </c>
      <c r="F71" s="6"/>
      <c r="G71" s="6" t="n">
        <v>920272</v>
      </c>
      <c r="H71" s="6"/>
      <c r="I71" s="6" t="n">
        <f aca="false">245342+5000+188249+226102+10000+21869+3711+1834+59550+10000+5017+33196+13695+10000+10000+33205+15448+555+5000+14999+7500</f>
        <v>920272</v>
      </c>
    </row>
    <row r="72" customFormat="false" ht="12.75" hidden="false" customHeight="false" outlineLevel="0" collapsed="false">
      <c r="C72" s="0" t="s">
        <v>8</v>
      </c>
      <c r="E72" s="6" t="n">
        <v>198489</v>
      </c>
      <c r="F72" s="6"/>
      <c r="G72" s="6" t="n">
        <v>136987</v>
      </c>
      <c r="H72" s="6"/>
      <c r="I72" s="6" t="n">
        <f aca="false">129174+5000+2813</f>
        <v>136987</v>
      </c>
    </row>
    <row r="73" customFormat="false" ht="12.75" hidden="false" customHeight="false" outlineLevel="0" collapsed="false">
      <c r="C73" s="0" t="s">
        <v>9</v>
      </c>
      <c r="E73" s="6" t="n">
        <v>0</v>
      </c>
      <c r="F73" s="6"/>
      <c r="G73" s="6" t="n">
        <v>0</v>
      </c>
      <c r="H73" s="6"/>
      <c r="I73" s="6" t="n">
        <v>0</v>
      </c>
    </row>
    <row r="74" customFormat="false" ht="12.75" hidden="false" customHeight="false" outlineLevel="0" collapsed="false">
      <c r="C74" s="0" t="s">
        <v>10</v>
      </c>
      <c r="E74" s="6" t="n">
        <v>0</v>
      </c>
      <c r="F74" s="6"/>
      <c r="G74" s="6" t="n">
        <v>0</v>
      </c>
      <c r="H74" s="6"/>
      <c r="I74" s="6" t="n">
        <v>0</v>
      </c>
    </row>
    <row r="75" customFormat="false" ht="12.75" hidden="false" customHeight="false" outlineLevel="0" collapsed="false">
      <c r="C75" s="0" t="s">
        <v>11</v>
      </c>
      <c r="E75" s="7" t="n">
        <v>0</v>
      </c>
      <c r="F75" s="7"/>
      <c r="G75" s="7" t="n">
        <v>0</v>
      </c>
      <c r="H75" s="7"/>
      <c r="I75" s="7" t="n">
        <v>0</v>
      </c>
    </row>
    <row r="76" customFormat="false" ht="12.75" hidden="false" customHeight="false" outlineLevel="0" collapsed="false">
      <c r="E76" s="6" t="n">
        <f aca="false">SUM(E71:E75)</f>
        <v>1985399</v>
      </c>
      <c r="F76" s="6"/>
      <c r="G76" s="6" t="n">
        <f aca="false">SUM(G71:G75)</f>
        <v>1057259</v>
      </c>
      <c r="H76" s="6"/>
      <c r="I76" s="6" t="n">
        <f aca="false">SUM(I71:I75)</f>
        <v>1057259</v>
      </c>
    </row>
    <row r="78" customFormat="false" ht="12.75" hidden="false" customHeight="false" outlineLevel="0" collapsed="false">
      <c r="A78" s="5" t="n">
        <v>36861</v>
      </c>
      <c r="C78" s="0" t="s">
        <v>6</v>
      </c>
      <c r="E78" s="6" t="n">
        <v>1356286</v>
      </c>
      <c r="F78" s="6"/>
      <c r="G78" s="6" t="n">
        <v>512768</v>
      </c>
      <c r="H78" s="6"/>
      <c r="I78" s="6" t="n">
        <f aca="false">17569+11090+314+216464+7264+492+187221+26753+11167+3676+244+92+3521+540+3432+22929</f>
        <v>512768</v>
      </c>
    </row>
    <row r="79" customFormat="false" ht="12.75" hidden="false" customHeight="false" outlineLevel="0" collapsed="false">
      <c r="C79" s="0" t="s">
        <v>8</v>
      </c>
      <c r="E79" s="6" t="n">
        <v>746667</v>
      </c>
      <c r="F79" s="6"/>
      <c r="G79" s="6" t="n">
        <v>407606</v>
      </c>
      <c r="H79" s="6"/>
      <c r="I79" s="6" t="n">
        <f aca="false">138957+88093+23084+1666+11754+4614+20000+15476+30524+30038+3333+169+1332+19551+19015</f>
        <v>407606</v>
      </c>
    </row>
    <row r="80" customFormat="false" ht="12.75" hidden="false" customHeight="false" outlineLevel="0" collapsed="false">
      <c r="C80" s="0" t="s">
        <v>9</v>
      </c>
      <c r="E80" s="6" t="n">
        <v>123286</v>
      </c>
      <c r="F80" s="6"/>
      <c r="G80" s="6" t="n">
        <v>40749</v>
      </c>
      <c r="H80" s="6"/>
      <c r="I80" s="6" t="n">
        <f aca="false">523+5827+6895+7951+7857+11696</f>
        <v>40749</v>
      </c>
    </row>
    <row r="81" customFormat="false" ht="12.75" hidden="false" customHeight="false" outlineLevel="0" collapsed="false">
      <c r="C81" s="0" t="s">
        <v>10</v>
      </c>
      <c r="E81" s="6" t="n">
        <v>0</v>
      </c>
      <c r="F81" s="6"/>
      <c r="G81" s="6" t="n">
        <v>0</v>
      </c>
      <c r="H81" s="6"/>
      <c r="I81" s="6" t="n">
        <v>0</v>
      </c>
    </row>
    <row r="82" customFormat="false" ht="12.75" hidden="false" customHeight="false" outlineLevel="0" collapsed="false">
      <c r="C82" s="0" t="s">
        <v>11</v>
      </c>
      <c r="E82" s="7" t="n">
        <v>0</v>
      </c>
      <c r="F82" s="7"/>
      <c r="G82" s="7" t="n">
        <v>0</v>
      </c>
      <c r="H82" s="7"/>
      <c r="I82" s="7" t="n">
        <v>0</v>
      </c>
    </row>
    <row r="83" customFormat="false" ht="12.75" hidden="false" customHeight="false" outlineLevel="0" collapsed="false">
      <c r="E83" s="6" t="n">
        <f aca="false">SUM(E78:E82)</f>
        <v>2226239</v>
      </c>
      <c r="F83" s="6"/>
      <c r="G83" s="6" t="n">
        <f aca="false">SUM(G78:G82)</f>
        <v>961123</v>
      </c>
      <c r="H83" s="6"/>
      <c r="I83" s="6" t="n">
        <f aca="false">SUM(I78:I82)</f>
        <v>961123</v>
      </c>
    </row>
    <row r="85" customFormat="false" ht="12.75" hidden="false" customHeight="false" outlineLevel="0" collapsed="false">
      <c r="A85" s="5" t="n">
        <v>36831</v>
      </c>
      <c r="C85" s="0" t="s">
        <v>6</v>
      </c>
      <c r="E85" s="6" t="n">
        <v>969845</v>
      </c>
      <c r="F85" s="6"/>
      <c r="G85" s="6" t="n">
        <v>110757</v>
      </c>
      <c r="H85" s="6"/>
      <c r="I85" s="6" t="n">
        <f aca="false">18467+31584+7815+52891</f>
        <v>110757</v>
      </c>
    </row>
    <row r="86" customFormat="false" ht="12.75" hidden="false" customHeight="false" outlineLevel="0" collapsed="false">
      <c r="C86" s="0" t="s">
        <v>8</v>
      </c>
      <c r="E86" s="6" t="n">
        <v>90000</v>
      </c>
      <c r="F86" s="6"/>
      <c r="G86" s="6" t="n">
        <v>26666</v>
      </c>
      <c r="H86" s="6"/>
      <c r="I86" s="6" t="n">
        <f aca="false">3333+23333</f>
        <v>26666</v>
      </c>
    </row>
    <row r="87" customFormat="false" ht="12.75" hidden="false" customHeight="false" outlineLevel="0" collapsed="false">
      <c r="C87" s="0" t="s">
        <v>9</v>
      </c>
      <c r="E87" s="6" t="n">
        <v>225860</v>
      </c>
      <c r="F87" s="6"/>
      <c r="G87" s="6" t="n">
        <v>58354</v>
      </c>
      <c r="H87" s="6"/>
      <c r="I87" s="6" t="n">
        <f aca="false">58354</f>
        <v>58354</v>
      </c>
    </row>
    <row r="88" customFormat="false" ht="12.75" hidden="false" customHeight="false" outlineLevel="0" collapsed="false">
      <c r="C88" s="0" t="s">
        <v>10</v>
      </c>
      <c r="E88" s="6" t="n">
        <v>8347</v>
      </c>
      <c r="F88" s="6"/>
      <c r="G88" s="6" t="n">
        <v>7597</v>
      </c>
      <c r="H88" s="6"/>
      <c r="I88" s="6" t="n">
        <v>7597</v>
      </c>
    </row>
    <row r="89" customFormat="false" ht="12.75" hidden="false" customHeight="false" outlineLevel="0" collapsed="false">
      <c r="C89" s="0" t="s">
        <v>11</v>
      </c>
      <c r="E89" s="7" t="n">
        <v>0</v>
      </c>
      <c r="F89" s="7"/>
      <c r="G89" s="7" t="n">
        <v>0</v>
      </c>
      <c r="H89" s="7"/>
      <c r="I89" s="7" t="n">
        <v>0</v>
      </c>
    </row>
    <row r="90" customFormat="false" ht="12.75" hidden="false" customHeight="false" outlineLevel="0" collapsed="false">
      <c r="E90" s="6" t="n">
        <f aca="false">SUM(E85:E89)</f>
        <v>1294052</v>
      </c>
      <c r="F90" s="6"/>
      <c r="G90" s="6" t="n">
        <f aca="false">SUM(G85:G89)</f>
        <v>203374</v>
      </c>
      <c r="H90" s="6"/>
      <c r="I90" s="6" t="n">
        <f aca="false">SUM(I85:I89)</f>
        <v>203374</v>
      </c>
    </row>
    <row r="91" customFormat="false" ht="12.75" hidden="false" customHeight="false" outlineLevel="0" collapsed="false">
      <c r="E91" s="6"/>
      <c r="F91" s="6"/>
      <c r="G91" s="6"/>
      <c r="H91" s="6"/>
      <c r="I91" s="6"/>
    </row>
    <row r="92" customFormat="false" ht="12.75" hidden="false" customHeight="false" outlineLevel="0" collapsed="false">
      <c r="A92" s="5" t="n">
        <v>36800</v>
      </c>
      <c r="C92" s="0" t="s">
        <v>6</v>
      </c>
      <c r="E92" s="6" t="n">
        <v>1579637</v>
      </c>
      <c r="F92" s="6"/>
      <c r="G92" s="6" t="n">
        <v>318423</v>
      </c>
      <c r="H92" s="6"/>
      <c r="I92" s="6" t="n">
        <v>318423</v>
      </c>
    </row>
    <row r="93" customFormat="false" ht="12.75" hidden="false" customHeight="false" outlineLevel="0" collapsed="false">
      <c r="C93" s="0" t="s">
        <v>8</v>
      </c>
      <c r="E93" s="6" t="n">
        <v>162907</v>
      </c>
      <c r="F93" s="6"/>
      <c r="G93" s="6" t="n">
        <v>159574</v>
      </c>
      <c r="H93" s="6"/>
      <c r="I93" s="6" t="n">
        <v>157074</v>
      </c>
    </row>
    <row r="94" customFormat="false" ht="12.75" hidden="false" customHeight="false" outlineLevel="0" collapsed="false">
      <c r="C94" s="0" t="s">
        <v>9</v>
      </c>
      <c r="E94" s="6" t="n">
        <v>615988</v>
      </c>
      <c r="F94" s="6"/>
      <c r="G94" s="6" t="n">
        <v>500298</v>
      </c>
      <c r="H94" s="6"/>
      <c r="I94" s="6" t="n">
        <f aca="false">174650+10634+308839+6175</f>
        <v>500298</v>
      </c>
    </row>
    <row r="95" customFormat="false" ht="12.75" hidden="false" customHeight="false" outlineLevel="0" collapsed="false">
      <c r="C95" s="0" t="s">
        <v>10</v>
      </c>
      <c r="E95" s="6" t="n">
        <v>147636</v>
      </c>
      <c r="F95" s="6"/>
      <c r="G95" s="6" t="n">
        <v>135000</v>
      </c>
      <c r="H95" s="6"/>
      <c r="I95" s="6" t="n">
        <f aca="false">19032+115968</f>
        <v>135000</v>
      </c>
    </row>
    <row r="96" customFormat="false" ht="12.75" hidden="false" customHeight="false" outlineLevel="0" collapsed="false">
      <c r="C96" s="0" t="s">
        <v>11</v>
      </c>
      <c r="E96" s="7" t="n">
        <v>0</v>
      </c>
      <c r="F96" s="7"/>
      <c r="G96" s="7" t="n">
        <v>0</v>
      </c>
      <c r="H96" s="7"/>
      <c r="I96" s="7" t="n">
        <v>0</v>
      </c>
    </row>
    <row r="97" customFormat="false" ht="12.75" hidden="false" customHeight="false" outlineLevel="0" collapsed="false">
      <c r="E97" s="6" t="n">
        <f aca="false">SUM(E92:E96)</f>
        <v>2506168</v>
      </c>
      <c r="F97" s="6"/>
      <c r="G97" s="6" t="n">
        <f aca="false">SUM(G92:G96)</f>
        <v>1113295</v>
      </c>
      <c r="H97" s="6"/>
      <c r="I97" s="6" t="n">
        <f aca="false">SUM(I92:I96)</f>
        <v>1110795</v>
      </c>
    </row>
    <row r="98" customFormat="false" ht="12.75" hidden="false" customHeight="false" outlineLevel="0" collapsed="false">
      <c r="E98" s="6"/>
      <c r="F98" s="6"/>
      <c r="G98" s="6"/>
      <c r="H98" s="6"/>
      <c r="I98" s="6"/>
    </row>
    <row r="99" customFormat="false" ht="12.75" hidden="false" customHeight="false" outlineLevel="0" collapsed="false">
      <c r="A99" s="8" t="n">
        <v>36770</v>
      </c>
      <c r="C99" s="0" t="s">
        <v>6</v>
      </c>
      <c r="E99" s="6" t="n">
        <v>1434998</v>
      </c>
      <c r="F99" s="6"/>
      <c r="G99" s="6" t="n">
        <v>243210</v>
      </c>
      <c r="H99" s="6"/>
      <c r="I99" s="6" t="n">
        <f aca="false">55539+3088+3088+3088+3088+15291+122811+11764+20000+5453</f>
        <v>243210</v>
      </c>
    </row>
    <row r="100" customFormat="false" ht="12.75" hidden="false" customHeight="false" outlineLevel="0" collapsed="false">
      <c r="C100" s="0" t="s">
        <v>8</v>
      </c>
      <c r="E100" s="6" t="n">
        <v>256701</v>
      </c>
      <c r="G100" s="6" t="n">
        <v>217008</v>
      </c>
      <c r="H100" s="6"/>
      <c r="I100" s="6" t="n">
        <f aca="false">23794+168515+7699+16249+751</f>
        <v>217008</v>
      </c>
    </row>
    <row r="101" customFormat="false" ht="12.75" hidden="false" customHeight="false" outlineLevel="0" collapsed="false">
      <c r="C101" s="0" t="s">
        <v>9</v>
      </c>
      <c r="E101" s="6" t="n">
        <v>745686</v>
      </c>
      <c r="F101" s="6"/>
      <c r="G101" s="6" t="n">
        <v>417491</v>
      </c>
      <c r="H101" s="6"/>
      <c r="I101" s="6" t="n">
        <f aca="false">269563+12922+3048+106232+1+25725</f>
        <v>417491</v>
      </c>
    </row>
    <row r="102" customFormat="false" ht="12.75" hidden="false" customHeight="false" outlineLevel="0" collapsed="false">
      <c r="C102" s="0" t="s">
        <v>10</v>
      </c>
      <c r="E102" s="6" t="n">
        <v>349526</v>
      </c>
      <c r="F102" s="6"/>
      <c r="G102" s="6" t="n">
        <v>220000</v>
      </c>
      <c r="H102" s="6"/>
      <c r="I102" s="6" t="n">
        <f aca="false">39199+180801</f>
        <v>220000</v>
      </c>
    </row>
    <row r="103" customFormat="false" ht="12.75" hidden="false" customHeight="false" outlineLevel="0" collapsed="false">
      <c r="C103" s="0" t="s">
        <v>11</v>
      </c>
      <c r="E103" s="7" t="n">
        <v>7549</v>
      </c>
      <c r="F103" s="7"/>
      <c r="G103" s="7" t="n">
        <v>0</v>
      </c>
      <c r="H103" s="7"/>
      <c r="I103" s="7" t="n">
        <v>0</v>
      </c>
    </row>
    <row r="104" customFormat="false" ht="12.75" hidden="false" customHeight="false" outlineLevel="0" collapsed="false">
      <c r="E104" s="6" t="n">
        <f aca="false">SUM(E99:E103)</f>
        <v>2794460</v>
      </c>
      <c r="F104" s="6"/>
      <c r="G104" s="6" t="n">
        <f aca="false">SUM(G99:G103)</f>
        <v>1097709</v>
      </c>
      <c r="H104" s="6"/>
      <c r="I104" s="6" t="n">
        <f aca="false">SUM(I99:I103)</f>
        <v>1097709</v>
      </c>
    </row>
    <row r="105" customFormat="false" ht="12.75" hidden="false" customHeight="false" outlineLevel="0" collapsed="false">
      <c r="E105" s="6"/>
      <c r="F105" s="6"/>
      <c r="G105" s="6"/>
      <c r="H105" s="6"/>
      <c r="I105" s="6"/>
    </row>
    <row r="106" customFormat="false" ht="12.75" hidden="false" customHeight="false" outlineLevel="0" collapsed="false">
      <c r="A106" s="8" t="n">
        <v>36739</v>
      </c>
      <c r="C106" s="0" t="s">
        <v>6</v>
      </c>
      <c r="E106" s="6" t="n">
        <v>2115798</v>
      </c>
      <c r="F106" s="6"/>
      <c r="G106" s="6" t="n">
        <v>180488</v>
      </c>
      <c r="H106" s="6"/>
      <c r="I106" s="6" t="n">
        <f aca="false">7775+7270+2524+10027+39990+950+1008+435+45190+19176+27734+4163+6646+7600</f>
        <v>180488</v>
      </c>
    </row>
    <row r="107" customFormat="false" ht="12.75" hidden="false" customHeight="false" outlineLevel="0" collapsed="false">
      <c r="C107" s="0" t="s">
        <v>8</v>
      </c>
      <c r="E107" s="6" t="n">
        <v>393577</v>
      </c>
      <c r="G107" s="6" t="n">
        <v>268921</v>
      </c>
      <c r="H107" s="6"/>
      <c r="I107" s="6" t="n">
        <f aca="false">99026+153339+15000+1556</f>
        <v>268921</v>
      </c>
    </row>
    <row r="108" customFormat="false" ht="12.75" hidden="false" customHeight="false" outlineLevel="0" collapsed="false">
      <c r="C108" s="0" t="s">
        <v>9</v>
      </c>
      <c r="E108" s="6" t="n">
        <v>596504</v>
      </c>
      <c r="F108" s="6"/>
      <c r="G108" s="6" t="n">
        <v>282470</v>
      </c>
      <c r="H108" s="6"/>
      <c r="I108" s="6" t="n">
        <f aca="false">129260+1043+10422+14091+108211+19443</f>
        <v>282470</v>
      </c>
    </row>
    <row r="109" customFormat="false" ht="12.75" hidden="false" customHeight="false" outlineLevel="0" collapsed="false">
      <c r="C109" s="0" t="s">
        <v>10</v>
      </c>
      <c r="E109" s="6" t="n">
        <v>0</v>
      </c>
      <c r="F109" s="6"/>
      <c r="G109" s="6" t="n">
        <v>0</v>
      </c>
      <c r="H109" s="6"/>
      <c r="I109" s="6" t="n">
        <v>0</v>
      </c>
    </row>
    <row r="110" customFormat="false" ht="12.75" hidden="false" customHeight="false" outlineLevel="0" collapsed="false">
      <c r="C110" s="0" t="s">
        <v>11</v>
      </c>
      <c r="E110" s="7" t="n">
        <v>9862</v>
      </c>
      <c r="F110" s="7"/>
      <c r="G110" s="7" t="n">
        <v>0</v>
      </c>
      <c r="H110" s="7"/>
      <c r="I110" s="7" t="n">
        <v>0</v>
      </c>
    </row>
    <row r="111" customFormat="false" ht="12.75" hidden="false" customHeight="false" outlineLevel="0" collapsed="false">
      <c r="E111" s="6" t="n">
        <f aca="false">SUM(E106:E110)</f>
        <v>3115741</v>
      </c>
      <c r="F111" s="6"/>
      <c r="G111" s="6" t="n">
        <f aca="false">SUM(G106:G110)</f>
        <v>731879</v>
      </c>
      <c r="H111" s="6"/>
      <c r="I111" s="6" t="n">
        <f aca="false">SUM(I106:I110)</f>
        <v>731879</v>
      </c>
    </row>
    <row r="112" customFormat="false" ht="12.75" hidden="false" customHeight="false" outlineLevel="0" collapsed="false">
      <c r="A112" s="8"/>
      <c r="E112" s="6"/>
      <c r="F112" s="6"/>
      <c r="G112" s="6"/>
      <c r="H112" s="6"/>
      <c r="I112" s="6"/>
    </row>
    <row r="113" customFormat="false" ht="12.75" hidden="false" customHeight="false" outlineLevel="0" collapsed="false">
      <c r="A113" s="8" t="n">
        <v>36708</v>
      </c>
      <c r="C113" s="0" t="s">
        <v>6</v>
      </c>
      <c r="E113" s="6" t="n">
        <v>2001862</v>
      </c>
      <c r="F113" s="6"/>
      <c r="G113" s="6" t="n">
        <v>137405</v>
      </c>
      <c r="H113" s="6"/>
      <c r="I113" s="6" t="n">
        <f aca="false">29569+50229+30554+17485+2708+3177+3683</f>
        <v>137405</v>
      </c>
    </row>
    <row r="114" customFormat="false" ht="12.75" hidden="false" customHeight="false" outlineLevel="0" collapsed="false">
      <c r="A114" s="8"/>
      <c r="C114" s="0" t="s">
        <v>8</v>
      </c>
      <c r="E114" s="6" t="n">
        <v>0</v>
      </c>
      <c r="G114" s="6" t="n">
        <v>0</v>
      </c>
      <c r="H114" s="6"/>
      <c r="I114" s="6" t="n">
        <v>0</v>
      </c>
    </row>
    <row r="115" customFormat="false" ht="12.75" hidden="false" customHeight="false" outlineLevel="0" collapsed="false">
      <c r="A115" s="8"/>
      <c r="C115" s="0" t="s">
        <v>9</v>
      </c>
      <c r="E115" s="6" t="n">
        <v>493114</v>
      </c>
      <c r="F115" s="6"/>
      <c r="G115" s="6" t="n">
        <v>374456</v>
      </c>
      <c r="H115" s="6"/>
      <c r="I115" s="6" t="n">
        <f aca="false">8911+162082+4571+195831+3061</f>
        <v>374456</v>
      </c>
    </row>
    <row r="116" customFormat="false" ht="12.75" hidden="false" customHeight="false" outlineLevel="0" collapsed="false">
      <c r="A116" s="8"/>
      <c r="C116" s="0" t="s">
        <v>10</v>
      </c>
      <c r="E116" s="6" t="n">
        <v>0</v>
      </c>
      <c r="F116" s="6"/>
      <c r="G116" s="6" t="n">
        <v>0</v>
      </c>
      <c r="H116" s="6"/>
      <c r="I116" s="6" t="n">
        <v>0</v>
      </c>
    </row>
    <row r="117" customFormat="false" ht="12.75" hidden="false" customHeight="false" outlineLevel="0" collapsed="false">
      <c r="A117" s="8"/>
      <c r="C117" s="0" t="s">
        <v>11</v>
      </c>
      <c r="E117" s="7" t="n">
        <v>0</v>
      </c>
      <c r="F117" s="7"/>
      <c r="G117" s="7" t="n">
        <v>0</v>
      </c>
      <c r="H117" s="7"/>
      <c r="I117" s="7" t="n">
        <v>0</v>
      </c>
    </row>
    <row r="118" customFormat="false" ht="12.75" hidden="false" customHeight="false" outlineLevel="0" collapsed="false">
      <c r="A118" s="8"/>
      <c r="E118" s="6" t="n">
        <f aca="false">SUM(E113:E117)</f>
        <v>2494976</v>
      </c>
      <c r="F118" s="6"/>
      <c r="G118" s="6" t="n">
        <f aca="false">SUM(G113:G117)</f>
        <v>511861</v>
      </c>
      <c r="H118" s="6"/>
      <c r="I118" s="6" t="n">
        <f aca="false">SUM(I113:I117)</f>
        <v>511861</v>
      </c>
    </row>
    <row r="119" customFormat="false" ht="12.75" hidden="false" customHeight="false" outlineLevel="0" collapsed="false">
      <c r="A119" s="8"/>
      <c r="E119" s="6"/>
      <c r="F119" s="6"/>
      <c r="G119" s="6"/>
      <c r="H119" s="6"/>
      <c r="I119" s="6"/>
    </row>
    <row r="120" customFormat="false" ht="12.75" hidden="false" customHeight="false" outlineLevel="0" collapsed="false">
      <c r="A120" s="8" t="n">
        <v>36678</v>
      </c>
      <c r="C120" s="0" t="s">
        <v>6</v>
      </c>
      <c r="E120" s="6" t="n">
        <v>1050832</v>
      </c>
      <c r="F120" s="6"/>
      <c r="G120" s="6" t="n">
        <v>113921</v>
      </c>
      <c r="H120" s="6"/>
      <c r="I120" s="6" t="n">
        <f aca="false">4207+91788+10616+7121+189</f>
        <v>113921</v>
      </c>
    </row>
    <row r="121" customFormat="false" ht="12.75" hidden="false" customHeight="false" outlineLevel="0" collapsed="false">
      <c r="A121" s="8"/>
      <c r="C121" s="0" t="s">
        <v>8</v>
      </c>
      <c r="E121" s="6" t="n">
        <v>0</v>
      </c>
      <c r="G121" s="6" t="n">
        <v>0</v>
      </c>
      <c r="H121" s="6"/>
      <c r="I121" s="6" t="n">
        <v>0</v>
      </c>
    </row>
    <row r="122" customFormat="false" ht="12.75" hidden="false" customHeight="false" outlineLevel="0" collapsed="false">
      <c r="A122" s="8"/>
      <c r="C122" s="0" t="s">
        <v>9</v>
      </c>
      <c r="E122" s="6" t="n">
        <v>1204355</v>
      </c>
      <c r="F122" s="6"/>
      <c r="G122" s="6" t="n">
        <v>1102737</v>
      </c>
      <c r="H122" s="6"/>
      <c r="I122" s="6" t="n">
        <f aca="false">596163+10911+171563+8322+14756+301022</f>
        <v>1102737</v>
      </c>
    </row>
    <row r="123" customFormat="false" ht="12.75" hidden="false" customHeight="false" outlineLevel="0" collapsed="false">
      <c r="A123" s="8"/>
      <c r="C123" s="0" t="s">
        <v>10</v>
      </c>
      <c r="E123" s="6" t="n">
        <v>0</v>
      </c>
      <c r="F123" s="6"/>
      <c r="G123" s="6" t="n">
        <v>0</v>
      </c>
      <c r="H123" s="6"/>
      <c r="I123" s="6" t="n">
        <v>0</v>
      </c>
    </row>
    <row r="124" customFormat="false" ht="12.75" hidden="false" customHeight="false" outlineLevel="0" collapsed="false">
      <c r="A124" s="8"/>
      <c r="C124" s="0" t="s">
        <v>11</v>
      </c>
      <c r="E124" s="7" t="n">
        <v>0</v>
      </c>
      <c r="F124" s="7"/>
      <c r="G124" s="7" t="n">
        <v>0</v>
      </c>
      <c r="H124" s="7"/>
      <c r="I124" s="7" t="n">
        <v>0</v>
      </c>
    </row>
    <row r="125" customFormat="false" ht="12.75" hidden="false" customHeight="false" outlineLevel="0" collapsed="false">
      <c r="A125" s="8"/>
      <c r="E125" s="6" t="n">
        <f aca="false">SUM(E120:E124)</f>
        <v>2255187</v>
      </c>
      <c r="F125" s="6"/>
      <c r="G125" s="6" t="n">
        <f aca="false">SUM(G120:G124)</f>
        <v>1216658</v>
      </c>
      <c r="H125" s="6"/>
      <c r="I125" s="6" t="n">
        <f aca="false">SUM(I120:I124)</f>
        <v>1216658</v>
      </c>
    </row>
    <row r="126" customFormat="false" ht="12.75" hidden="false" customHeight="false" outlineLevel="0" collapsed="false">
      <c r="A126" s="8"/>
      <c r="E126" s="6"/>
      <c r="F126" s="6"/>
      <c r="G126" s="6"/>
      <c r="H126" s="6"/>
      <c r="I126" s="6"/>
    </row>
    <row r="127" customFormat="false" ht="12.75" hidden="false" customHeight="false" outlineLevel="0" collapsed="false">
      <c r="A127" s="8" t="n">
        <v>36647</v>
      </c>
      <c r="C127" s="0" t="s">
        <v>6</v>
      </c>
      <c r="E127" s="6" t="n">
        <v>666072</v>
      </c>
      <c r="F127" s="6"/>
      <c r="G127" s="6" t="n">
        <v>241764</v>
      </c>
      <c r="H127" s="6"/>
      <c r="I127" s="6" t="n">
        <f aca="false">5000+5000+4866+40000+5000+25542+11419+34082+35074+22569+53212</f>
        <v>241764</v>
      </c>
    </row>
    <row r="128" customFormat="false" ht="12.75" hidden="false" customHeight="false" outlineLevel="0" collapsed="false">
      <c r="A128" s="8"/>
      <c r="C128" s="0" t="s">
        <v>8</v>
      </c>
      <c r="E128" s="6" t="n">
        <v>60200</v>
      </c>
      <c r="G128" s="6" t="n">
        <v>60200</v>
      </c>
      <c r="H128" s="6"/>
      <c r="I128" s="6" t="n">
        <f aca="false">15000+2545+20622+12349+9684</f>
        <v>60200</v>
      </c>
    </row>
    <row r="129" customFormat="false" ht="12.75" hidden="false" customHeight="false" outlineLevel="0" collapsed="false">
      <c r="A129" s="8"/>
      <c r="C129" s="0" t="s">
        <v>9</v>
      </c>
      <c r="E129" s="6" t="n">
        <v>0</v>
      </c>
      <c r="F129" s="6"/>
      <c r="G129" s="6" t="n">
        <v>0</v>
      </c>
      <c r="H129" s="6"/>
      <c r="I129" s="6" t="n">
        <v>0</v>
      </c>
    </row>
    <row r="130" customFormat="false" ht="12.75" hidden="false" customHeight="false" outlineLevel="0" collapsed="false">
      <c r="A130" s="8"/>
      <c r="C130" s="0" t="s">
        <v>10</v>
      </c>
      <c r="E130" s="6" t="n">
        <v>0</v>
      </c>
      <c r="F130" s="6"/>
      <c r="G130" s="6" t="n">
        <v>0</v>
      </c>
      <c r="H130" s="6"/>
      <c r="I130" s="6" t="n">
        <v>0</v>
      </c>
    </row>
    <row r="131" customFormat="false" ht="12.75" hidden="false" customHeight="false" outlineLevel="0" collapsed="false">
      <c r="A131" s="8"/>
      <c r="C131" s="0" t="s">
        <v>11</v>
      </c>
      <c r="E131" s="7" t="n">
        <v>181307</v>
      </c>
      <c r="F131" s="7"/>
      <c r="G131" s="7" t="n">
        <v>170637</v>
      </c>
      <c r="H131" s="7"/>
      <c r="I131" s="7" t="n">
        <f aca="false">572+935+3206+13246+7073+11451+5473+1020+11035+17410+15198+8775+759+17331+41041+5066+1681+4864+2887+1614</f>
        <v>170637</v>
      </c>
    </row>
    <row r="132" customFormat="false" ht="12.75" hidden="false" customHeight="false" outlineLevel="0" collapsed="false">
      <c r="A132" s="8"/>
      <c r="E132" s="6" t="n">
        <f aca="false">SUM(E127:E131)</f>
        <v>907579</v>
      </c>
      <c r="F132" s="6"/>
      <c r="G132" s="6" t="n">
        <f aca="false">SUM(G127:G131)</f>
        <v>472601</v>
      </c>
      <c r="H132" s="6"/>
      <c r="I132" s="6" t="n">
        <f aca="false">SUM(I127:I131)</f>
        <v>472601</v>
      </c>
    </row>
    <row r="133" customFormat="false" ht="12.75" hidden="false" customHeight="false" outlineLevel="0" collapsed="false">
      <c r="A133" s="8"/>
      <c r="E133" s="6"/>
      <c r="F133" s="6"/>
      <c r="G133" s="6"/>
      <c r="H133" s="6"/>
      <c r="I133" s="6"/>
    </row>
    <row r="147" customFormat="false" ht="12.75" hidden="false" customHeight="false" outlineLevel="0" collapsed="false">
      <c r="A147" s="9"/>
      <c r="B147" s="10"/>
      <c r="C147" s="10"/>
      <c r="D147" s="10"/>
      <c r="E147" s="6"/>
      <c r="F147" s="6"/>
      <c r="G147" s="6"/>
      <c r="H147" s="6"/>
      <c r="I147" s="6"/>
      <c r="J147" s="10"/>
    </row>
    <row r="148" customFormat="false" ht="12.75" hidden="false" customHeight="false" outlineLevel="0" collapsed="false">
      <c r="A148" s="9"/>
      <c r="B148" s="10"/>
      <c r="C148" s="10"/>
      <c r="D148" s="10"/>
      <c r="E148" s="6"/>
      <c r="F148" s="6"/>
      <c r="G148" s="6"/>
      <c r="H148" s="6"/>
      <c r="I148" s="6"/>
      <c r="J148" s="10"/>
    </row>
    <row r="149" customFormat="false" ht="12.75" hidden="false" customHeight="false" outlineLevel="0" collapsed="false">
      <c r="A149" s="9"/>
      <c r="B149" s="10"/>
      <c r="C149" s="10"/>
      <c r="D149" s="10"/>
      <c r="E149" s="6"/>
      <c r="F149" s="6"/>
      <c r="G149" s="6"/>
      <c r="H149" s="6"/>
      <c r="I149" s="6"/>
      <c r="J149" s="10"/>
    </row>
    <row r="150" customFormat="false" ht="12.75" hidden="false" customHeight="false" outlineLevel="0" collapsed="false">
      <c r="A150" s="9"/>
      <c r="B150" s="10"/>
      <c r="C150" s="10"/>
      <c r="D150" s="10"/>
      <c r="E150" s="6"/>
      <c r="F150" s="6"/>
      <c r="G150" s="6"/>
      <c r="H150" s="6"/>
      <c r="I150" s="6"/>
      <c r="J150" s="10"/>
    </row>
    <row r="151" customFormat="false" ht="12.75" hidden="false" customHeight="false" outlineLevel="0" collapsed="false">
      <c r="A151" s="9"/>
      <c r="B151" s="10"/>
      <c r="C151" s="10"/>
      <c r="D151" s="10"/>
      <c r="E151" s="6"/>
      <c r="F151" s="6"/>
      <c r="G151" s="6"/>
      <c r="H151" s="6"/>
      <c r="I151" s="6"/>
      <c r="J151" s="10"/>
    </row>
    <row r="152" customFormat="false" ht="12.75" hidden="false" customHeight="false" outlineLevel="0" collapsed="false">
      <c r="A152" s="9"/>
      <c r="B152" s="10"/>
      <c r="C152" s="10"/>
      <c r="D152" s="10"/>
      <c r="E152" s="10"/>
      <c r="F152" s="10"/>
      <c r="G152" s="10"/>
      <c r="H152" s="10"/>
      <c r="I152" s="10"/>
      <c r="J152" s="10"/>
    </row>
    <row r="153" customFormat="false" ht="12.75" hidden="false" customHeight="false" outlineLevel="0" collapsed="false">
      <c r="A153" s="9"/>
      <c r="B153" s="10"/>
      <c r="C153" s="10"/>
      <c r="D153" s="10"/>
      <c r="E153" s="10"/>
      <c r="F153" s="10"/>
      <c r="G153" s="10"/>
      <c r="H153" s="10"/>
      <c r="I153" s="10"/>
      <c r="J153" s="10"/>
    </row>
    <row r="154" customFormat="false" ht="12.75" hidden="false" customHeight="false" outlineLevel="0" collapsed="false">
      <c r="A154" s="9"/>
      <c r="B154" s="10"/>
      <c r="C154" s="10"/>
      <c r="D154" s="10"/>
      <c r="E154" s="10"/>
      <c r="F154" s="10"/>
      <c r="G154" s="10"/>
      <c r="H154" s="10"/>
      <c r="I154" s="10"/>
      <c r="J154" s="10"/>
    </row>
    <row r="155" customFormat="false" ht="12.75" hidden="false" customHeight="false" outlineLevel="0" collapsed="false">
      <c r="A155" s="9"/>
      <c r="B155" s="10"/>
      <c r="C155" s="10"/>
      <c r="D155" s="10"/>
      <c r="E155" s="10"/>
      <c r="F155" s="10"/>
      <c r="G155" s="10"/>
      <c r="H155" s="10"/>
      <c r="I155" s="10"/>
      <c r="J155" s="10"/>
    </row>
    <row r="156" customFormat="false" ht="12.75" hidden="false" customHeight="false" outlineLevel="0" collapsed="false">
      <c r="A156" s="9"/>
      <c r="B156" s="10"/>
      <c r="C156" s="10"/>
      <c r="D156" s="10"/>
      <c r="E156" s="10"/>
      <c r="F156" s="10"/>
      <c r="G156" s="10"/>
      <c r="H156" s="10"/>
      <c r="I156" s="10"/>
      <c r="J156" s="10"/>
    </row>
    <row r="157" customFormat="false" ht="12.75" hidden="false" customHeight="false" outlineLevel="0" collapsed="false">
      <c r="A157" s="9"/>
      <c r="B157" s="10"/>
      <c r="C157" s="10"/>
      <c r="D157" s="10"/>
      <c r="E157" s="10"/>
      <c r="F157" s="10"/>
      <c r="G157" s="10"/>
      <c r="H157" s="10"/>
      <c r="I157" s="10"/>
      <c r="J157" s="10"/>
    </row>
    <row r="158" customFormat="false" ht="12.75" hidden="false" customHeight="false" outlineLevel="0" collapsed="false">
      <c r="A158" s="9"/>
      <c r="B158" s="10"/>
      <c r="C158" s="10"/>
      <c r="D158" s="10"/>
      <c r="E158" s="10"/>
      <c r="F158" s="10"/>
      <c r="G158" s="10"/>
      <c r="H158" s="10"/>
      <c r="I158" s="10"/>
      <c r="J158" s="10"/>
    </row>
    <row r="159" customFormat="false" ht="12.75" hidden="false" customHeight="false" outlineLevel="0" collapsed="false">
      <c r="A159" s="9"/>
      <c r="B159" s="10"/>
      <c r="C159" s="10"/>
      <c r="D159" s="10"/>
      <c r="E159" s="10"/>
      <c r="F159" s="10"/>
      <c r="G159" s="10"/>
      <c r="H159" s="10"/>
      <c r="I159" s="10"/>
      <c r="J159" s="10"/>
    </row>
    <row r="160" customFormat="false" ht="12.75" hidden="false" customHeight="false" outlineLevel="0" collapsed="false">
      <c r="A160" s="9"/>
      <c r="B160" s="10"/>
      <c r="C160" s="10"/>
      <c r="D160" s="10"/>
      <c r="E160" s="10"/>
      <c r="F160" s="10"/>
      <c r="G160" s="10"/>
      <c r="H160" s="10"/>
      <c r="I160" s="10"/>
      <c r="J160" s="10"/>
    </row>
    <row r="161" customFormat="false" ht="12.75" hidden="false" customHeight="false" outlineLevel="0" collapsed="false">
      <c r="A161" s="9"/>
      <c r="B161" s="10"/>
      <c r="C161" s="10"/>
      <c r="D161" s="10"/>
      <c r="E161" s="10"/>
      <c r="F161" s="10"/>
      <c r="G161" s="10"/>
      <c r="H161" s="10"/>
      <c r="I161" s="10"/>
      <c r="J161" s="10"/>
    </row>
    <row r="162" customFormat="false" ht="12.75" hidden="false" customHeight="false" outlineLevel="0" collapsed="false">
      <c r="A162" s="9"/>
      <c r="B162" s="10"/>
      <c r="C162" s="10"/>
      <c r="D162" s="10"/>
      <c r="E162" s="10"/>
      <c r="F162" s="10"/>
      <c r="G162" s="10"/>
      <c r="H162" s="10"/>
      <c r="I162" s="10"/>
      <c r="J162" s="10"/>
    </row>
    <row r="163" customFormat="false" ht="12.75" hidden="false" customHeight="false" outlineLevel="0" collapsed="false">
      <c r="A163" s="9"/>
      <c r="B163" s="10"/>
      <c r="C163" s="10"/>
      <c r="D163" s="10"/>
      <c r="E163" s="10"/>
      <c r="F163" s="10"/>
      <c r="G163" s="10"/>
      <c r="H163" s="10"/>
      <c r="I163" s="10"/>
      <c r="J163" s="10"/>
    </row>
    <row r="164" customFormat="false" ht="12.75" hidden="false" customHeight="false" outlineLevel="0" collapsed="false">
      <c r="A164" s="9"/>
      <c r="B164" s="10"/>
      <c r="C164" s="10"/>
      <c r="D164" s="10"/>
      <c r="E164" s="10"/>
      <c r="F164" s="10"/>
      <c r="G164" s="10"/>
      <c r="H164" s="10"/>
      <c r="I164" s="10"/>
      <c r="J164" s="10"/>
    </row>
    <row r="165" customFormat="false" ht="12.75" hidden="false" customHeight="false" outlineLevel="0" collapsed="false">
      <c r="A165" s="9"/>
      <c r="B165" s="10"/>
      <c r="C165" s="10"/>
      <c r="D165" s="10"/>
      <c r="E165" s="10"/>
      <c r="F165" s="10"/>
      <c r="G165" s="10"/>
      <c r="H165" s="10"/>
      <c r="I165" s="10"/>
      <c r="J165" s="10"/>
    </row>
    <row r="166" customFormat="false" ht="12.75" hidden="false" customHeight="false" outlineLevel="0" collapsed="false">
      <c r="A166" s="9"/>
      <c r="B166" s="10"/>
      <c r="C166" s="10"/>
      <c r="D166" s="10"/>
      <c r="E166" s="10"/>
      <c r="F166" s="10"/>
      <c r="G166" s="10"/>
      <c r="H166" s="10"/>
      <c r="I166" s="10"/>
      <c r="J166" s="10"/>
    </row>
    <row r="167" customFormat="false" ht="12.75" hidden="false" customHeight="false" outlineLevel="0" collapsed="false">
      <c r="A167" s="9"/>
      <c r="B167" s="10"/>
      <c r="C167" s="10"/>
      <c r="D167" s="10"/>
      <c r="E167" s="10"/>
      <c r="F167" s="10"/>
      <c r="G167" s="10"/>
      <c r="H167" s="10"/>
      <c r="I167" s="10"/>
      <c r="J167" s="10"/>
    </row>
    <row r="168" customFormat="false" ht="12.75" hidden="false" customHeight="false" outlineLevel="0" collapsed="false">
      <c r="A168" s="9"/>
      <c r="B168" s="10"/>
      <c r="C168" s="10"/>
      <c r="D168" s="10"/>
      <c r="E168" s="10"/>
      <c r="F168" s="10"/>
      <c r="G168" s="10"/>
      <c r="H168" s="10"/>
      <c r="I168" s="10"/>
      <c r="J168" s="10"/>
    </row>
    <row r="169" customFormat="false" ht="12.75" hidden="false" customHeight="false" outlineLevel="0" collapsed="false">
      <c r="A169" s="9"/>
      <c r="B169" s="10"/>
      <c r="C169" s="10"/>
      <c r="D169" s="10"/>
      <c r="E169" s="10"/>
      <c r="F169" s="10"/>
      <c r="G169" s="10"/>
      <c r="H169" s="10"/>
      <c r="I169" s="10"/>
      <c r="J169" s="10"/>
    </row>
    <row r="170" customFormat="false" ht="12.75" hidden="false" customHeight="false" outlineLevel="0" collapsed="false">
      <c r="A170" s="9"/>
      <c r="B170" s="10"/>
      <c r="C170" s="10"/>
      <c r="D170" s="10"/>
      <c r="E170" s="10"/>
      <c r="F170" s="10"/>
      <c r="G170" s="10"/>
      <c r="H170" s="10"/>
      <c r="I170" s="10"/>
      <c r="J170" s="10"/>
    </row>
    <row r="171" customFormat="false" ht="12.75" hidden="false" customHeight="false" outlineLevel="0" collapsed="false">
      <c r="A171" s="9"/>
      <c r="B171" s="10"/>
      <c r="C171" s="10"/>
      <c r="D171" s="10"/>
      <c r="E171" s="10"/>
      <c r="F171" s="10"/>
      <c r="G171" s="10"/>
      <c r="H171" s="10"/>
      <c r="I171" s="10"/>
      <c r="J171" s="10"/>
    </row>
    <row r="172" customFormat="false" ht="12.75" hidden="false" customHeight="false" outlineLevel="0" collapsed="false">
      <c r="A172" s="9"/>
      <c r="B172" s="10"/>
      <c r="C172" s="10"/>
      <c r="D172" s="10"/>
      <c r="E172" s="10"/>
      <c r="F172" s="10"/>
      <c r="G172" s="10"/>
      <c r="H172" s="10"/>
      <c r="I172" s="10"/>
      <c r="J172" s="10"/>
    </row>
    <row r="173" customFormat="false" ht="12.75" hidden="false" customHeight="false" outlineLevel="0" collapsed="false">
      <c r="A173" s="9"/>
      <c r="B173" s="10"/>
      <c r="C173" s="10"/>
      <c r="D173" s="10"/>
      <c r="E173" s="10"/>
      <c r="F173" s="10"/>
      <c r="G173" s="10"/>
      <c r="H173" s="10"/>
      <c r="I173" s="10"/>
      <c r="J173" s="10"/>
    </row>
    <row r="174" customFormat="false" ht="12.75" hidden="false" customHeight="false" outlineLevel="0" collapsed="false">
      <c r="A174" s="9"/>
      <c r="B174" s="10"/>
      <c r="C174" s="10"/>
      <c r="D174" s="10"/>
      <c r="E174" s="10"/>
      <c r="F174" s="10"/>
      <c r="G174" s="10"/>
      <c r="H174" s="10"/>
      <c r="I174" s="10"/>
      <c r="J174" s="10"/>
    </row>
    <row r="175" customFormat="false" ht="12.75" hidden="false" customHeight="false" outlineLevel="0" collapsed="false">
      <c r="A175" s="9"/>
      <c r="B175" s="10"/>
      <c r="C175" s="10"/>
      <c r="D175" s="10"/>
      <c r="E175" s="10"/>
      <c r="F175" s="10"/>
      <c r="G175" s="10"/>
      <c r="H175" s="10"/>
      <c r="I175" s="10"/>
      <c r="J175" s="10"/>
    </row>
    <row r="176" customFormat="false" ht="12.75" hidden="false" customHeight="false" outlineLevel="0" collapsed="false">
      <c r="A176" s="9"/>
      <c r="B176" s="10"/>
      <c r="C176" s="10"/>
      <c r="D176" s="10"/>
      <c r="E176" s="10"/>
      <c r="F176" s="10"/>
      <c r="G176" s="10"/>
      <c r="H176" s="10"/>
      <c r="I176" s="10"/>
      <c r="J176" s="10"/>
    </row>
    <row r="177" customFormat="false" ht="12.75" hidden="false" customHeight="false" outlineLevel="0" collapsed="false">
      <c r="A177" s="9"/>
      <c r="B177" s="10"/>
      <c r="C177" s="10"/>
      <c r="D177" s="10"/>
      <c r="E177" s="10"/>
      <c r="F177" s="10"/>
      <c r="G177" s="10"/>
      <c r="H177" s="10"/>
      <c r="I177" s="10"/>
      <c r="J177" s="10"/>
    </row>
    <row r="178" customFormat="false" ht="12.75" hidden="false" customHeight="false" outlineLevel="0" collapsed="false">
      <c r="A178" s="9"/>
      <c r="B178" s="10"/>
      <c r="C178" s="10"/>
      <c r="D178" s="10"/>
      <c r="E178" s="10"/>
      <c r="F178" s="10"/>
      <c r="G178" s="10"/>
      <c r="H178" s="10"/>
      <c r="I178" s="10"/>
      <c r="J178" s="10"/>
    </row>
    <row r="179" customFormat="false" ht="12.75" hidden="false" customHeight="false" outlineLevel="0" collapsed="false">
      <c r="A179" s="9"/>
      <c r="B179" s="10"/>
      <c r="C179" s="10"/>
      <c r="D179" s="10"/>
      <c r="E179" s="10"/>
      <c r="F179" s="10"/>
      <c r="G179" s="10"/>
      <c r="H179" s="10"/>
      <c r="I179" s="10"/>
      <c r="J179" s="10"/>
    </row>
    <row r="180" customFormat="false" ht="12.75" hidden="false" customHeight="false" outlineLevel="0" collapsed="false">
      <c r="A180" s="9"/>
      <c r="B180" s="10"/>
      <c r="C180" s="10"/>
      <c r="D180" s="10"/>
      <c r="E180" s="10"/>
      <c r="F180" s="10"/>
      <c r="G180" s="10"/>
      <c r="H180" s="10"/>
      <c r="I180" s="10"/>
      <c r="J180" s="10"/>
    </row>
    <row r="181" customFormat="false" ht="12.75" hidden="false" customHeight="false" outlineLevel="0" collapsed="false">
      <c r="A181" s="9"/>
      <c r="B181" s="10"/>
      <c r="C181" s="10"/>
      <c r="D181" s="10"/>
      <c r="E181" s="10"/>
      <c r="F181" s="10"/>
      <c r="G181" s="10"/>
      <c r="H181" s="10"/>
      <c r="I181" s="10"/>
      <c r="J181" s="10"/>
    </row>
    <row r="182" customFormat="false" ht="12.75" hidden="false" customHeight="false" outlineLevel="0" collapsed="false">
      <c r="A182" s="9"/>
      <c r="B182" s="10"/>
      <c r="C182" s="10"/>
      <c r="D182" s="10"/>
      <c r="E182" s="10"/>
      <c r="F182" s="10"/>
      <c r="G182" s="10"/>
      <c r="H182" s="10"/>
      <c r="I182" s="10"/>
      <c r="J182" s="10"/>
    </row>
    <row r="183" customFormat="false" ht="12.75" hidden="false" customHeight="false" outlineLevel="0" collapsed="false">
      <c r="A183" s="9"/>
      <c r="B183" s="10"/>
      <c r="C183" s="10"/>
      <c r="D183" s="10"/>
      <c r="E183" s="10"/>
      <c r="F183" s="10"/>
      <c r="G183" s="10"/>
      <c r="H183" s="10"/>
      <c r="I183" s="10"/>
      <c r="J183" s="10"/>
    </row>
    <row r="184" customFormat="false" ht="12.75" hidden="false" customHeight="false" outlineLevel="0" collapsed="false">
      <c r="A184" s="9"/>
      <c r="B184" s="10"/>
      <c r="C184" s="10"/>
      <c r="D184" s="10"/>
      <c r="E184" s="10"/>
      <c r="F184" s="10"/>
      <c r="G184" s="10"/>
      <c r="H184" s="10"/>
      <c r="I184" s="10"/>
      <c r="J184" s="10"/>
    </row>
    <row r="185" customFormat="false" ht="12.75" hidden="false" customHeight="false" outlineLevel="0" collapsed="false">
      <c r="A185" s="9"/>
      <c r="B185" s="10"/>
      <c r="C185" s="10"/>
      <c r="D185" s="10"/>
      <c r="E185" s="10"/>
      <c r="F185" s="10"/>
      <c r="G185" s="10"/>
      <c r="H185" s="10"/>
      <c r="I185" s="10"/>
      <c r="J185" s="10"/>
    </row>
    <row r="186" customFormat="false" ht="12.75" hidden="false" customHeight="false" outlineLevel="0" collapsed="false">
      <c r="A186" s="9"/>
      <c r="B186" s="10"/>
      <c r="C186" s="10"/>
      <c r="D186" s="10"/>
      <c r="E186" s="10"/>
      <c r="F186" s="10"/>
      <c r="G186" s="10"/>
      <c r="H186" s="10"/>
      <c r="I186" s="10"/>
      <c r="J186" s="10"/>
    </row>
    <row r="187" customFormat="false" ht="12.75" hidden="false" customHeight="false" outlineLevel="0" collapsed="false">
      <c r="A187" s="9"/>
      <c r="B187" s="10"/>
      <c r="C187" s="10"/>
      <c r="D187" s="10"/>
      <c r="E187" s="10"/>
      <c r="F187" s="10"/>
      <c r="G187" s="10"/>
      <c r="H187" s="10"/>
      <c r="I187" s="10"/>
      <c r="J187" s="10"/>
    </row>
    <row r="188" customFormat="false" ht="12.75" hidden="false" customHeight="false" outlineLevel="0" collapsed="false">
      <c r="A188" s="9"/>
      <c r="B188" s="10"/>
      <c r="C188" s="10"/>
      <c r="D188" s="10"/>
      <c r="E188" s="10"/>
      <c r="F188" s="10"/>
      <c r="G188" s="10"/>
      <c r="H188" s="10"/>
      <c r="I188" s="10"/>
      <c r="J188" s="10"/>
    </row>
    <row r="189" customFormat="false" ht="12.75" hidden="false" customHeight="false" outlineLevel="0" collapsed="false">
      <c r="A189" s="9"/>
      <c r="B189" s="10"/>
      <c r="C189" s="10"/>
      <c r="D189" s="10"/>
      <c r="E189" s="10"/>
      <c r="F189" s="10"/>
      <c r="G189" s="10"/>
      <c r="H189" s="10"/>
      <c r="I189" s="10"/>
      <c r="J189" s="10"/>
    </row>
    <row r="190" customFormat="false" ht="12.75" hidden="false" customHeight="false" outlineLevel="0" collapsed="false">
      <c r="A190" s="9"/>
      <c r="B190" s="10"/>
      <c r="C190" s="10"/>
      <c r="D190" s="10"/>
      <c r="E190" s="10"/>
      <c r="F190" s="10"/>
      <c r="G190" s="10"/>
      <c r="H190" s="10"/>
      <c r="I190" s="10"/>
      <c r="J190" s="10"/>
    </row>
    <row r="191" customFormat="false" ht="12.75" hidden="false" customHeight="false" outlineLevel="0" collapsed="false">
      <c r="A191" s="9"/>
      <c r="B191" s="10"/>
      <c r="C191" s="10"/>
      <c r="D191" s="10"/>
      <c r="E191" s="10"/>
      <c r="F191" s="10"/>
      <c r="G191" s="10"/>
      <c r="H191" s="10"/>
      <c r="I191" s="10"/>
      <c r="J191" s="10"/>
    </row>
    <row r="192" customFormat="false" ht="12.75" hidden="false" customHeight="false" outlineLevel="0" collapsed="false">
      <c r="A192" s="9"/>
      <c r="B192" s="10"/>
      <c r="C192" s="10"/>
      <c r="D192" s="10"/>
      <c r="E192" s="10"/>
      <c r="F192" s="10"/>
      <c r="G192" s="10"/>
      <c r="H192" s="10"/>
      <c r="I192" s="10"/>
      <c r="J192" s="10"/>
    </row>
    <row r="193" customFormat="false" ht="12.75" hidden="false" customHeight="false" outlineLevel="0" collapsed="false">
      <c r="A193" s="9"/>
      <c r="B193" s="10"/>
      <c r="C193" s="10"/>
      <c r="D193" s="10"/>
      <c r="E193" s="10"/>
      <c r="F193" s="10"/>
      <c r="G193" s="10"/>
      <c r="H193" s="10"/>
      <c r="I193" s="10"/>
      <c r="J193" s="10"/>
    </row>
    <row r="194" customFormat="false" ht="12.75" hidden="false" customHeight="false" outlineLevel="0" collapsed="false">
      <c r="A194" s="9"/>
      <c r="B194" s="10"/>
      <c r="C194" s="10"/>
      <c r="D194" s="10"/>
      <c r="E194" s="10"/>
      <c r="F194" s="10"/>
      <c r="G194" s="10"/>
      <c r="H194" s="10"/>
      <c r="I194" s="10"/>
      <c r="J194" s="10"/>
    </row>
    <row r="195" customFormat="false" ht="12.75" hidden="false" customHeight="false" outlineLevel="0" collapsed="false">
      <c r="A195" s="9"/>
      <c r="B195" s="10"/>
      <c r="C195" s="10"/>
      <c r="D195" s="10"/>
      <c r="E195" s="10"/>
      <c r="F195" s="10"/>
      <c r="G195" s="10"/>
      <c r="H195" s="10"/>
      <c r="I195" s="10"/>
      <c r="J195" s="10"/>
    </row>
    <row r="196" customFormat="false" ht="12.75" hidden="false" customHeight="false" outlineLevel="0" collapsed="false">
      <c r="A196" s="9"/>
      <c r="B196" s="10"/>
      <c r="C196" s="10"/>
      <c r="D196" s="10"/>
      <c r="E196" s="10"/>
      <c r="F196" s="10"/>
      <c r="G196" s="10"/>
      <c r="H196" s="10"/>
      <c r="I196" s="10"/>
      <c r="J196" s="10"/>
    </row>
    <row r="197" customFormat="false" ht="12.75" hidden="false" customHeight="false" outlineLevel="0" collapsed="false">
      <c r="A197" s="9"/>
      <c r="B197" s="10"/>
      <c r="C197" s="10"/>
      <c r="D197" s="10"/>
      <c r="E197" s="10"/>
      <c r="F197" s="10"/>
      <c r="G197" s="10"/>
      <c r="H197" s="10"/>
      <c r="I197" s="10"/>
      <c r="J197" s="10"/>
    </row>
    <row r="198" customFormat="false" ht="12.75" hidden="false" customHeight="false" outlineLevel="0" collapsed="false">
      <c r="A198" s="9"/>
      <c r="B198" s="10"/>
      <c r="C198" s="10"/>
      <c r="D198" s="10"/>
      <c r="E198" s="10"/>
      <c r="F198" s="10"/>
      <c r="G198" s="10"/>
      <c r="H198" s="10"/>
      <c r="I198" s="10"/>
      <c r="J198" s="10"/>
    </row>
    <row r="199" customFormat="false" ht="12.75" hidden="false" customHeight="false" outlineLevel="0" collapsed="false">
      <c r="A199" s="9"/>
      <c r="B199" s="10"/>
      <c r="C199" s="10"/>
      <c r="D199" s="10"/>
      <c r="E199" s="10"/>
      <c r="F199" s="10"/>
      <c r="G199" s="10"/>
      <c r="H199" s="10"/>
      <c r="I199" s="10"/>
      <c r="J199" s="10"/>
    </row>
    <row r="200" customFormat="false" ht="12.75" hidden="false" customHeight="false" outlineLevel="0" collapsed="false">
      <c r="A200" s="8"/>
    </row>
    <row r="201" customFormat="false" ht="12.75" hidden="false" customHeight="false" outlineLevel="0" collapsed="false">
      <c r="A201" s="8"/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8"/>
    </row>
    <row r="204" customFormat="false" ht="12.75" hidden="false" customHeight="false" outlineLevel="0" collapsed="false">
      <c r="A204" s="8"/>
    </row>
    <row r="205" customFormat="false" ht="12.75" hidden="false" customHeight="false" outlineLevel="0" collapsed="false">
      <c r="A205" s="8"/>
    </row>
    <row r="206" customFormat="false" ht="12.75" hidden="false" customHeight="false" outlineLevel="0" collapsed="false">
      <c r="A206" s="8"/>
    </row>
    <row r="207" customFormat="false" ht="12.75" hidden="false" customHeight="false" outlineLevel="0" collapsed="false">
      <c r="A207" s="8"/>
    </row>
    <row r="208" customFormat="false" ht="12.75" hidden="false" customHeight="false" outlineLevel="0" collapsed="false">
      <c r="A208" s="8"/>
    </row>
    <row r="209" customFormat="false" ht="12.75" hidden="false" customHeight="false" outlineLevel="0" collapsed="false">
      <c r="A209" s="8"/>
    </row>
    <row r="210" customFormat="false" ht="12.75" hidden="false" customHeight="false" outlineLevel="0" collapsed="false">
      <c r="A210" s="8"/>
    </row>
    <row r="211" customFormat="false" ht="12.75" hidden="false" customHeight="false" outlineLevel="0" collapsed="false">
      <c r="A211" s="8"/>
    </row>
    <row r="212" customFormat="false" ht="12.75" hidden="false" customHeight="false" outlineLevel="0" collapsed="false">
      <c r="A212" s="8"/>
    </row>
    <row r="213" customFormat="false" ht="12.75" hidden="false" customHeight="false" outlineLevel="0" collapsed="false">
      <c r="A213" s="8"/>
    </row>
    <row r="214" customFormat="false" ht="12.75" hidden="false" customHeight="false" outlineLevel="0" collapsed="false">
      <c r="A214" s="8"/>
    </row>
    <row r="215" customFormat="false" ht="12.75" hidden="false" customHeight="false" outlineLevel="0" collapsed="false">
      <c r="A215" s="8"/>
    </row>
    <row r="216" customFormat="false" ht="12.75" hidden="false" customHeight="false" outlineLevel="0" collapsed="false">
      <c r="A216" s="8"/>
    </row>
    <row r="217" customFormat="false" ht="12.75" hidden="false" customHeight="false" outlineLevel="0" collapsed="false">
      <c r="A217" s="8"/>
    </row>
    <row r="218" customFormat="false" ht="12.75" hidden="false" customHeight="false" outlineLevel="0" collapsed="false">
      <c r="A218" s="8"/>
    </row>
    <row r="219" customFormat="false" ht="12.75" hidden="false" customHeight="false" outlineLevel="0" collapsed="false">
      <c r="A219" s="8"/>
    </row>
    <row r="220" customFormat="false" ht="12.75" hidden="false" customHeight="false" outlineLevel="0" collapsed="false">
      <c r="A220" s="8"/>
    </row>
    <row r="221" customFormat="false" ht="12.75" hidden="false" customHeight="false" outlineLevel="0" collapsed="false">
      <c r="A221" s="8"/>
    </row>
    <row r="222" customFormat="false" ht="12.75" hidden="false" customHeight="false" outlineLevel="0" collapsed="false">
      <c r="A222" s="8"/>
    </row>
    <row r="223" customFormat="false" ht="12.75" hidden="false" customHeight="false" outlineLevel="0" collapsed="false">
      <c r="A223" s="8"/>
    </row>
    <row r="224" customFormat="false" ht="12.75" hidden="false" customHeight="false" outlineLevel="0" collapsed="false">
      <c r="A224" s="8"/>
    </row>
    <row r="225" customFormat="false" ht="12.75" hidden="false" customHeight="false" outlineLevel="0" collapsed="false">
      <c r="A225" s="8"/>
    </row>
    <row r="226" customFormat="false" ht="12.75" hidden="false" customHeight="false" outlineLevel="0" collapsed="false">
      <c r="A226" s="8"/>
    </row>
    <row r="227" customFormat="false" ht="12.75" hidden="false" customHeight="false" outlineLevel="0" collapsed="false">
      <c r="A227" s="8"/>
    </row>
    <row r="228" customFormat="false" ht="12.75" hidden="false" customHeight="false" outlineLevel="0" collapsed="false">
      <c r="A228" s="8"/>
    </row>
    <row r="229" customFormat="false" ht="12.75" hidden="false" customHeight="false" outlineLevel="0" collapsed="false">
      <c r="A229" s="8"/>
    </row>
    <row r="230" customFormat="false" ht="12.75" hidden="false" customHeight="false" outlineLevel="0" collapsed="false">
      <c r="A230" s="8"/>
    </row>
    <row r="231" customFormat="false" ht="12.75" hidden="false" customHeight="false" outlineLevel="0" collapsed="false">
      <c r="A231" s="8"/>
    </row>
    <row r="232" customFormat="false" ht="12.75" hidden="false" customHeight="false" outlineLevel="0" collapsed="false">
      <c r="A232" s="8"/>
    </row>
    <row r="233" customFormat="false" ht="12.75" hidden="false" customHeight="false" outlineLevel="0" collapsed="false">
      <c r="A233" s="8"/>
    </row>
    <row r="234" customFormat="false" ht="12.75" hidden="false" customHeight="false" outlineLevel="0" collapsed="false">
      <c r="A234" s="8"/>
    </row>
    <row r="235" customFormat="false" ht="12.75" hidden="false" customHeight="false" outlineLevel="0" collapsed="false">
      <c r="A235" s="8"/>
    </row>
    <row r="236" customFormat="false" ht="12.75" hidden="false" customHeight="false" outlineLevel="0" collapsed="false">
      <c r="A236" s="8"/>
    </row>
    <row r="237" customFormat="false" ht="12.75" hidden="false" customHeight="false" outlineLevel="0" collapsed="false">
      <c r="A237" s="8"/>
    </row>
    <row r="238" customFormat="false" ht="12.75" hidden="false" customHeight="false" outlineLevel="0" collapsed="false">
      <c r="A238" s="8"/>
    </row>
    <row r="239" customFormat="false" ht="12.75" hidden="false" customHeight="false" outlineLevel="0" collapsed="false">
      <c r="A239" s="8"/>
    </row>
    <row r="240" customFormat="false" ht="12.75" hidden="false" customHeight="false" outlineLevel="0" collapsed="false">
      <c r="A240" s="8"/>
    </row>
    <row r="241" customFormat="false" ht="12.75" hidden="false" customHeight="false" outlineLevel="0" collapsed="false">
      <c r="A241" s="8"/>
    </row>
    <row r="242" customFormat="false" ht="12.75" hidden="false" customHeight="false" outlineLevel="0" collapsed="false">
      <c r="A242" s="8"/>
    </row>
    <row r="243" customFormat="false" ht="12.75" hidden="false" customHeight="false" outlineLevel="0" collapsed="false">
      <c r="A243" s="8"/>
    </row>
    <row r="244" customFormat="false" ht="12.75" hidden="false" customHeight="false" outlineLevel="0" collapsed="false">
      <c r="A244" s="8"/>
    </row>
    <row r="245" customFormat="false" ht="12.75" hidden="false" customHeight="false" outlineLevel="0" collapsed="false">
      <c r="A245" s="8"/>
    </row>
    <row r="246" customFormat="false" ht="12.75" hidden="false" customHeight="false" outlineLevel="0" collapsed="false">
      <c r="A246" s="8"/>
    </row>
    <row r="247" customFormat="false" ht="12.75" hidden="false" customHeight="false" outlineLevel="0" collapsed="false">
      <c r="A247" s="8"/>
    </row>
    <row r="248" customFormat="false" ht="12.75" hidden="false" customHeight="false" outlineLevel="0" collapsed="false">
      <c r="A248" s="8"/>
    </row>
    <row r="249" customFormat="false" ht="12.75" hidden="false" customHeight="false" outlineLevel="0" collapsed="false">
      <c r="A249" s="8"/>
    </row>
    <row r="250" customFormat="false" ht="12.75" hidden="false" customHeight="false" outlineLevel="0" collapsed="false">
      <c r="A250" s="8"/>
    </row>
    <row r="251" customFormat="false" ht="12.75" hidden="false" customHeight="false" outlineLevel="0" collapsed="false">
      <c r="A251" s="8"/>
    </row>
    <row r="252" customFormat="false" ht="12.75" hidden="false" customHeight="false" outlineLevel="0" collapsed="false">
      <c r="A252" s="8"/>
    </row>
    <row r="253" customFormat="false" ht="12.75" hidden="false" customHeight="false" outlineLevel="0" collapsed="false">
      <c r="A253" s="8"/>
    </row>
    <row r="254" customFormat="false" ht="12.75" hidden="false" customHeight="false" outlineLevel="0" collapsed="false">
      <c r="A254" s="8"/>
    </row>
    <row r="255" customFormat="false" ht="12.75" hidden="false" customHeight="false" outlineLevel="0" collapsed="false">
      <c r="A255" s="8"/>
    </row>
    <row r="256" customFormat="false" ht="12.75" hidden="false" customHeight="false" outlineLevel="0" collapsed="false">
      <c r="A256" s="8"/>
    </row>
    <row r="257" customFormat="false" ht="12.75" hidden="false" customHeight="false" outlineLevel="0" collapsed="false">
      <c r="A257" s="8"/>
    </row>
    <row r="258" customFormat="false" ht="12.75" hidden="false" customHeight="false" outlineLevel="0" collapsed="false">
      <c r="A258" s="8"/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/>
    </row>
    <row r="261" customFormat="false" ht="12.75" hidden="false" customHeight="false" outlineLevel="0" collapsed="false">
      <c r="A261" s="8"/>
    </row>
    <row r="262" customFormat="false" ht="12.75" hidden="false" customHeight="false" outlineLevel="0" collapsed="false">
      <c r="A262" s="8"/>
    </row>
    <row r="263" customFormat="false" ht="12.75" hidden="false" customHeight="false" outlineLevel="0" collapsed="false">
      <c r="A263" s="8"/>
    </row>
    <row r="264" customFormat="false" ht="12.75" hidden="false" customHeight="false" outlineLevel="0" collapsed="false">
      <c r="A264" s="8"/>
    </row>
    <row r="265" customFormat="false" ht="12.75" hidden="false" customHeight="false" outlineLevel="0" collapsed="false">
      <c r="A265" s="8"/>
    </row>
    <row r="266" customFormat="false" ht="12.75" hidden="false" customHeight="false" outlineLevel="0" collapsed="false">
      <c r="A266" s="8"/>
    </row>
    <row r="267" customFormat="false" ht="12.75" hidden="false" customHeight="false" outlineLevel="0" collapsed="false">
      <c r="A267" s="8"/>
    </row>
    <row r="268" customFormat="false" ht="12.75" hidden="false" customHeight="false" outlineLevel="0" collapsed="false">
      <c r="A268" s="8"/>
    </row>
    <row r="269" customFormat="false" ht="12.75" hidden="false" customHeight="false" outlineLevel="0" collapsed="false">
      <c r="A269" s="8"/>
    </row>
    <row r="270" customFormat="false" ht="12.75" hidden="false" customHeight="false" outlineLevel="0" collapsed="false">
      <c r="A270" s="8"/>
    </row>
    <row r="271" customFormat="false" ht="12.75" hidden="false" customHeight="false" outlineLevel="0" collapsed="false">
      <c r="A271" s="8"/>
    </row>
    <row r="272" customFormat="false" ht="12.75" hidden="false" customHeight="false" outlineLevel="0" collapsed="false">
      <c r="A272" s="8"/>
    </row>
    <row r="273" customFormat="false" ht="12.75" hidden="false" customHeight="false" outlineLevel="0" collapsed="false">
      <c r="A273" s="8"/>
    </row>
    <row r="274" customFormat="false" ht="12.75" hidden="false" customHeight="false" outlineLevel="0" collapsed="false">
      <c r="A274" s="8"/>
    </row>
    <row r="275" customFormat="false" ht="12.75" hidden="false" customHeight="false" outlineLevel="0" collapsed="false">
      <c r="A275" s="8"/>
    </row>
    <row r="276" customFormat="false" ht="12.75" hidden="false" customHeight="false" outlineLevel="0" collapsed="false">
      <c r="A276" s="8"/>
    </row>
    <row r="277" customFormat="false" ht="12.75" hidden="false" customHeight="false" outlineLevel="0" collapsed="false">
      <c r="A277" s="8"/>
    </row>
    <row r="278" customFormat="false" ht="12.75" hidden="false" customHeight="false" outlineLevel="0" collapsed="false">
      <c r="A278" s="8"/>
    </row>
    <row r="279" customFormat="false" ht="12.75" hidden="false" customHeight="false" outlineLevel="0" collapsed="false">
      <c r="A279" s="8"/>
    </row>
    <row r="280" customFormat="false" ht="12.75" hidden="false" customHeight="false" outlineLevel="0" collapsed="false">
      <c r="A280" s="8"/>
    </row>
    <row r="281" customFormat="false" ht="12.75" hidden="false" customHeight="false" outlineLevel="0" collapsed="false">
      <c r="A281" s="8"/>
    </row>
    <row r="282" customFormat="false" ht="12.75" hidden="false" customHeight="false" outlineLevel="0" collapsed="false">
      <c r="A282" s="8"/>
    </row>
    <row r="283" customFormat="false" ht="12.75" hidden="false" customHeight="false" outlineLevel="0" collapsed="false">
      <c r="A283" s="8"/>
    </row>
    <row r="284" customFormat="false" ht="12.75" hidden="false" customHeight="false" outlineLevel="0" collapsed="false">
      <c r="A284" s="8"/>
    </row>
    <row r="285" customFormat="false" ht="12.75" hidden="false" customHeight="false" outlineLevel="0" collapsed="false">
      <c r="A285" s="8"/>
    </row>
    <row r="286" customFormat="false" ht="12.75" hidden="false" customHeight="false" outlineLevel="0" collapsed="false">
      <c r="A286" s="8"/>
    </row>
    <row r="287" customFormat="false" ht="12.75" hidden="false" customHeight="false" outlineLevel="0" collapsed="false">
      <c r="A287" s="8"/>
    </row>
    <row r="288" customFormat="false" ht="12.75" hidden="false" customHeight="false" outlineLevel="0" collapsed="false">
      <c r="A288" s="8"/>
    </row>
    <row r="289" customFormat="false" ht="12.75" hidden="false" customHeight="false" outlineLevel="0" collapsed="false">
      <c r="A289" s="8"/>
    </row>
    <row r="290" customFormat="false" ht="12.75" hidden="false" customHeight="false" outlineLevel="0" collapsed="false">
      <c r="A290" s="8"/>
    </row>
    <row r="291" customFormat="false" ht="12.75" hidden="false" customHeight="false" outlineLevel="0" collapsed="false">
      <c r="A291" s="8"/>
    </row>
    <row r="292" customFormat="false" ht="12.75" hidden="false" customHeight="false" outlineLevel="0" collapsed="false">
      <c r="A292" s="8"/>
    </row>
    <row r="293" customFormat="false" ht="12.75" hidden="false" customHeight="false" outlineLevel="0" collapsed="false">
      <c r="A293" s="8"/>
    </row>
    <row r="294" customFormat="false" ht="12.75" hidden="false" customHeight="false" outlineLevel="0" collapsed="false">
      <c r="A294" s="8"/>
    </row>
    <row r="295" customFormat="false" ht="12.75" hidden="false" customHeight="false" outlineLevel="0" collapsed="false">
      <c r="A295" s="8"/>
    </row>
    <row r="296" customFormat="false" ht="12.75" hidden="false" customHeight="false" outlineLevel="0" collapsed="false">
      <c r="A296" s="8"/>
    </row>
    <row r="297" customFormat="false" ht="12.75" hidden="false" customHeight="false" outlineLevel="0" collapsed="false">
      <c r="A297" s="8"/>
    </row>
    <row r="298" customFormat="false" ht="12.75" hidden="false" customHeight="false" outlineLevel="0" collapsed="false">
      <c r="A298" s="8"/>
    </row>
    <row r="299" customFormat="false" ht="12.75" hidden="false" customHeight="false" outlineLevel="0" collapsed="false">
      <c r="A299" s="8"/>
    </row>
    <row r="300" customFormat="false" ht="12.75" hidden="false" customHeight="false" outlineLevel="0" collapsed="false">
      <c r="A300" s="8"/>
    </row>
    <row r="301" customFormat="false" ht="12.75" hidden="false" customHeight="false" outlineLevel="0" collapsed="false">
      <c r="A301" s="8"/>
    </row>
    <row r="302" customFormat="false" ht="12.75" hidden="false" customHeight="false" outlineLevel="0" collapsed="false">
      <c r="A302" s="8"/>
    </row>
    <row r="303" customFormat="false" ht="12.75" hidden="false" customHeight="false" outlineLevel="0" collapsed="false">
      <c r="A303" s="8"/>
    </row>
    <row r="304" customFormat="false" ht="12.75" hidden="false" customHeight="false" outlineLevel="0" collapsed="false">
      <c r="A304" s="8"/>
    </row>
    <row r="305" customFormat="false" ht="12.75" hidden="false" customHeight="false" outlineLevel="0" collapsed="false">
      <c r="A305" s="8"/>
    </row>
    <row r="306" customFormat="false" ht="12.75" hidden="false" customHeight="false" outlineLevel="0" collapsed="false">
      <c r="A306" s="8"/>
    </row>
    <row r="307" customFormat="false" ht="12.75" hidden="false" customHeight="false" outlineLevel="0" collapsed="false">
      <c r="A307" s="8"/>
    </row>
    <row r="308" customFormat="false" ht="12.75" hidden="false" customHeight="false" outlineLevel="0" collapsed="false">
      <c r="A308" s="8"/>
    </row>
    <row r="309" customFormat="false" ht="12.75" hidden="false" customHeight="false" outlineLevel="0" collapsed="false">
      <c r="A309" s="8"/>
    </row>
    <row r="310" customFormat="false" ht="12.75" hidden="false" customHeight="false" outlineLevel="0" collapsed="false">
      <c r="A310" s="8"/>
    </row>
    <row r="311" customFormat="false" ht="12.75" hidden="false" customHeight="false" outlineLevel="0" collapsed="false">
      <c r="A311" s="8"/>
    </row>
    <row r="312" customFormat="false" ht="12.75" hidden="false" customHeight="false" outlineLevel="0" collapsed="false">
      <c r="A312" s="8"/>
    </row>
    <row r="313" customFormat="false" ht="12.75" hidden="false" customHeight="false" outlineLevel="0" collapsed="false">
      <c r="A313" s="8"/>
    </row>
    <row r="314" customFormat="false" ht="12.75" hidden="false" customHeight="false" outlineLevel="0" collapsed="false">
      <c r="A314" s="8"/>
    </row>
    <row r="315" customFormat="false" ht="12.75" hidden="false" customHeight="false" outlineLevel="0" collapsed="false">
      <c r="A315" s="8"/>
    </row>
    <row r="316" customFormat="false" ht="12.75" hidden="false" customHeight="false" outlineLevel="0" collapsed="false">
      <c r="A316" s="8"/>
    </row>
    <row r="317" customFormat="false" ht="12.75" hidden="false" customHeight="false" outlineLevel="0" collapsed="false">
      <c r="A317" s="8"/>
    </row>
    <row r="318" customFormat="false" ht="12.75" hidden="false" customHeight="false" outlineLevel="0" collapsed="false">
      <c r="A318" s="8"/>
    </row>
    <row r="319" customFormat="false" ht="12.75" hidden="false" customHeight="false" outlineLevel="0" collapsed="false">
      <c r="A319" s="8"/>
    </row>
    <row r="320" customFormat="false" ht="12.75" hidden="false" customHeight="false" outlineLevel="0" collapsed="false">
      <c r="A320" s="8"/>
    </row>
    <row r="321" customFormat="false" ht="12.75" hidden="false" customHeight="false" outlineLevel="0" collapsed="false">
      <c r="A321" s="8"/>
    </row>
    <row r="322" customFormat="false" ht="12.75" hidden="false" customHeight="false" outlineLevel="0" collapsed="false">
      <c r="A322" s="8"/>
    </row>
    <row r="323" customFormat="false" ht="12.75" hidden="false" customHeight="false" outlineLevel="0" collapsed="false">
      <c r="A323" s="8"/>
    </row>
    <row r="324" customFormat="false" ht="12.75" hidden="false" customHeight="false" outlineLevel="0" collapsed="false">
      <c r="A324" s="8"/>
    </row>
    <row r="325" customFormat="false" ht="12.75" hidden="false" customHeight="false" outlineLevel="0" collapsed="false">
      <c r="A325" s="8"/>
    </row>
    <row r="326" customFormat="false" ht="12.75" hidden="false" customHeight="false" outlineLevel="0" collapsed="false">
      <c r="A326" s="8"/>
    </row>
    <row r="327" customFormat="false" ht="12.75" hidden="false" customHeight="false" outlineLevel="0" collapsed="false">
      <c r="A327" s="8"/>
    </row>
    <row r="328" customFormat="false" ht="12.75" hidden="false" customHeight="false" outlineLevel="0" collapsed="false">
      <c r="A328" s="8"/>
    </row>
    <row r="329" customFormat="false" ht="12.75" hidden="false" customHeight="false" outlineLevel="0" collapsed="false">
      <c r="A329" s="8"/>
    </row>
    <row r="330" customFormat="false" ht="12.75" hidden="false" customHeight="false" outlineLevel="0" collapsed="false">
      <c r="A330" s="8"/>
    </row>
    <row r="331" customFormat="false" ht="12.75" hidden="false" customHeight="false" outlineLevel="0" collapsed="false">
      <c r="A331" s="8"/>
    </row>
    <row r="332" customFormat="false" ht="12.75" hidden="false" customHeight="false" outlineLevel="0" collapsed="false">
      <c r="A332" s="8"/>
    </row>
    <row r="333" customFormat="false" ht="12.75" hidden="false" customHeight="false" outlineLevel="0" collapsed="false">
      <c r="A333" s="8"/>
    </row>
    <row r="334" customFormat="false" ht="12.75" hidden="false" customHeight="false" outlineLevel="0" collapsed="false">
      <c r="A334" s="8"/>
    </row>
    <row r="335" customFormat="false" ht="12.75" hidden="false" customHeight="false" outlineLevel="0" collapsed="false">
      <c r="A335" s="8"/>
    </row>
    <row r="336" customFormat="false" ht="12.75" hidden="false" customHeight="false" outlineLevel="0" collapsed="false">
      <c r="A336" s="8"/>
    </row>
    <row r="337" customFormat="false" ht="12.75" hidden="false" customHeight="false" outlineLevel="0" collapsed="false">
      <c r="A337" s="8"/>
    </row>
    <row r="338" customFormat="false" ht="12.75" hidden="false" customHeight="false" outlineLevel="0" collapsed="false">
      <c r="A338" s="8"/>
    </row>
    <row r="339" customFormat="false" ht="12.75" hidden="false" customHeight="false" outlineLevel="0" collapsed="false">
      <c r="A339" s="8"/>
    </row>
    <row r="340" customFormat="false" ht="12.75" hidden="false" customHeight="false" outlineLevel="0" collapsed="false">
      <c r="A340" s="8"/>
    </row>
    <row r="341" customFormat="false" ht="12.75" hidden="false" customHeight="false" outlineLevel="0" collapsed="false">
      <c r="A341" s="8"/>
    </row>
    <row r="342" customFormat="false" ht="12.75" hidden="false" customHeight="false" outlineLevel="0" collapsed="false">
      <c r="A342" s="8"/>
    </row>
    <row r="343" customFormat="false" ht="12.75" hidden="false" customHeight="false" outlineLevel="0" collapsed="false">
      <c r="A343" s="8"/>
    </row>
    <row r="344" customFormat="false" ht="12.75" hidden="false" customHeight="false" outlineLevel="0" collapsed="false">
      <c r="A344" s="8"/>
    </row>
    <row r="345" customFormat="false" ht="12.75" hidden="false" customHeight="false" outlineLevel="0" collapsed="false">
      <c r="A345" s="8"/>
    </row>
    <row r="346" customFormat="false" ht="12.75" hidden="false" customHeight="false" outlineLevel="0" collapsed="false">
      <c r="A346" s="8"/>
    </row>
    <row r="347" customFormat="false" ht="12.75" hidden="false" customHeight="false" outlineLevel="0" collapsed="false">
      <c r="A347" s="8"/>
    </row>
    <row r="348" customFormat="false" ht="12.75" hidden="false" customHeight="false" outlineLevel="0" collapsed="false">
      <c r="A348" s="8"/>
    </row>
    <row r="349" customFormat="false" ht="12.75" hidden="false" customHeight="false" outlineLevel="0" collapsed="false">
      <c r="A349" s="8"/>
    </row>
    <row r="350" customFormat="false" ht="12.75" hidden="false" customHeight="false" outlineLevel="0" collapsed="false">
      <c r="A350" s="8"/>
    </row>
    <row r="351" customFormat="false" ht="12.75" hidden="false" customHeight="false" outlineLevel="0" collapsed="false">
      <c r="A351" s="8"/>
    </row>
    <row r="352" customFormat="false" ht="12.75" hidden="false" customHeight="false" outlineLevel="0" collapsed="false">
      <c r="A352" s="8"/>
    </row>
    <row r="353" customFormat="false" ht="12.75" hidden="false" customHeight="false" outlineLevel="0" collapsed="false">
      <c r="A353" s="8"/>
    </row>
    <row r="354" customFormat="false" ht="12.75" hidden="false" customHeight="false" outlineLevel="0" collapsed="false">
      <c r="A354" s="8"/>
    </row>
    <row r="355" customFormat="false" ht="12.75" hidden="false" customHeight="false" outlineLevel="0" collapsed="false">
      <c r="A355" s="8"/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/>
    </row>
    <row r="358" customFormat="false" ht="12.75" hidden="false" customHeight="false" outlineLevel="0" collapsed="false">
      <c r="A358" s="8"/>
    </row>
    <row r="359" customFormat="false" ht="12.75" hidden="false" customHeight="false" outlineLevel="0" collapsed="false">
      <c r="A359" s="8"/>
    </row>
    <row r="360" customFormat="false" ht="12.75" hidden="false" customHeight="false" outlineLevel="0" collapsed="false">
      <c r="A360" s="8"/>
    </row>
    <row r="361" customFormat="false" ht="12.75" hidden="false" customHeight="false" outlineLevel="0" collapsed="false">
      <c r="A361" s="8"/>
    </row>
    <row r="362" customFormat="false" ht="12.75" hidden="false" customHeight="false" outlineLevel="0" collapsed="false">
      <c r="A362" s="8"/>
    </row>
    <row r="363" customFormat="false" ht="12.75" hidden="false" customHeight="false" outlineLevel="0" collapsed="false">
      <c r="A363" s="8"/>
    </row>
    <row r="364" customFormat="false" ht="12.75" hidden="false" customHeight="false" outlineLevel="0" collapsed="false">
      <c r="A364" s="8"/>
    </row>
    <row r="365" customFormat="false" ht="12.75" hidden="false" customHeight="false" outlineLevel="0" collapsed="false">
      <c r="A365" s="8"/>
    </row>
    <row r="366" customFormat="false" ht="12.75" hidden="false" customHeight="false" outlineLevel="0" collapsed="false">
      <c r="A366" s="8"/>
    </row>
    <row r="367" customFormat="false" ht="12.75" hidden="false" customHeight="false" outlineLevel="0" collapsed="false">
      <c r="A367" s="8"/>
    </row>
    <row r="368" customFormat="false" ht="12.75" hidden="false" customHeight="false" outlineLevel="0" collapsed="false">
      <c r="A368" s="8"/>
    </row>
    <row r="369" customFormat="false" ht="12.75" hidden="false" customHeight="false" outlineLevel="0" collapsed="false">
      <c r="A369" s="8"/>
    </row>
    <row r="370" customFormat="false" ht="12.75" hidden="false" customHeight="false" outlineLevel="0" collapsed="false">
      <c r="A370" s="8"/>
    </row>
    <row r="371" customFormat="false" ht="12.75" hidden="false" customHeight="false" outlineLevel="0" collapsed="false">
      <c r="A371" s="8"/>
    </row>
    <row r="372" customFormat="false" ht="12.75" hidden="false" customHeight="false" outlineLevel="0" collapsed="false">
      <c r="A372" s="8"/>
    </row>
    <row r="373" customFormat="false" ht="12.75" hidden="false" customHeight="false" outlineLevel="0" collapsed="false">
      <c r="A373" s="8"/>
    </row>
    <row r="374" customFormat="false" ht="12.75" hidden="false" customHeight="false" outlineLevel="0" collapsed="false">
      <c r="A374" s="8"/>
    </row>
    <row r="375" customFormat="false" ht="12.75" hidden="false" customHeight="false" outlineLevel="0" collapsed="false">
      <c r="A375" s="8"/>
    </row>
    <row r="376" customFormat="false" ht="12.75" hidden="false" customHeight="false" outlineLevel="0" collapsed="false">
      <c r="A376" s="8"/>
    </row>
    <row r="377" customFormat="false" ht="12.75" hidden="false" customHeight="false" outlineLevel="0" collapsed="false">
      <c r="A377" s="8"/>
    </row>
    <row r="378" customFormat="false" ht="12.75" hidden="false" customHeight="false" outlineLevel="0" collapsed="false">
      <c r="A378" s="8"/>
    </row>
    <row r="379" customFormat="false" ht="12.75" hidden="false" customHeight="false" outlineLevel="0" collapsed="false">
      <c r="A379" s="8"/>
    </row>
    <row r="380" customFormat="false" ht="12.75" hidden="false" customHeight="false" outlineLevel="0" collapsed="false">
      <c r="A380" s="8"/>
    </row>
    <row r="381" customFormat="false" ht="12.75" hidden="false" customHeight="false" outlineLevel="0" collapsed="false">
      <c r="A381" s="8"/>
    </row>
    <row r="382" customFormat="false" ht="12.75" hidden="false" customHeight="false" outlineLevel="0" collapsed="false">
      <c r="A382" s="8"/>
    </row>
    <row r="383" customFormat="false" ht="12.75" hidden="false" customHeight="false" outlineLevel="0" collapsed="false">
      <c r="A383" s="8"/>
    </row>
    <row r="384" customFormat="false" ht="12.75" hidden="false" customHeight="false" outlineLevel="0" collapsed="false">
      <c r="A384" s="8"/>
    </row>
    <row r="385" customFormat="false" ht="12.75" hidden="false" customHeight="false" outlineLevel="0" collapsed="false">
      <c r="A385" s="8"/>
    </row>
    <row r="386" customFormat="false" ht="12.75" hidden="false" customHeight="false" outlineLevel="0" collapsed="false">
      <c r="A386" s="8"/>
    </row>
    <row r="387" customFormat="false" ht="12.75" hidden="false" customHeight="false" outlineLevel="0" collapsed="false">
      <c r="A387" s="8"/>
    </row>
    <row r="388" customFormat="false" ht="12.75" hidden="false" customHeight="false" outlineLevel="0" collapsed="false">
      <c r="A388" s="8"/>
    </row>
    <row r="389" customFormat="false" ht="12.75" hidden="false" customHeight="false" outlineLevel="0" collapsed="false">
      <c r="A389" s="8"/>
    </row>
    <row r="390" customFormat="false" ht="12.75" hidden="false" customHeight="false" outlineLevel="0" collapsed="false">
      <c r="A390" s="8"/>
    </row>
    <row r="391" customFormat="false" ht="12.75" hidden="false" customHeight="false" outlineLevel="0" collapsed="false">
      <c r="A391" s="8"/>
    </row>
    <row r="392" customFormat="false" ht="12.75" hidden="false" customHeight="false" outlineLevel="0" collapsed="false">
      <c r="A392" s="8"/>
    </row>
    <row r="393" customFormat="false" ht="12.75" hidden="false" customHeight="false" outlineLevel="0" collapsed="false">
      <c r="A393" s="8"/>
    </row>
    <row r="394" customFormat="false" ht="12.75" hidden="false" customHeight="false" outlineLevel="0" collapsed="false">
      <c r="A394" s="8"/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8"/>
    </row>
    <row r="397" customFormat="false" ht="12.75" hidden="false" customHeight="false" outlineLevel="0" collapsed="false">
      <c r="A397" s="8"/>
    </row>
    <row r="398" customFormat="false" ht="12.75" hidden="false" customHeight="false" outlineLevel="0" collapsed="false">
      <c r="A398" s="8"/>
    </row>
    <row r="399" customFormat="false" ht="12.75" hidden="false" customHeight="false" outlineLevel="0" collapsed="false">
      <c r="A399" s="8"/>
    </row>
    <row r="400" customFormat="false" ht="12.75" hidden="false" customHeight="false" outlineLevel="0" collapsed="false">
      <c r="A400" s="8"/>
    </row>
    <row r="401" customFormat="false" ht="12.75" hidden="false" customHeight="false" outlineLevel="0" collapsed="false">
      <c r="A401" s="8"/>
    </row>
    <row r="402" customFormat="false" ht="12.75" hidden="false" customHeight="false" outlineLevel="0" collapsed="false">
      <c r="A402" s="8"/>
    </row>
    <row r="403" customFormat="false" ht="12.75" hidden="false" customHeight="false" outlineLevel="0" collapsed="false">
      <c r="A403" s="8"/>
    </row>
    <row r="404" customFormat="false" ht="12.75" hidden="false" customHeight="false" outlineLevel="0" collapsed="false">
      <c r="A404" s="8"/>
    </row>
    <row r="405" customFormat="false" ht="12.75" hidden="false" customHeight="false" outlineLevel="0" collapsed="false">
      <c r="A405" s="8"/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/>
    </row>
    <row r="410" customFormat="false" ht="12.75" hidden="false" customHeight="false" outlineLevel="0" collapsed="false">
      <c r="A410" s="8"/>
    </row>
    <row r="411" customFormat="false" ht="12.75" hidden="false" customHeight="false" outlineLevel="0" collapsed="false">
      <c r="A411" s="8"/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2.75" hidden="false" customHeight="false" outlineLevel="0" collapsed="false">
      <c r="A414" s="8"/>
    </row>
    <row r="415" customFormat="false" ht="12.75" hidden="false" customHeight="false" outlineLevel="0" collapsed="false">
      <c r="A415" s="8"/>
    </row>
    <row r="416" customFormat="false" ht="12.75" hidden="false" customHeight="false" outlineLevel="0" collapsed="false">
      <c r="A416" s="8"/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/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  <row r="499" customFormat="false" ht="12.75" hidden="false" customHeight="false" outlineLevel="0" collapsed="false">
      <c r="A499" s="8"/>
    </row>
    <row r="500" customFormat="false" ht="12.75" hidden="false" customHeight="false" outlineLevel="0" collapsed="false">
      <c r="A500" s="8"/>
    </row>
    <row r="501" customFormat="false" ht="12.75" hidden="false" customHeight="false" outlineLevel="0" collapsed="false">
      <c r="A501" s="8"/>
    </row>
    <row r="502" customFormat="false" ht="12.75" hidden="false" customHeight="false" outlineLevel="0" collapsed="false">
      <c r="A502" s="8"/>
    </row>
    <row r="503" customFormat="false" ht="12.75" hidden="false" customHeight="false" outlineLevel="0" collapsed="false">
      <c r="A503" s="8"/>
    </row>
    <row r="504" customFormat="false" ht="12.75" hidden="false" customHeight="false" outlineLevel="0" collapsed="false">
      <c r="A504" s="8"/>
    </row>
    <row r="505" customFormat="false" ht="12.75" hidden="false" customHeight="false" outlineLevel="0" collapsed="false">
      <c r="A505" s="8"/>
    </row>
    <row r="506" customFormat="false" ht="12.75" hidden="false" customHeight="false" outlineLevel="0" collapsed="false">
      <c r="A506" s="8"/>
    </row>
    <row r="507" customFormat="false" ht="12.75" hidden="false" customHeight="false" outlineLevel="0" collapsed="false">
      <c r="A507" s="8"/>
    </row>
    <row r="508" customFormat="false" ht="12.75" hidden="false" customHeight="false" outlineLevel="0" collapsed="false">
      <c r="A508" s="8"/>
    </row>
    <row r="509" customFormat="false" ht="12.75" hidden="false" customHeight="false" outlineLevel="0" collapsed="false">
      <c r="A509" s="8"/>
    </row>
    <row r="510" customFormat="false" ht="12.75" hidden="false" customHeight="false" outlineLevel="0" collapsed="false">
      <c r="A510" s="8"/>
    </row>
    <row r="511" customFormat="false" ht="12.75" hidden="false" customHeight="false" outlineLevel="0" collapsed="false">
      <c r="A511" s="8"/>
    </row>
    <row r="512" customFormat="false" ht="12.75" hidden="false" customHeight="false" outlineLevel="0" collapsed="false">
      <c r="A512" s="8"/>
    </row>
    <row r="513" customFormat="false" ht="12.75" hidden="false" customHeight="false" outlineLevel="0" collapsed="false">
      <c r="A513" s="8"/>
    </row>
    <row r="514" customFormat="false" ht="12.75" hidden="false" customHeight="false" outlineLevel="0" collapsed="false">
      <c r="A514" s="8"/>
    </row>
    <row r="515" customFormat="false" ht="12.75" hidden="false" customHeight="false" outlineLevel="0" collapsed="false">
      <c r="A515" s="8"/>
    </row>
    <row r="516" customFormat="false" ht="12.75" hidden="false" customHeight="false" outlineLevel="0" collapsed="false">
      <c r="A516" s="8"/>
    </row>
    <row r="517" customFormat="false" ht="12.75" hidden="false" customHeight="false" outlineLevel="0" collapsed="false">
      <c r="A517" s="8"/>
    </row>
    <row r="518" customFormat="false" ht="12.75" hidden="false" customHeight="false" outlineLevel="0" collapsed="false">
      <c r="A518" s="8"/>
    </row>
    <row r="519" customFormat="false" ht="12.75" hidden="false" customHeight="false" outlineLevel="0" collapsed="false">
      <c r="A519" s="8"/>
    </row>
    <row r="520" customFormat="false" ht="12.75" hidden="false" customHeight="false" outlineLevel="0" collapsed="false">
      <c r="A520" s="8"/>
    </row>
    <row r="521" customFormat="false" ht="12.75" hidden="false" customHeight="false" outlineLevel="0" collapsed="false">
      <c r="A521" s="8"/>
    </row>
    <row r="522" customFormat="false" ht="12.75" hidden="false" customHeight="false" outlineLevel="0" collapsed="false">
      <c r="A522" s="8"/>
    </row>
    <row r="523" customFormat="false" ht="12.75" hidden="false" customHeight="false" outlineLevel="0" collapsed="false">
      <c r="A523" s="8"/>
    </row>
    <row r="524" customFormat="false" ht="12.75" hidden="false" customHeight="false" outlineLevel="0" collapsed="false">
      <c r="A524" s="8"/>
    </row>
    <row r="525" customFormat="false" ht="12.75" hidden="false" customHeight="false" outlineLevel="0" collapsed="false">
      <c r="A525" s="8"/>
    </row>
    <row r="526" customFormat="false" ht="12.75" hidden="false" customHeight="false" outlineLevel="0" collapsed="false">
      <c r="A526" s="8"/>
    </row>
    <row r="527" customFormat="false" ht="12.75" hidden="false" customHeight="false" outlineLevel="0" collapsed="false">
      <c r="A527" s="8"/>
    </row>
    <row r="528" customFormat="false" ht="12.75" hidden="false" customHeight="false" outlineLevel="0" collapsed="false">
      <c r="A528" s="8"/>
    </row>
    <row r="529" customFormat="false" ht="12.75" hidden="false" customHeight="false" outlineLevel="0" collapsed="false">
      <c r="A529" s="8"/>
    </row>
    <row r="530" customFormat="false" ht="12.75" hidden="false" customHeight="false" outlineLevel="0" collapsed="false">
      <c r="A530" s="8"/>
    </row>
    <row r="531" customFormat="false" ht="12.75" hidden="false" customHeight="false" outlineLevel="0" collapsed="false">
      <c r="A531" s="8"/>
    </row>
    <row r="532" customFormat="false" ht="12.75" hidden="false" customHeight="false" outlineLevel="0" collapsed="false">
      <c r="A532" s="8"/>
    </row>
    <row r="533" customFormat="false" ht="12.75" hidden="false" customHeight="false" outlineLevel="0" collapsed="false">
      <c r="A533" s="8"/>
    </row>
    <row r="534" customFormat="false" ht="12.75" hidden="false" customHeight="false" outlineLevel="0" collapsed="false">
      <c r="A534" s="8"/>
    </row>
    <row r="535" customFormat="false" ht="12.75" hidden="false" customHeight="false" outlineLevel="0" collapsed="false">
      <c r="A535" s="8"/>
    </row>
    <row r="536" customFormat="false" ht="12.75" hidden="false" customHeight="false" outlineLevel="0" collapsed="false">
      <c r="A536" s="8"/>
    </row>
    <row r="537" customFormat="false" ht="12.75" hidden="false" customHeight="false" outlineLevel="0" collapsed="false">
      <c r="A537" s="8"/>
    </row>
    <row r="538" customFormat="false" ht="12.75" hidden="false" customHeight="false" outlineLevel="0" collapsed="false">
      <c r="A538" s="8"/>
    </row>
    <row r="539" customFormat="false" ht="12.75" hidden="false" customHeight="false" outlineLevel="0" collapsed="false">
      <c r="A539" s="8"/>
    </row>
    <row r="540" customFormat="false" ht="12.75" hidden="false" customHeight="false" outlineLevel="0" collapsed="false">
      <c r="A540" s="8"/>
    </row>
    <row r="541" customFormat="false" ht="12.75" hidden="false" customHeight="false" outlineLevel="0" collapsed="false">
      <c r="A541" s="8"/>
    </row>
    <row r="542" customFormat="false" ht="12.75" hidden="false" customHeight="false" outlineLevel="0" collapsed="false">
      <c r="A542" s="8"/>
    </row>
    <row r="543" customFormat="false" ht="12.75" hidden="false" customHeight="false" outlineLevel="0" collapsed="false">
      <c r="A543" s="8"/>
    </row>
    <row r="544" customFormat="false" ht="12.75" hidden="false" customHeight="false" outlineLevel="0" collapsed="false">
      <c r="A544" s="8"/>
    </row>
    <row r="545" customFormat="false" ht="12.75" hidden="false" customHeight="false" outlineLevel="0" collapsed="false">
      <c r="A545" s="8"/>
    </row>
    <row r="546" customFormat="false" ht="12.75" hidden="false" customHeight="false" outlineLevel="0" collapsed="false">
      <c r="A546" s="8"/>
    </row>
    <row r="547" customFormat="false" ht="12.75" hidden="false" customHeight="false" outlineLevel="0" collapsed="false">
      <c r="A547" s="8"/>
    </row>
    <row r="548" customFormat="false" ht="12.75" hidden="false" customHeight="false" outlineLevel="0" collapsed="false">
      <c r="A548" s="8"/>
    </row>
    <row r="549" customFormat="false" ht="12.75" hidden="false" customHeight="false" outlineLevel="0" collapsed="false">
      <c r="A549" s="8"/>
    </row>
    <row r="550" customFormat="false" ht="12.75" hidden="false" customHeight="false" outlineLevel="0" collapsed="false">
      <c r="A550" s="8"/>
    </row>
    <row r="551" customFormat="false" ht="12.75" hidden="false" customHeight="false" outlineLevel="0" collapsed="false">
      <c r="A551" s="8"/>
    </row>
    <row r="552" customFormat="false" ht="12.75" hidden="false" customHeight="false" outlineLevel="0" collapsed="false">
      <c r="A552" s="8"/>
    </row>
    <row r="553" customFormat="false" ht="12.75" hidden="false" customHeight="false" outlineLevel="0" collapsed="false">
      <c r="A553" s="8"/>
    </row>
    <row r="554" customFormat="false" ht="12.75" hidden="false" customHeight="false" outlineLevel="0" collapsed="false">
      <c r="A554" s="8"/>
    </row>
    <row r="555" customFormat="false" ht="12.75" hidden="false" customHeight="false" outlineLevel="0" collapsed="false">
      <c r="A555" s="8"/>
    </row>
    <row r="556" customFormat="false" ht="12.75" hidden="false" customHeight="false" outlineLevel="0" collapsed="false">
      <c r="A556" s="8"/>
    </row>
    <row r="557" customFormat="false" ht="12.75" hidden="false" customHeight="false" outlineLevel="0" collapsed="false">
      <c r="A557" s="8"/>
    </row>
    <row r="558" customFormat="false" ht="12.75" hidden="false" customHeight="false" outlineLevel="0" collapsed="false">
      <c r="A558" s="8"/>
    </row>
    <row r="559" customFormat="false" ht="12.75" hidden="false" customHeight="false" outlineLevel="0" collapsed="false">
      <c r="A559" s="8"/>
    </row>
    <row r="560" customFormat="false" ht="12.75" hidden="false" customHeight="false" outlineLevel="0" collapsed="false">
      <c r="A560" s="8"/>
    </row>
    <row r="561" customFormat="false" ht="12.75" hidden="false" customHeight="false" outlineLevel="0" collapsed="false">
      <c r="A561" s="8"/>
    </row>
    <row r="562" customFormat="false" ht="12.75" hidden="false" customHeight="false" outlineLevel="0" collapsed="false">
      <c r="A562" s="8"/>
    </row>
    <row r="563" customFormat="false" ht="12.75" hidden="false" customHeight="false" outlineLevel="0" collapsed="false">
      <c r="A563" s="8"/>
    </row>
    <row r="564" customFormat="false" ht="12.75" hidden="false" customHeight="false" outlineLevel="0" collapsed="false">
      <c r="A564" s="8"/>
    </row>
    <row r="565" customFormat="false" ht="12.75" hidden="false" customHeight="false" outlineLevel="0" collapsed="false">
      <c r="A565" s="8"/>
    </row>
    <row r="566" customFormat="false" ht="12.75" hidden="false" customHeight="false" outlineLevel="0" collapsed="false">
      <c r="A566" s="8"/>
    </row>
    <row r="567" customFormat="false" ht="12.75" hidden="false" customHeight="false" outlineLevel="0" collapsed="false">
      <c r="A567" s="8"/>
    </row>
    <row r="568" customFormat="false" ht="12.75" hidden="false" customHeight="false" outlineLevel="0" collapsed="false">
      <c r="A568" s="8"/>
    </row>
    <row r="569" customFormat="false" ht="12.75" hidden="false" customHeight="false" outlineLevel="0" collapsed="false">
      <c r="A569" s="8"/>
    </row>
    <row r="570" customFormat="false" ht="12.75" hidden="false" customHeight="false" outlineLevel="0" collapsed="false">
      <c r="A570" s="8"/>
    </row>
    <row r="571" customFormat="false" ht="12.75" hidden="false" customHeight="false" outlineLevel="0" collapsed="false">
      <c r="A571" s="8"/>
    </row>
    <row r="572" customFormat="false" ht="12.75" hidden="false" customHeight="false" outlineLevel="0" collapsed="false">
      <c r="A572" s="8"/>
    </row>
    <row r="573" customFormat="false" ht="12.75" hidden="false" customHeight="false" outlineLevel="0" collapsed="false">
      <c r="A573" s="8"/>
    </row>
    <row r="574" customFormat="false" ht="12.75" hidden="false" customHeight="false" outlineLevel="0" collapsed="false">
      <c r="A574" s="8"/>
    </row>
    <row r="575" customFormat="false" ht="12.75" hidden="false" customHeight="false" outlineLevel="0" collapsed="false">
      <c r="A575" s="8"/>
    </row>
    <row r="576" customFormat="false" ht="12.75" hidden="false" customHeight="false" outlineLevel="0" collapsed="false">
      <c r="A576" s="8"/>
    </row>
    <row r="577" customFormat="false" ht="12.75" hidden="false" customHeight="false" outlineLevel="0" collapsed="false">
      <c r="A577" s="8"/>
    </row>
    <row r="578" customFormat="false" ht="12.75" hidden="false" customHeight="false" outlineLevel="0" collapsed="false">
      <c r="A578" s="8"/>
    </row>
    <row r="579" customFormat="false" ht="12.75" hidden="false" customHeight="false" outlineLevel="0" collapsed="false">
      <c r="A579" s="8"/>
    </row>
    <row r="580" customFormat="false" ht="12.75" hidden="false" customHeight="false" outlineLevel="0" collapsed="false">
      <c r="A580" s="8"/>
    </row>
    <row r="581" customFormat="false" ht="12.75" hidden="false" customHeight="false" outlineLevel="0" collapsed="false">
      <c r="A581" s="8"/>
    </row>
    <row r="582" customFormat="false" ht="12.75" hidden="false" customHeight="false" outlineLevel="0" collapsed="false">
      <c r="A582" s="8"/>
    </row>
    <row r="583" customFormat="false" ht="12.75" hidden="false" customHeight="false" outlineLevel="0" collapsed="false">
      <c r="A583" s="8"/>
    </row>
    <row r="584" customFormat="false" ht="12.75" hidden="false" customHeight="false" outlineLevel="0" collapsed="false">
      <c r="A584" s="8"/>
    </row>
    <row r="585" customFormat="false" ht="12.75" hidden="false" customHeight="false" outlineLevel="0" collapsed="false">
      <c r="A585" s="8"/>
    </row>
    <row r="586" customFormat="false" ht="12.75" hidden="false" customHeight="false" outlineLevel="0" collapsed="false">
      <c r="A586" s="8"/>
    </row>
    <row r="587" customFormat="false" ht="12.75" hidden="false" customHeight="false" outlineLevel="0" collapsed="false">
      <c r="A587" s="8"/>
    </row>
    <row r="588" customFormat="false" ht="12.75" hidden="false" customHeight="false" outlineLevel="0" collapsed="false">
      <c r="A588" s="8"/>
    </row>
    <row r="589" customFormat="false" ht="12.75" hidden="false" customHeight="false" outlineLevel="0" collapsed="false">
      <c r="A589" s="8"/>
    </row>
    <row r="590" customFormat="false" ht="12.75" hidden="false" customHeight="false" outlineLevel="0" collapsed="false">
      <c r="A590" s="8"/>
    </row>
    <row r="591" customFormat="false" ht="12.75" hidden="false" customHeight="false" outlineLevel="0" collapsed="false">
      <c r="A591" s="8"/>
    </row>
    <row r="592" customFormat="false" ht="12.75" hidden="false" customHeight="false" outlineLevel="0" collapsed="false">
      <c r="A592" s="8"/>
    </row>
    <row r="593" customFormat="false" ht="12.75" hidden="false" customHeight="false" outlineLevel="0" collapsed="false">
      <c r="A593" s="8"/>
    </row>
    <row r="594" customFormat="false" ht="12.75" hidden="false" customHeight="false" outlineLevel="0" collapsed="false">
      <c r="A594" s="8"/>
    </row>
    <row r="595" customFormat="false" ht="12.75" hidden="false" customHeight="false" outlineLevel="0" collapsed="false">
      <c r="A595" s="8"/>
    </row>
    <row r="596" customFormat="false" ht="12.75" hidden="false" customHeight="false" outlineLevel="0" collapsed="false">
      <c r="A596" s="8"/>
    </row>
    <row r="597" customFormat="false" ht="12.75" hidden="false" customHeight="false" outlineLevel="0" collapsed="false">
      <c r="A597" s="8"/>
    </row>
    <row r="598" customFormat="false" ht="12.75" hidden="false" customHeight="false" outlineLevel="0" collapsed="false">
      <c r="A598" s="8"/>
    </row>
    <row r="599" customFormat="false" ht="12.75" hidden="false" customHeight="false" outlineLevel="0" collapsed="false">
      <c r="A599" s="8"/>
    </row>
    <row r="600" customFormat="false" ht="12.75" hidden="false" customHeight="false" outlineLevel="0" collapsed="false">
      <c r="A600" s="8"/>
    </row>
    <row r="601" customFormat="false" ht="12.75" hidden="false" customHeight="false" outlineLevel="0" collapsed="false">
      <c r="A601" s="8"/>
    </row>
    <row r="602" customFormat="false" ht="12.75" hidden="false" customHeight="false" outlineLevel="0" collapsed="false">
      <c r="A602" s="8"/>
    </row>
    <row r="603" customFormat="false" ht="12.75" hidden="false" customHeight="false" outlineLevel="0" collapsed="false">
      <c r="A603" s="8"/>
    </row>
    <row r="604" customFormat="false" ht="12.75" hidden="false" customHeight="false" outlineLevel="0" collapsed="false">
      <c r="A604" s="8"/>
    </row>
    <row r="605" customFormat="false" ht="12.75" hidden="false" customHeight="false" outlineLevel="0" collapsed="false">
      <c r="A605" s="8"/>
    </row>
    <row r="606" customFormat="false" ht="12.75" hidden="false" customHeight="false" outlineLevel="0" collapsed="false">
      <c r="A606" s="8"/>
    </row>
    <row r="607" customFormat="false" ht="12.75" hidden="false" customHeight="false" outlineLevel="0" collapsed="false">
      <c r="A607" s="8"/>
    </row>
    <row r="608" customFormat="false" ht="12.75" hidden="false" customHeight="false" outlineLevel="0" collapsed="false">
      <c r="A608" s="8"/>
    </row>
    <row r="609" customFormat="false" ht="12.75" hidden="false" customHeight="false" outlineLevel="0" collapsed="false">
      <c r="A609" s="8"/>
    </row>
    <row r="610" customFormat="false" ht="12.75" hidden="false" customHeight="false" outlineLevel="0" collapsed="false">
      <c r="A610" s="8"/>
    </row>
    <row r="611" customFormat="false" ht="12.75" hidden="false" customHeight="false" outlineLevel="0" collapsed="false">
      <c r="A611" s="8"/>
    </row>
    <row r="612" customFormat="false" ht="12.75" hidden="false" customHeight="false" outlineLevel="0" collapsed="false">
      <c r="A612" s="8"/>
    </row>
    <row r="613" customFormat="false" ht="12.75" hidden="false" customHeight="false" outlineLevel="0" collapsed="false">
      <c r="A613" s="8"/>
    </row>
    <row r="614" customFormat="false" ht="12.75" hidden="false" customHeight="false" outlineLevel="0" collapsed="false">
      <c r="A614" s="8"/>
    </row>
    <row r="615" customFormat="false" ht="12.75" hidden="false" customHeight="false" outlineLevel="0" collapsed="false">
      <c r="A615" s="8"/>
    </row>
    <row r="616" customFormat="false" ht="12.75" hidden="false" customHeight="false" outlineLevel="0" collapsed="false">
      <c r="A616" s="8"/>
    </row>
    <row r="617" customFormat="false" ht="12.75" hidden="false" customHeight="false" outlineLevel="0" collapsed="false">
      <c r="A617" s="8"/>
    </row>
    <row r="618" customFormat="false" ht="12.75" hidden="false" customHeight="false" outlineLevel="0" collapsed="false">
      <c r="A618" s="8"/>
    </row>
    <row r="619" customFormat="false" ht="12.75" hidden="false" customHeight="false" outlineLevel="0" collapsed="false">
      <c r="A619" s="8"/>
    </row>
    <row r="620" customFormat="false" ht="12.75" hidden="false" customHeight="false" outlineLevel="0" collapsed="false">
      <c r="A620" s="8"/>
    </row>
    <row r="621" customFormat="false" ht="12.75" hidden="false" customHeight="false" outlineLevel="0" collapsed="false">
      <c r="A621" s="8"/>
    </row>
    <row r="622" customFormat="false" ht="12.75" hidden="false" customHeight="false" outlineLevel="0" collapsed="false">
      <c r="A622" s="8"/>
    </row>
    <row r="623" customFormat="false" ht="12.75" hidden="false" customHeight="false" outlineLevel="0" collapsed="false">
      <c r="A623" s="8"/>
    </row>
    <row r="624" customFormat="false" ht="12.75" hidden="false" customHeight="false" outlineLevel="0" collapsed="false">
      <c r="A624" s="8"/>
    </row>
    <row r="625" customFormat="false" ht="12.75" hidden="false" customHeight="false" outlineLevel="0" collapsed="false">
      <c r="A625" s="8"/>
    </row>
    <row r="626" customFormat="false" ht="12.75" hidden="false" customHeight="false" outlineLevel="0" collapsed="false">
      <c r="A626" s="8"/>
    </row>
    <row r="627" customFormat="false" ht="12.75" hidden="false" customHeight="false" outlineLevel="0" collapsed="false">
      <c r="A627" s="8"/>
    </row>
    <row r="628" customFormat="false" ht="12.75" hidden="false" customHeight="false" outlineLevel="0" collapsed="false">
      <c r="A628" s="8"/>
    </row>
    <row r="629" customFormat="false" ht="12.75" hidden="false" customHeight="false" outlineLevel="0" collapsed="false">
      <c r="A629" s="8"/>
    </row>
    <row r="630" customFormat="false" ht="12.75" hidden="false" customHeight="false" outlineLevel="0" collapsed="false">
      <c r="A630" s="8"/>
    </row>
    <row r="631" customFormat="false" ht="12.75" hidden="false" customHeight="false" outlineLevel="0" collapsed="false">
      <c r="A631" s="8"/>
    </row>
    <row r="632" customFormat="false" ht="12.75" hidden="false" customHeight="false" outlineLevel="0" collapsed="false">
      <c r="A632" s="8"/>
    </row>
    <row r="633" customFormat="false" ht="12.75" hidden="false" customHeight="false" outlineLevel="0" collapsed="false">
      <c r="A633" s="8"/>
    </row>
    <row r="634" customFormat="false" ht="12.75" hidden="false" customHeight="false" outlineLevel="0" collapsed="false">
      <c r="A634" s="8"/>
    </row>
    <row r="635" customFormat="false" ht="12.75" hidden="false" customHeight="false" outlineLevel="0" collapsed="false">
      <c r="A635" s="8"/>
    </row>
    <row r="636" customFormat="false" ht="12.75" hidden="false" customHeight="false" outlineLevel="0" collapsed="false">
      <c r="A636" s="8"/>
    </row>
    <row r="637" customFormat="false" ht="12.75" hidden="false" customHeight="false" outlineLevel="0" collapsed="false">
      <c r="A637" s="8"/>
    </row>
    <row r="638" customFormat="false" ht="12.75" hidden="false" customHeight="false" outlineLevel="0" collapsed="false">
      <c r="A638" s="8"/>
    </row>
    <row r="639" customFormat="false" ht="12.75" hidden="false" customHeight="false" outlineLevel="0" collapsed="false">
      <c r="A639" s="8"/>
    </row>
    <row r="640" customFormat="false" ht="12.75" hidden="false" customHeight="false" outlineLevel="0" collapsed="false">
      <c r="A640" s="8"/>
    </row>
    <row r="641" customFormat="false" ht="12.75" hidden="false" customHeight="false" outlineLevel="0" collapsed="false">
      <c r="A641" s="8"/>
    </row>
    <row r="642" customFormat="false" ht="12.75" hidden="false" customHeight="false" outlineLevel="0" collapsed="false">
      <c r="A642" s="8"/>
    </row>
    <row r="643" customFormat="false" ht="12.75" hidden="false" customHeight="false" outlineLevel="0" collapsed="false">
      <c r="A643" s="8"/>
    </row>
    <row r="644" customFormat="false" ht="12.75" hidden="false" customHeight="false" outlineLevel="0" collapsed="false">
      <c r="A644" s="8"/>
    </row>
    <row r="645" customFormat="false" ht="12.75" hidden="false" customHeight="false" outlineLevel="0" collapsed="false">
      <c r="A645" s="8"/>
    </row>
    <row r="646" customFormat="false" ht="12.75" hidden="false" customHeight="false" outlineLevel="0" collapsed="false">
      <c r="A646" s="8"/>
    </row>
    <row r="647" customFormat="false" ht="12.75" hidden="false" customHeight="false" outlineLevel="0" collapsed="false">
      <c r="A647" s="8"/>
    </row>
    <row r="648" customFormat="false" ht="12.75" hidden="false" customHeight="false" outlineLevel="0" collapsed="false">
      <c r="A648" s="8"/>
    </row>
    <row r="649" customFormat="false" ht="12.75" hidden="false" customHeight="false" outlineLevel="0" collapsed="false">
      <c r="A649" s="8"/>
    </row>
    <row r="650" customFormat="false" ht="12.75" hidden="false" customHeight="false" outlineLevel="0" collapsed="false">
      <c r="A650" s="8"/>
    </row>
    <row r="651" customFormat="false" ht="12.75" hidden="false" customHeight="false" outlineLevel="0" collapsed="false">
      <c r="A651" s="8"/>
    </row>
    <row r="652" customFormat="false" ht="12.75" hidden="false" customHeight="false" outlineLevel="0" collapsed="false">
      <c r="A652" s="8"/>
    </row>
    <row r="653" customFormat="false" ht="12.75" hidden="false" customHeight="false" outlineLevel="0" collapsed="false">
      <c r="A653" s="8"/>
    </row>
    <row r="654" customFormat="false" ht="12.75" hidden="false" customHeight="false" outlineLevel="0" collapsed="false">
      <c r="A654" s="8"/>
    </row>
    <row r="655" customFormat="false" ht="12.75" hidden="false" customHeight="false" outlineLevel="0" collapsed="false">
      <c r="A655" s="8"/>
    </row>
    <row r="656" customFormat="false" ht="12.75" hidden="false" customHeight="false" outlineLevel="0" collapsed="false">
      <c r="A656" s="8"/>
    </row>
    <row r="657" customFormat="false" ht="12.75" hidden="false" customHeight="false" outlineLevel="0" collapsed="false">
      <c r="A657" s="8"/>
    </row>
    <row r="658" customFormat="false" ht="12.75" hidden="false" customHeight="false" outlineLevel="0" collapsed="false">
      <c r="A658" s="8"/>
    </row>
    <row r="659" customFormat="false" ht="12.75" hidden="false" customHeight="false" outlineLevel="0" collapsed="false">
      <c r="A659" s="8"/>
    </row>
    <row r="660" customFormat="false" ht="12.75" hidden="false" customHeight="false" outlineLevel="0" collapsed="false">
      <c r="A660" s="8"/>
    </row>
    <row r="661" customFormat="false" ht="12.75" hidden="false" customHeight="false" outlineLevel="0" collapsed="false">
      <c r="A661" s="8"/>
    </row>
    <row r="662" customFormat="false" ht="12.75" hidden="false" customHeight="false" outlineLevel="0" collapsed="false">
      <c r="A662" s="8"/>
    </row>
    <row r="663" customFormat="false" ht="12.75" hidden="false" customHeight="false" outlineLevel="0" collapsed="false">
      <c r="A663" s="8"/>
    </row>
    <row r="664" customFormat="false" ht="12.75" hidden="false" customHeight="false" outlineLevel="0" collapsed="false">
      <c r="A664" s="8"/>
    </row>
    <row r="665" customFormat="false" ht="12.75" hidden="false" customHeight="false" outlineLevel="0" collapsed="false">
      <c r="A665" s="8"/>
    </row>
    <row r="666" customFormat="false" ht="12.75" hidden="false" customHeight="false" outlineLevel="0" collapsed="false">
      <c r="A666" s="8"/>
    </row>
    <row r="667" customFormat="false" ht="12.75" hidden="false" customHeight="false" outlineLevel="0" collapsed="false">
      <c r="A667" s="8"/>
    </row>
    <row r="668" customFormat="false" ht="12.75" hidden="false" customHeight="false" outlineLevel="0" collapsed="false">
      <c r="A668" s="8"/>
    </row>
    <row r="669" customFormat="false" ht="12.75" hidden="false" customHeight="false" outlineLevel="0" collapsed="false">
      <c r="A669" s="8"/>
    </row>
    <row r="670" customFormat="false" ht="12.75" hidden="false" customHeight="false" outlineLevel="0" collapsed="false">
      <c r="A670" s="8"/>
    </row>
    <row r="671" customFormat="false" ht="12.75" hidden="false" customHeight="false" outlineLevel="0" collapsed="false">
      <c r="A671" s="8"/>
    </row>
    <row r="672" customFormat="false" ht="12.75" hidden="false" customHeight="false" outlineLevel="0" collapsed="false">
      <c r="A672" s="8"/>
    </row>
    <row r="673" customFormat="false" ht="12.75" hidden="false" customHeight="false" outlineLevel="0" collapsed="false">
      <c r="A673" s="8"/>
    </row>
    <row r="674" customFormat="false" ht="12.75" hidden="false" customHeight="false" outlineLevel="0" collapsed="false">
      <c r="A674" s="8"/>
    </row>
    <row r="675" customFormat="false" ht="12.75" hidden="false" customHeight="false" outlineLevel="0" collapsed="false">
      <c r="A675" s="8"/>
    </row>
    <row r="676" customFormat="false" ht="12.75" hidden="false" customHeight="false" outlineLevel="0" collapsed="false">
      <c r="A676" s="8"/>
    </row>
    <row r="677" customFormat="false" ht="12.75" hidden="false" customHeight="false" outlineLevel="0" collapsed="false">
      <c r="A677" s="8"/>
    </row>
    <row r="678" customFormat="false" ht="12.75" hidden="false" customHeight="false" outlineLevel="0" collapsed="false">
      <c r="A678" s="8"/>
    </row>
    <row r="679" customFormat="false" ht="12.75" hidden="false" customHeight="false" outlineLevel="0" collapsed="false">
      <c r="A679" s="8"/>
    </row>
    <row r="680" customFormat="false" ht="12.75" hidden="false" customHeight="false" outlineLevel="0" collapsed="false">
      <c r="A680" s="8"/>
    </row>
    <row r="681" customFormat="false" ht="12.75" hidden="false" customHeight="false" outlineLevel="0" collapsed="false">
      <c r="A681" s="8"/>
    </row>
    <row r="682" customFormat="false" ht="12.75" hidden="false" customHeight="false" outlineLevel="0" collapsed="false">
      <c r="A682" s="8"/>
    </row>
    <row r="683" customFormat="false" ht="12.75" hidden="false" customHeight="false" outlineLevel="0" collapsed="false">
      <c r="A683" s="8"/>
    </row>
    <row r="684" customFormat="false" ht="12.75" hidden="false" customHeight="false" outlineLevel="0" collapsed="false">
      <c r="A684" s="8"/>
    </row>
    <row r="685" customFormat="false" ht="12.75" hidden="false" customHeight="false" outlineLevel="0" collapsed="false">
      <c r="A685" s="8"/>
    </row>
    <row r="686" customFormat="false" ht="12.75" hidden="false" customHeight="false" outlineLevel="0" collapsed="false">
      <c r="A686" s="8"/>
    </row>
    <row r="687" customFormat="false" ht="12.75" hidden="false" customHeight="false" outlineLevel="0" collapsed="false">
      <c r="A687" s="8"/>
    </row>
    <row r="688" customFormat="false" ht="12.75" hidden="false" customHeight="false" outlineLevel="0" collapsed="false">
      <c r="A688" s="8"/>
    </row>
    <row r="689" customFormat="false" ht="12.75" hidden="false" customHeight="false" outlineLevel="0" collapsed="false">
      <c r="A689" s="8"/>
    </row>
    <row r="690" customFormat="false" ht="12.75" hidden="false" customHeight="false" outlineLevel="0" collapsed="false">
      <c r="A690" s="8"/>
    </row>
    <row r="691" customFormat="false" ht="12.75" hidden="false" customHeight="false" outlineLevel="0" collapsed="false">
      <c r="A691" s="8"/>
    </row>
    <row r="692" customFormat="false" ht="12.75" hidden="false" customHeight="false" outlineLevel="0" collapsed="false">
      <c r="A692" s="8"/>
    </row>
    <row r="693" customFormat="false" ht="12.75" hidden="false" customHeight="false" outlineLevel="0" collapsed="false">
      <c r="A693" s="8"/>
    </row>
    <row r="694" customFormat="false" ht="12.75" hidden="false" customHeight="false" outlineLevel="0" collapsed="false">
      <c r="A694" s="8"/>
    </row>
    <row r="695" customFormat="false" ht="12.75" hidden="false" customHeight="false" outlineLevel="0" collapsed="false">
      <c r="A695" s="8"/>
    </row>
    <row r="696" customFormat="false" ht="12.75" hidden="false" customHeight="false" outlineLevel="0" collapsed="false">
      <c r="A696" s="8"/>
    </row>
    <row r="697" customFormat="false" ht="12.75" hidden="false" customHeight="false" outlineLevel="0" collapsed="false">
      <c r="A697" s="8"/>
    </row>
    <row r="698" customFormat="false" ht="12.75" hidden="false" customHeight="false" outlineLevel="0" collapsed="false">
      <c r="A698" s="8"/>
    </row>
    <row r="699" customFormat="false" ht="12.75" hidden="false" customHeight="false" outlineLevel="0" collapsed="false">
      <c r="A699" s="8"/>
    </row>
    <row r="700" customFormat="false" ht="12.75" hidden="false" customHeight="false" outlineLevel="0" collapsed="false">
      <c r="A700" s="8"/>
    </row>
    <row r="701" customFormat="false" ht="12.75" hidden="false" customHeight="false" outlineLevel="0" collapsed="false">
      <c r="A701" s="8"/>
    </row>
    <row r="702" customFormat="false" ht="12.75" hidden="false" customHeight="false" outlineLevel="0" collapsed="false">
      <c r="A702" s="8"/>
    </row>
    <row r="703" customFormat="false" ht="12.75" hidden="false" customHeight="false" outlineLevel="0" collapsed="false">
      <c r="A703" s="8"/>
    </row>
    <row r="704" customFormat="false" ht="12.75" hidden="false" customHeight="false" outlineLevel="0" collapsed="false">
      <c r="A704" s="8"/>
    </row>
    <row r="705" customFormat="false" ht="12.75" hidden="false" customHeight="false" outlineLevel="0" collapsed="false">
      <c r="A705" s="8"/>
    </row>
    <row r="706" customFormat="false" ht="12.75" hidden="false" customHeight="false" outlineLevel="0" collapsed="false">
      <c r="A706" s="8"/>
    </row>
    <row r="707" customFormat="false" ht="12.75" hidden="false" customHeight="false" outlineLevel="0" collapsed="false">
      <c r="A707" s="8"/>
    </row>
    <row r="708" customFormat="false" ht="12.75" hidden="false" customHeight="false" outlineLevel="0" collapsed="false">
      <c r="A708" s="8"/>
    </row>
    <row r="709" customFormat="false" ht="12.75" hidden="false" customHeight="false" outlineLevel="0" collapsed="false">
      <c r="A709" s="8"/>
    </row>
    <row r="710" customFormat="false" ht="12.75" hidden="false" customHeight="false" outlineLevel="0" collapsed="false">
      <c r="A710" s="8"/>
    </row>
    <row r="711" customFormat="false" ht="12.75" hidden="false" customHeight="false" outlineLevel="0" collapsed="false">
      <c r="A711" s="8"/>
    </row>
    <row r="712" customFormat="false" ht="12.75" hidden="false" customHeight="false" outlineLevel="0" collapsed="false">
      <c r="A712" s="8"/>
    </row>
    <row r="713" customFormat="false" ht="12.75" hidden="false" customHeight="false" outlineLevel="0" collapsed="false">
      <c r="A713" s="8"/>
    </row>
    <row r="714" customFormat="false" ht="12.75" hidden="false" customHeight="false" outlineLevel="0" collapsed="false">
      <c r="A714" s="8"/>
    </row>
    <row r="715" customFormat="false" ht="12.75" hidden="false" customHeight="false" outlineLevel="0" collapsed="false">
      <c r="A715" s="8"/>
    </row>
    <row r="716" customFormat="false" ht="12.75" hidden="false" customHeight="false" outlineLevel="0" collapsed="false">
      <c r="A716" s="8"/>
    </row>
    <row r="717" customFormat="false" ht="12.75" hidden="false" customHeight="false" outlineLevel="0" collapsed="false">
      <c r="A717" s="8"/>
    </row>
    <row r="718" customFormat="false" ht="12.75" hidden="false" customHeight="false" outlineLevel="0" collapsed="false">
      <c r="A718" s="8"/>
    </row>
    <row r="719" customFormat="false" ht="12.75" hidden="false" customHeight="false" outlineLevel="0" collapsed="false">
      <c r="A719" s="8"/>
    </row>
    <row r="720" customFormat="false" ht="12.75" hidden="false" customHeight="false" outlineLevel="0" collapsed="false">
      <c r="A720" s="8"/>
    </row>
    <row r="721" customFormat="false" ht="12.75" hidden="false" customHeight="false" outlineLevel="0" collapsed="false">
      <c r="A721" s="8"/>
    </row>
    <row r="722" customFormat="false" ht="12.75" hidden="false" customHeight="false" outlineLevel="0" collapsed="false">
      <c r="A722" s="8"/>
    </row>
    <row r="723" customFormat="false" ht="12.75" hidden="false" customHeight="false" outlineLevel="0" collapsed="false">
      <c r="A723" s="8"/>
    </row>
    <row r="724" customFormat="false" ht="12.75" hidden="false" customHeight="false" outlineLevel="0" collapsed="false">
      <c r="A724" s="8"/>
    </row>
    <row r="725" customFormat="false" ht="12.75" hidden="false" customHeight="false" outlineLevel="0" collapsed="false">
      <c r="A725" s="8"/>
    </row>
    <row r="726" customFormat="false" ht="12.75" hidden="false" customHeight="false" outlineLevel="0" collapsed="false">
      <c r="A726" s="8"/>
    </row>
    <row r="727" customFormat="false" ht="12.75" hidden="false" customHeight="false" outlineLevel="0" collapsed="false">
      <c r="A727" s="8"/>
    </row>
    <row r="728" customFormat="false" ht="12.75" hidden="false" customHeight="false" outlineLevel="0" collapsed="false">
      <c r="A728" s="8"/>
    </row>
    <row r="729" customFormat="false" ht="12.75" hidden="false" customHeight="false" outlineLevel="0" collapsed="false">
      <c r="A729" s="8"/>
    </row>
    <row r="730" customFormat="false" ht="12.75" hidden="false" customHeight="false" outlineLevel="0" collapsed="false">
      <c r="A730" s="8"/>
    </row>
    <row r="731" customFormat="false" ht="12.75" hidden="false" customHeight="false" outlineLevel="0" collapsed="false">
      <c r="A731" s="8"/>
    </row>
    <row r="732" customFormat="false" ht="12.75" hidden="false" customHeight="false" outlineLevel="0" collapsed="false">
      <c r="A732" s="8"/>
    </row>
    <row r="733" customFormat="false" ht="12.75" hidden="false" customHeight="false" outlineLevel="0" collapsed="false">
      <c r="A733" s="8"/>
    </row>
    <row r="734" customFormat="false" ht="12.75" hidden="false" customHeight="false" outlineLevel="0" collapsed="false">
      <c r="A734" s="8"/>
    </row>
    <row r="735" customFormat="false" ht="12.75" hidden="false" customHeight="false" outlineLevel="0" collapsed="false">
      <c r="A735" s="8"/>
    </row>
    <row r="736" customFormat="false" ht="12.75" hidden="false" customHeight="false" outlineLevel="0" collapsed="false">
      <c r="A736" s="8"/>
    </row>
    <row r="737" customFormat="false" ht="12.75" hidden="false" customHeight="false" outlineLevel="0" collapsed="false">
      <c r="A737" s="8"/>
    </row>
    <row r="738" customFormat="false" ht="12.75" hidden="false" customHeight="false" outlineLevel="0" collapsed="false">
      <c r="A738" s="8"/>
    </row>
    <row r="739" customFormat="false" ht="12.75" hidden="false" customHeight="false" outlineLevel="0" collapsed="false">
      <c r="A739" s="8"/>
    </row>
    <row r="740" customFormat="false" ht="12.75" hidden="false" customHeight="false" outlineLevel="0" collapsed="false">
      <c r="A740" s="8"/>
    </row>
    <row r="741" customFormat="false" ht="12.75" hidden="false" customHeight="false" outlineLevel="0" collapsed="false">
      <c r="A741" s="8"/>
    </row>
    <row r="742" customFormat="false" ht="12.75" hidden="false" customHeight="false" outlineLevel="0" collapsed="false">
      <c r="A742" s="8"/>
    </row>
    <row r="743" customFormat="false" ht="12.75" hidden="false" customHeight="false" outlineLevel="0" collapsed="false">
      <c r="A743" s="8"/>
    </row>
    <row r="744" customFormat="false" ht="12.75" hidden="false" customHeight="false" outlineLevel="0" collapsed="false">
      <c r="A744" s="8"/>
    </row>
    <row r="745" customFormat="false" ht="12.75" hidden="false" customHeight="false" outlineLevel="0" collapsed="false">
      <c r="A745" s="8"/>
    </row>
    <row r="746" customFormat="false" ht="12.75" hidden="false" customHeight="false" outlineLevel="0" collapsed="false">
      <c r="A746" s="8"/>
    </row>
    <row r="747" customFormat="false" ht="12.75" hidden="false" customHeight="false" outlineLevel="0" collapsed="false">
      <c r="A747" s="8"/>
    </row>
    <row r="748" customFormat="false" ht="12.75" hidden="false" customHeight="false" outlineLevel="0" collapsed="false">
      <c r="A748" s="8"/>
    </row>
    <row r="749" customFormat="false" ht="12.75" hidden="false" customHeight="false" outlineLevel="0" collapsed="false">
      <c r="A749" s="8"/>
    </row>
    <row r="750" customFormat="false" ht="12.75" hidden="false" customHeight="false" outlineLevel="0" collapsed="false">
      <c r="A750" s="8"/>
    </row>
    <row r="751" customFormat="false" ht="12.75" hidden="false" customHeight="false" outlineLevel="0" collapsed="false">
      <c r="A751" s="8"/>
    </row>
    <row r="752" customFormat="false" ht="12.75" hidden="false" customHeight="false" outlineLevel="0" collapsed="false">
      <c r="A752" s="8"/>
    </row>
    <row r="753" customFormat="false" ht="12.75" hidden="false" customHeight="false" outlineLevel="0" collapsed="false">
      <c r="A753" s="8"/>
    </row>
    <row r="754" customFormat="false" ht="12.75" hidden="false" customHeight="false" outlineLevel="0" collapsed="false">
      <c r="A754" s="8"/>
    </row>
    <row r="755" customFormat="false" ht="12.75" hidden="false" customHeight="false" outlineLevel="0" collapsed="false">
      <c r="A755" s="8"/>
    </row>
    <row r="756" customFormat="false" ht="12.75" hidden="false" customHeight="false" outlineLevel="0" collapsed="false">
      <c r="A756" s="8"/>
    </row>
    <row r="757" customFormat="false" ht="12.75" hidden="false" customHeight="false" outlineLevel="0" collapsed="false">
      <c r="A757" s="8"/>
    </row>
    <row r="758" customFormat="false" ht="12.75" hidden="false" customHeight="false" outlineLevel="0" collapsed="false">
      <c r="A758" s="8"/>
    </row>
    <row r="759" customFormat="false" ht="12.75" hidden="false" customHeight="false" outlineLevel="0" collapsed="false">
      <c r="A759" s="8"/>
    </row>
    <row r="760" customFormat="false" ht="12.75" hidden="false" customHeight="false" outlineLevel="0" collapsed="false">
      <c r="A760" s="8"/>
    </row>
    <row r="761" customFormat="false" ht="12.75" hidden="false" customHeight="false" outlineLevel="0" collapsed="false">
      <c r="A761" s="8"/>
    </row>
    <row r="762" customFormat="false" ht="12.75" hidden="false" customHeight="false" outlineLevel="0" collapsed="false">
      <c r="A762" s="8"/>
    </row>
    <row r="763" customFormat="false" ht="12.75" hidden="false" customHeight="false" outlineLevel="0" collapsed="false">
      <c r="A763" s="8"/>
    </row>
    <row r="764" customFormat="false" ht="12.75" hidden="false" customHeight="false" outlineLevel="0" collapsed="false">
      <c r="A764" s="8"/>
    </row>
    <row r="765" customFormat="false" ht="12.75" hidden="false" customHeight="false" outlineLevel="0" collapsed="false">
      <c r="A765" s="8"/>
    </row>
    <row r="766" customFormat="false" ht="12.75" hidden="false" customHeight="false" outlineLevel="0" collapsed="false">
      <c r="A766" s="8"/>
    </row>
    <row r="767" customFormat="false" ht="12.75" hidden="false" customHeight="false" outlineLevel="0" collapsed="false">
      <c r="A767" s="8"/>
    </row>
    <row r="768" customFormat="false" ht="12.75" hidden="false" customHeight="false" outlineLevel="0" collapsed="false">
      <c r="A768" s="8"/>
    </row>
    <row r="769" customFormat="false" ht="12.75" hidden="false" customHeight="false" outlineLevel="0" collapsed="false">
      <c r="A769" s="8"/>
    </row>
    <row r="770" customFormat="false" ht="12.75" hidden="false" customHeight="false" outlineLevel="0" collapsed="false">
      <c r="A770" s="8"/>
    </row>
    <row r="771" customFormat="false" ht="12.75" hidden="false" customHeight="false" outlineLevel="0" collapsed="false">
      <c r="A771" s="8"/>
    </row>
    <row r="772" customFormat="false" ht="12.75" hidden="false" customHeight="false" outlineLevel="0" collapsed="false">
      <c r="A772" s="8"/>
    </row>
    <row r="773" customFormat="false" ht="12.75" hidden="false" customHeight="false" outlineLevel="0" collapsed="false">
      <c r="A773" s="8"/>
    </row>
    <row r="774" customFormat="false" ht="12.75" hidden="false" customHeight="false" outlineLevel="0" collapsed="false">
      <c r="A774" s="8"/>
    </row>
    <row r="775" customFormat="false" ht="12.75" hidden="false" customHeight="false" outlineLevel="0" collapsed="false">
      <c r="A775" s="8"/>
    </row>
    <row r="776" customFormat="false" ht="12.75" hidden="false" customHeight="false" outlineLevel="0" collapsed="false">
      <c r="A776" s="8"/>
    </row>
    <row r="777" customFormat="false" ht="12.75" hidden="false" customHeight="false" outlineLevel="0" collapsed="false">
      <c r="A777" s="8"/>
    </row>
    <row r="778" customFormat="false" ht="12.75" hidden="false" customHeight="false" outlineLevel="0" collapsed="false">
      <c r="A778" s="8"/>
    </row>
    <row r="779" customFormat="false" ht="12.75" hidden="false" customHeight="false" outlineLevel="0" collapsed="false">
      <c r="A779" s="8"/>
    </row>
    <row r="780" customFormat="false" ht="12.75" hidden="false" customHeight="false" outlineLevel="0" collapsed="false">
      <c r="A780" s="8"/>
    </row>
    <row r="781" customFormat="false" ht="12.75" hidden="false" customHeight="false" outlineLevel="0" collapsed="false">
      <c r="A781" s="8"/>
    </row>
    <row r="782" customFormat="false" ht="12.75" hidden="false" customHeight="false" outlineLevel="0" collapsed="false">
      <c r="A782" s="8"/>
    </row>
    <row r="783" customFormat="false" ht="12.75" hidden="false" customHeight="false" outlineLevel="0" collapsed="false">
      <c r="A783" s="8"/>
    </row>
    <row r="784" customFormat="false" ht="12.75" hidden="false" customHeight="false" outlineLevel="0" collapsed="false">
      <c r="A784" s="8"/>
    </row>
    <row r="785" customFormat="false" ht="12.75" hidden="false" customHeight="false" outlineLevel="0" collapsed="false">
      <c r="A785" s="8"/>
    </row>
    <row r="786" customFormat="false" ht="12.75" hidden="false" customHeight="false" outlineLevel="0" collapsed="false">
      <c r="A786" s="8"/>
    </row>
    <row r="787" customFormat="false" ht="12.75" hidden="false" customHeight="false" outlineLevel="0" collapsed="false">
      <c r="A787" s="8"/>
    </row>
    <row r="788" customFormat="false" ht="12.75" hidden="false" customHeight="false" outlineLevel="0" collapsed="false">
      <c r="A788" s="8"/>
    </row>
    <row r="789" customFormat="false" ht="12.75" hidden="false" customHeight="false" outlineLevel="0" collapsed="false">
      <c r="A789" s="8"/>
    </row>
    <row r="790" customFormat="false" ht="12.75" hidden="false" customHeight="false" outlineLevel="0" collapsed="false">
      <c r="A790" s="8"/>
    </row>
    <row r="791" customFormat="false" ht="12.75" hidden="false" customHeight="false" outlineLevel="0" collapsed="false">
      <c r="A791" s="8"/>
    </row>
    <row r="792" customFormat="false" ht="12.75" hidden="false" customHeight="false" outlineLevel="0" collapsed="false">
      <c r="A792" s="8"/>
    </row>
    <row r="793" customFormat="false" ht="12.75" hidden="false" customHeight="false" outlineLevel="0" collapsed="false">
      <c r="A793" s="8"/>
    </row>
    <row r="794" customFormat="false" ht="12.75" hidden="false" customHeight="false" outlineLevel="0" collapsed="false">
      <c r="A794" s="8"/>
    </row>
    <row r="795" customFormat="false" ht="12.75" hidden="false" customHeight="false" outlineLevel="0" collapsed="false">
      <c r="A795" s="8"/>
    </row>
    <row r="796" customFormat="false" ht="12.75" hidden="false" customHeight="false" outlineLevel="0" collapsed="false">
      <c r="A796" s="8"/>
    </row>
    <row r="797" customFormat="false" ht="12.75" hidden="false" customHeight="false" outlineLevel="0" collapsed="false">
      <c r="A797" s="8"/>
    </row>
    <row r="798" customFormat="false" ht="12.75" hidden="false" customHeight="false" outlineLevel="0" collapsed="false">
      <c r="A798" s="8"/>
    </row>
    <row r="799" customFormat="false" ht="12.75" hidden="false" customHeight="false" outlineLevel="0" collapsed="false">
      <c r="A799" s="8"/>
    </row>
    <row r="800" customFormat="false" ht="12.75" hidden="false" customHeight="false" outlineLevel="0" collapsed="false">
      <c r="A800" s="8"/>
    </row>
    <row r="801" customFormat="false" ht="12.75" hidden="false" customHeight="false" outlineLevel="0" collapsed="false">
      <c r="A801" s="8"/>
    </row>
    <row r="802" customFormat="false" ht="12.75" hidden="false" customHeight="false" outlineLevel="0" collapsed="false">
      <c r="A802" s="8"/>
    </row>
    <row r="803" customFormat="false" ht="12.75" hidden="false" customHeight="false" outlineLevel="0" collapsed="false">
      <c r="A803" s="8"/>
    </row>
    <row r="804" customFormat="false" ht="12.75" hidden="false" customHeight="false" outlineLevel="0" collapsed="false">
      <c r="A804" s="8"/>
    </row>
    <row r="805" customFormat="false" ht="12.75" hidden="false" customHeight="false" outlineLevel="0" collapsed="false">
      <c r="A805" s="8"/>
    </row>
    <row r="806" customFormat="false" ht="12.75" hidden="false" customHeight="false" outlineLevel="0" collapsed="false">
      <c r="A806" s="8"/>
    </row>
    <row r="807" customFormat="false" ht="12.75" hidden="false" customHeight="false" outlineLevel="0" collapsed="false">
      <c r="A807" s="8"/>
    </row>
    <row r="808" customFormat="false" ht="12.75" hidden="false" customHeight="false" outlineLevel="0" collapsed="false">
      <c r="A808" s="8"/>
    </row>
    <row r="809" customFormat="false" ht="12.75" hidden="false" customHeight="false" outlineLevel="0" collapsed="false">
      <c r="A809" s="8"/>
    </row>
    <row r="810" customFormat="false" ht="12.75" hidden="false" customHeight="false" outlineLevel="0" collapsed="false">
      <c r="A810" s="8"/>
    </row>
    <row r="811" customFormat="false" ht="12.75" hidden="false" customHeight="false" outlineLevel="0" collapsed="false">
      <c r="A811" s="8"/>
    </row>
    <row r="812" customFormat="false" ht="12.75" hidden="false" customHeight="false" outlineLevel="0" collapsed="false">
      <c r="A812" s="8"/>
    </row>
    <row r="813" customFormat="false" ht="12.75" hidden="false" customHeight="false" outlineLevel="0" collapsed="false">
      <c r="A813" s="8"/>
    </row>
    <row r="814" customFormat="false" ht="12.75" hidden="false" customHeight="false" outlineLevel="0" collapsed="false">
      <c r="A814" s="8"/>
    </row>
    <row r="815" customFormat="false" ht="12.75" hidden="false" customHeight="false" outlineLevel="0" collapsed="false">
      <c r="A815" s="8"/>
    </row>
    <row r="816" customFormat="false" ht="12.75" hidden="false" customHeight="false" outlineLevel="0" collapsed="false">
      <c r="A816" s="8"/>
    </row>
    <row r="817" customFormat="false" ht="12.75" hidden="false" customHeight="false" outlineLevel="0" collapsed="false">
      <c r="A817" s="8"/>
    </row>
    <row r="818" customFormat="false" ht="12.75" hidden="false" customHeight="false" outlineLevel="0" collapsed="false">
      <c r="A818" s="8"/>
    </row>
    <row r="819" customFormat="false" ht="12.75" hidden="false" customHeight="false" outlineLevel="0" collapsed="false">
      <c r="A819" s="8"/>
    </row>
    <row r="820" customFormat="false" ht="12.75" hidden="false" customHeight="false" outlineLevel="0" collapsed="false">
      <c r="A820" s="8"/>
    </row>
    <row r="821" customFormat="false" ht="12.75" hidden="false" customHeight="false" outlineLevel="0" collapsed="false">
      <c r="A821" s="8"/>
    </row>
    <row r="822" customFormat="false" ht="12.75" hidden="false" customHeight="false" outlineLevel="0" collapsed="false">
      <c r="A822" s="8"/>
    </row>
    <row r="823" customFormat="false" ht="12.75" hidden="false" customHeight="false" outlineLevel="0" collapsed="false">
      <c r="A823" s="8"/>
    </row>
    <row r="824" customFormat="false" ht="12.75" hidden="false" customHeight="false" outlineLevel="0" collapsed="false">
      <c r="A824" s="8"/>
    </row>
    <row r="825" customFormat="false" ht="12.75" hidden="false" customHeight="false" outlineLevel="0" collapsed="false">
      <c r="A825" s="8"/>
    </row>
    <row r="826" customFormat="false" ht="12.75" hidden="false" customHeight="false" outlineLevel="0" collapsed="false">
      <c r="A826" s="8"/>
    </row>
    <row r="827" customFormat="false" ht="12.75" hidden="false" customHeight="false" outlineLevel="0" collapsed="false">
      <c r="A827" s="8"/>
    </row>
    <row r="828" customFormat="false" ht="12.75" hidden="false" customHeight="false" outlineLevel="0" collapsed="false">
      <c r="A828" s="8"/>
    </row>
    <row r="829" customFormat="false" ht="12.75" hidden="false" customHeight="false" outlineLevel="0" collapsed="false">
      <c r="A829" s="8"/>
    </row>
    <row r="830" customFormat="false" ht="12.75" hidden="false" customHeight="false" outlineLevel="0" collapsed="false">
      <c r="A830" s="8"/>
    </row>
    <row r="831" customFormat="false" ht="12.75" hidden="false" customHeight="false" outlineLevel="0" collapsed="false">
      <c r="A831" s="8"/>
    </row>
    <row r="832" customFormat="false" ht="12.75" hidden="false" customHeight="false" outlineLevel="0" collapsed="false">
      <c r="A832" s="8"/>
    </row>
    <row r="833" customFormat="false" ht="12.75" hidden="false" customHeight="false" outlineLevel="0" collapsed="false">
      <c r="A833" s="8"/>
    </row>
    <row r="834" customFormat="false" ht="12.75" hidden="false" customHeight="false" outlineLevel="0" collapsed="false">
      <c r="A834" s="8"/>
    </row>
    <row r="835" customFormat="false" ht="12.75" hidden="false" customHeight="false" outlineLevel="0" collapsed="false">
      <c r="A835" s="8"/>
    </row>
    <row r="836" customFormat="false" ht="12.75" hidden="false" customHeight="false" outlineLevel="0" collapsed="false">
      <c r="A836" s="8"/>
    </row>
    <row r="837" customFormat="false" ht="12.75" hidden="false" customHeight="false" outlineLevel="0" collapsed="false">
      <c r="A837" s="8"/>
    </row>
    <row r="838" customFormat="false" ht="12.75" hidden="false" customHeight="false" outlineLevel="0" collapsed="false">
      <c r="A838" s="8"/>
    </row>
    <row r="839" customFormat="false" ht="12.75" hidden="false" customHeight="false" outlineLevel="0" collapsed="false">
      <c r="A839" s="8"/>
    </row>
    <row r="840" customFormat="false" ht="12.75" hidden="false" customHeight="false" outlineLevel="0" collapsed="false">
      <c r="A840" s="8"/>
    </row>
    <row r="841" customFormat="false" ht="12.75" hidden="false" customHeight="false" outlineLevel="0" collapsed="false">
      <c r="A841" s="8"/>
    </row>
    <row r="842" customFormat="false" ht="12.75" hidden="false" customHeight="false" outlineLevel="0" collapsed="false">
      <c r="A842" s="8"/>
    </row>
    <row r="843" customFormat="false" ht="12.75" hidden="false" customHeight="false" outlineLevel="0" collapsed="false">
      <c r="A843" s="8"/>
    </row>
    <row r="844" customFormat="false" ht="12.75" hidden="false" customHeight="false" outlineLevel="0" collapsed="false">
      <c r="A844" s="8"/>
    </row>
    <row r="845" customFormat="false" ht="12.75" hidden="false" customHeight="false" outlineLevel="0" collapsed="false">
      <c r="A845" s="8"/>
    </row>
    <row r="846" customFormat="false" ht="12.75" hidden="false" customHeight="false" outlineLevel="0" collapsed="false">
      <c r="A846" s="8"/>
    </row>
    <row r="847" customFormat="false" ht="12.75" hidden="false" customHeight="false" outlineLevel="0" collapsed="false">
      <c r="A847" s="8"/>
    </row>
    <row r="848" customFormat="false" ht="12.75" hidden="false" customHeight="false" outlineLevel="0" collapsed="false">
      <c r="A848" s="8"/>
    </row>
    <row r="849" customFormat="false" ht="12.75" hidden="false" customHeight="false" outlineLevel="0" collapsed="false">
      <c r="A849" s="8"/>
    </row>
    <row r="850" customFormat="false" ht="12.75" hidden="false" customHeight="false" outlineLevel="0" collapsed="false">
      <c r="A850" s="8"/>
    </row>
    <row r="851" customFormat="false" ht="12.75" hidden="false" customHeight="false" outlineLevel="0" collapsed="false">
      <c r="A851" s="8"/>
    </row>
    <row r="852" customFormat="false" ht="12.75" hidden="false" customHeight="false" outlineLevel="0" collapsed="false">
      <c r="A852" s="8"/>
    </row>
    <row r="853" customFormat="false" ht="12.75" hidden="false" customHeight="false" outlineLevel="0" collapsed="false">
      <c r="A853" s="8"/>
    </row>
    <row r="854" customFormat="false" ht="12.75" hidden="false" customHeight="false" outlineLevel="0" collapsed="false">
      <c r="A854" s="8"/>
    </row>
    <row r="855" customFormat="false" ht="12.75" hidden="false" customHeight="false" outlineLevel="0" collapsed="false">
      <c r="A855" s="8"/>
    </row>
    <row r="856" customFormat="false" ht="12.75" hidden="false" customHeight="false" outlineLevel="0" collapsed="false">
      <c r="A856" s="8"/>
    </row>
    <row r="857" customFormat="false" ht="12.75" hidden="false" customHeight="false" outlineLevel="0" collapsed="false">
      <c r="A857" s="8"/>
    </row>
    <row r="858" customFormat="false" ht="12.75" hidden="false" customHeight="false" outlineLevel="0" collapsed="false">
      <c r="A858" s="8"/>
    </row>
    <row r="859" customFormat="false" ht="12.75" hidden="false" customHeight="false" outlineLevel="0" collapsed="false">
      <c r="A859" s="8"/>
    </row>
    <row r="860" customFormat="false" ht="12.75" hidden="false" customHeight="false" outlineLevel="0" collapsed="false">
      <c r="A860" s="8"/>
    </row>
    <row r="861" customFormat="false" ht="12.75" hidden="false" customHeight="false" outlineLevel="0" collapsed="false">
      <c r="A861" s="8"/>
    </row>
    <row r="862" customFormat="false" ht="12.75" hidden="false" customHeight="false" outlineLevel="0" collapsed="false">
      <c r="A862" s="8"/>
    </row>
    <row r="863" customFormat="false" ht="12.75" hidden="false" customHeight="false" outlineLevel="0" collapsed="false">
      <c r="A863" s="8"/>
    </row>
    <row r="864" customFormat="false" ht="12.75" hidden="false" customHeight="false" outlineLevel="0" collapsed="false">
      <c r="A864" s="8"/>
    </row>
    <row r="865" customFormat="false" ht="12.75" hidden="false" customHeight="false" outlineLevel="0" collapsed="false">
      <c r="A865" s="8"/>
    </row>
    <row r="866" customFormat="false" ht="12.75" hidden="false" customHeight="false" outlineLevel="0" collapsed="false">
      <c r="A866" s="8"/>
    </row>
    <row r="867" customFormat="false" ht="12.75" hidden="false" customHeight="false" outlineLevel="0" collapsed="false">
      <c r="A867" s="8"/>
    </row>
    <row r="868" customFormat="false" ht="12.75" hidden="false" customHeight="false" outlineLevel="0" collapsed="false">
      <c r="A868" s="8"/>
    </row>
    <row r="869" customFormat="false" ht="12.75" hidden="false" customHeight="false" outlineLevel="0" collapsed="false">
      <c r="A869" s="8"/>
    </row>
    <row r="870" customFormat="false" ht="12.75" hidden="false" customHeight="false" outlineLevel="0" collapsed="false">
      <c r="A870" s="8"/>
    </row>
    <row r="871" customFormat="false" ht="12.75" hidden="false" customHeight="false" outlineLevel="0" collapsed="false">
      <c r="A871" s="8"/>
    </row>
    <row r="872" customFormat="false" ht="12.75" hidden="false" customHeight="false" outlineLevel="0" collapsed="false">
      <c r="A872" s="8"/>
    </row>
    <row r="873" customFormat="false" ht="12.75" hidden="false" customHeight="false" outlineLevel="0" collapsed="false">
      <c r="A873" s="8"/>
    </row>
    <row r="874" customFormat="false" ht="12.75" hidden="false" customHeight="false" outlineLevel="0" collapsed="false">
      <c r="A874" s="8"/>
    </row>
    <row r="875" customFormat="false" ht="12.75" hidden="false" customHeight="false" outlineLevel="0" collapsed="false">
      <c r="A875" s="8"/>
    </row>
    <row r="876" customFormat="false" ht="12.75" hidden="false" customHeight="false" outlineLevel="0" collapsed="false">
      <c r="A876" s="8"/>
    </row>
    <row r="877" customFormat="false" ht="12.75" hidden="false" customHeight="false" outlineLevel="0" collapsed="false">
      <c r="A877" s="8"/>
    </row>
    <row r="878" customFormat="false" ht="12.75" hidden="false" customHeight="false" outlineLevel="0" collapsed="false">
      <c r="A878" s="8"/>
    </row>
    <row r="879" customFormat="false" ht="12.75" hidden="false" customHeight="false" outlineLevel="0" collapsed="false">
      <c r="A879" s="8"/>
    </row>
    <row r="880" customFormat="false" ht="12.75" hidden="false" customHeight="false" outlineLevel="0" collapsed="false">
      <c r="A880" s="8"/>
    </row>
    <row r="881" customFormat="false" ht="12.75" hidden="false" customHeight="false" outlineLevel="0" collapsed="false">
      <c r="A881" s="8"/>
    </row>
    <row r="882" customFormat="false" ht="12.75" hidden="false" customHeight="false" outlineLevel="0" collapsed="false">
      <c r="A882" s="8"/>
    </row>
    <row r="883" customFormat="false" ht="12.75" hidden="false" customHeight="false" outlineLevel="0" collapsed="false">
      <c r="A883" s="8"/>
    </row>
    <row r="884" customFormat="false" ht="12.75" hidden="false" customHeight="false" outlineLevel="0" collapsed="false">
      <c r="A884" s="8"/>
    </row>
    <row r="885" customFormat="false" ht="12.75" hidden="false" customHeight="false" outlineLevel="0" collapsed="false">
      <c r="A885" s="8"/>
    </row>
    <row r="886" customFormat="false" ht="12.75" hidden="false" customHeight="false" outlineLevel="0" collapsed="false">
      <c r="A886" s="8"/>
    </row>
    <row r="887" customFormat="false" ht="12.75" hidden="false" customHeight="false" outlineLevel="0" collapsed="false">
      <c r="A887" s="8"/>
    </row>
    <row r="888" customFormat="false" ht="12.75" hidden="false" customHeight="false" outlineLevel="0" collapsed="false">
      <c r="A888" s="8"/>
    </row>
    <row r="889" customFormat="false" ht="12.75" hidden="false" customHeight="false" outlineLevel="0" collapsed="false">
      <c r="A889" s="8"/>
    </row>
    <row r="890" customFormat="false" ht="12.75" hidden="false" customHeight="false" outlineLevel="0" collapsed="false">
      <c r="A890" s="8"/>
    </row>
    <row r="891" customFormat="false" ht="12.75" hidden="false" customHeight="false" outlineLevel="0" collapsed="false">
      <c r="A891" s="8"/>
    </row>
    <row r="892" customFormat="false" ht="12.75" hidden="false" customHeight="false" outlineLevel="0" collapsed="false">
      <c r="A892" s="8"/>
    </row>
    <row r="893" customFormat="false" ht="12.75" hidden="false" customHeight="false" outlineLevel="0" collapsed="false">
      <c r="A893" s="8"/>
    </row>
    <row r="894" customFormat="false" ht="12.75" hidden="false" customHeight="false" outlineLevel="0" collapsed="false">
      <c r="A894" s="8"/>
    </row>
    <row r="895" customFormat="false" ht="12.75" hidden="false" customHeight="false" outlineLevel="0" collapsed="false">
      <c r="A895" s="8"/>
    </row>
    <row r="896" customFormat="false" ht="12.75" hidden="false" customHeight="false" outlineLevel="0" collapsed="false">
      <c r="A896" s="8"/>
    </row>
    <row r="897" customFormat="false" ht="12.75" hidden="false" customHeight="false" outlineLevel="0" collapsed="false">
      <c r="A897" s="8"/>
    </row>
    <row r="898" customFormat="false" ht="12.75" hidden="false" customHeight="false" outlineLevel="0" collapsed="false">
      <c r="A898" s="8"/>
    </row>
    <row r="899" customFormat="false" ht="12.75" hidden="false" customHeight="false" outlineLevel="0" collapsed="false">
      <c r="A899" s="8"/>
    </row>
    <row r="900" customFormat="false" ht="12.75" hidden="false" customHeight="false" outlineLevel="0" collapsed="false">
      <c r="A900" s="8"/>
    </row>
    <row r="901" customFormat="false" ht="12.75" hidden="false" customHeight="false" outlineLevel="0" collapsed="false">
      <c r="A901" s="8"/>
    </row>
    <row r="902" customFormat="false" ht="12.75" hidden="false" customHeight="false" outlineLevel="0" collapsed="false">
      <c r="A902" s="8"/>
    </row>
    <row r="903" customFormat="false" ht="12.75" hidden="false" customHeight="false" outlineLevel="0" collapsed="false">
      <c r="A903" s="8"/>
    </row>
    <row r="904" customFormat="false" ht="12.75" hidden="false" customHeight="false" outlineLevel="0" collapsed="false">
      <c r="A904" s="8"/>
    </row>
    <row r="905" customFormat="false" ht="12.75" hidden="false" customHeight="false" outlineLevel="0" collapsed="false">
      <c r="A905" s="8"/>
    </row>
    <row r="906" customFormat="false" ht="12.75" hidden="false" customHeight="false" outlineLevel="0" collapsed="false">
      <c r="A906" s="8"/>
    </row>
    <row r="907" customFormat="false" ht="12.75" hidden="false" customHeight="false" outlineLevel="0" collapsed="false">
      <c r="A907" s="8"/>
    </row>
    <row r="908" customFormat="false" ht="12.75" hidden="false" customHeight="false" outlineLevel="0" collapsed="false">
      <c r="A908" s="8"/>
    </row>
    <row r="909" customFormat="false" ht="12.75" hidden="false" customHeight="false" outlineLevel="0" collapsed="false">
      <c r="A909" s="8"/>
    </row>
    <row r="910" customFormat="false" ht="12.75" hidden="false" customHeight="false" outlineLevel="0" collapsed="false">
      <c r="A910" s="8"/>
    </row>
    <row r="911" customFormat="false" ht="12.75" hidden="false" customHeight="false" outlineLevel="0" collapsed="false">
      <c r="A911" s="8"/>
    </row>
    <row r="912" customFormat="false" ht="12.75" hidden="false" customHeight="false" outlineLevel="0" collapsed="false">
      <c r="A912" s="8"/>
    </row>
    <row r="913" customFormat="false" ht="12.75" hidden="false" customHeight="false" outlineLevel="0" collapsed="false">
      <c r="A913" s="8"/>
    </row>
    <row r="914" customFormat="false" ht="12.75" hidden="false" customHeight="false" outlineLevel="0" collapsed="false">
      <c r="A914" s="8"/>
    </row>
    <row r="915" customFormat="false" ht="12.75" hidden="false" customHeight="false" outlineLevel="0" collapsed="false">
      <c r="A915" s="8"/>
    </row>
    <row r="916" customFormat="false" ht="12.75" hidden="false" customHeight="false" outlineLevel="0" collapsed="false">
      <c r="A916" s="8"/>
    </row>
    <row r="917" customFormat="false" ht="12.75" hidden="false" customHeight="false" outlineLevel="0" collapsed="false">
      <c r="A917" s="8"/>
    </row>
    <row r="918" customFormat="false" ht="12.75" hidden="false" customHeight="false" outlineLevel="0" collapsed="false">
      <c r="A918" s="8"/>
    </row>
    <row r="919" customFormat="false" ht="12.75" hidden="false" customHeight="false" outlineLevel="0" collapsed="false">
      <c r="A919" s="8"/>
    </row>
    <row r="920" customFormat="false" ht="12.75" hidden="false" customHeight="false" outlineLevel="0" collapsed="false">
      <c r="A920" s="8"/>
    </row>
    <row r="921" customFormat="false" ht="12.75" hidden="false" customHeight="false" outlineLevel="0" collapsed="false">
      <c r="A921" s="8"/>
    </row>
    <row r="922" customFormat="false" ht="12.75" hidden="false" customHeight="false" outlineLevel="0" collapsed="false">
      <c r="A922" s="8"/>
    </row>
    <row r="923" customFormat="false" ht="12.75" hidden="false" customHeight="false" outlineLevel="0" collapsed="false">
      <c r="A923" s="8"/>
    </row>
    <row r="924" customFormat="false" ht="12.75" hidden="false" customHeight="false" outlineLevel="0" collapsed="false">
      <c r="A924" s="8"/>
    </row>
    <row r="925" customFormat="false" ht="12.75" hidden="false" customHeight="false" outlineLevel="0" collapsed="false">
      <c r="A925" s="8"/>
    </row>
    <row r="926" customFormat="false" ht="12.75" hidden="false" customHeight="false" outlineLevel="0" collapsed="false">
      <c r="A926" s="8"/>
    </row>
    <row r="927" customFormat="false" ht="12.75" hidden="false" customHeight="false" outlineLevel="0" collapsed="false">
      <c r="A927" s="8"/>
    </row>
    <row r="928" customFormat="false" ht="12.75" hidden="false" customHeight="false" outlineLevel="0" collapsed="false">
      <c r="A928" s="8"/>
    </row>
    <row r="929" customFormat="false" ht="12.75" hidden="false" customHeight="false" outlineLevel="0" collapsed="false">
      <c r="A929" s="8"/>
    </row>
    <row r="930" customFormat="false" ht="12.75" hidden="false" customHeight="false" outlineLevel="0" collapsed="false">
      <c r="A930" s="8"/>
    </row>
    <row r="931" customFormat="false" ht="12.75" hidden="false" customHeight="false" outlineLevel="0" collapsed="false">
      <c r="A931" s="8"/>
    </row>
    <row r="932" customFormat="false" ht="12.75" hidden="false" customHeight="false" outlineLevel="0" collapsed="false">
      <c r="A932" s="8"/>
    </row>
    <row r="933" customFormat="false" ht="12.75" hidden="false" customHeight="false" outlineLevel="0" collapsed="false">
      <c r="A933" s="8"/>
    </row>
    <row r="934" customFormat="false" ht="12.75" hidden="false" customHeight="false" outlineLevel="0" collapsed="false">
      <c r="A934" s="8"/>
    </row>
    <row r="935" customFormat="false" ht="12.75" hidden="false" customHeight="false" outlineLevel="0" collapsed="false">
      <c r="A935" s="8"/>
    </row>
    <row r="936" customFormat="false" ht="12.75" hidden="false" customHeight="false" outlineLevel="0" collapsed="false">
      <c r="A936" s="8"/>
    </row>
    <row r="937" customFormat="false" ht="12.75" hidden="false" customHeight="false" outlineLevel="0" collapsed="false">
      <c r="A937" s="8"/>
    </row>
    <row r="938" customFormat="false" ht="12.75" hidden="false" customHeight="false" outlineLevel="0" collapsed="false">
      <c r="A938" s="8"/>
    </row>
    <row r="939" customFormat="false" ht="12.75" hidden="false" customHeight="false" outlineLevel="0" collapsed="false">
      <c r="A939" s="8"/>
    </row>
    <row r="940" customFormat="false" ht="12.75" hidden="false" customHeight="false" outlineLevel="0" collapsed="false">
      <c r="A940" s="8"/>
    </row>
    <row r="941" customFormat="false" ht="12.75" hidden="false" customHeight="false" outlineLevel="0" collapsed="false">
      <c r="A941" s="8"/>
    </row>
    <row r="942" customFormat="false" ht="12.75" hidden="false" customHeight="false" outlineLevel="0" collapsed="false">
      <c r="A942" s="8"/>
    </row>
    <row r="943" customFormat="false" ht="12.75" hidden="false" customHeight="false" outlineLevel="0" collapsed="false">
      <c r="A943" s="8"/>
    </row>
    <row r="944" customFormat="false" ht="12.75" hidden="false" customHeight="false" outlineLevel="0" collapsed="false">
      <c r="A944" s="8"/>
    </row>
    <row r="945" customFormat="false" ht="12.75" hidden="false" customHeight="false" outlineLevel="0" collapsed="false">
      <c r="A945" s="8"/>
    </row>
    <row r="946" customFormat="false" ht="12.75" hidden="false" customHeight="false" outlineLevel="0" collapsed="false">
      <c r="A946" s="8"/>
    </row>
    <row r="947" customFormat="false" ht="12.75" hidden="false" customHeight="false" outlineLevel="0" collapsed="false">
      <c r="A947" s="8"/>
    </row>
    <row r="948" customFormat="false" ht="12.75" hidden="false" customHeight="false" outlineLevel="0" collapsed="false">
      <c r="A948" s="8"/>
    </row>
    <row r="949" customFormat="false" ht="12.75" hidden="false" customHeight="false" outlineLevel="0" collapsed="false">
      <c r="A949" s="8"/>
    </row>
    <row r="950" customFormat="false" ht="12.75" hidden="false" customHeight="false" outlineLevel="0" collapsed="false">
      <c r="A950" s="8"/>
    </row>
    <row r="951" customFormat="false" ht="12.75" hidden="false" customHeight="false" outlineLevel="0" collapsed="false">
      <c r="A951" s="8"/>
    </row>
    <row r="952" customFormat="false" ht="12.75" hidden="false" customHeight="false" outlineLevel="0" collapsed="false">
      <c r="A952" s="8"/>
    </row>
    <row r="953" customFormat="false" ht="12.75" hidden="false" customHeight="false" outlineLevel="0" collapsed="false">
      <c r="A953" s="8"/>
    </row>
    <row r="954" customFormat="false" ht="12.75" hidden="false" customHeight="false" outlineLevel="0" collapsed="false">
      <c r="A954" s="8"/>
    </row>
    <row r="955" customFormat="false" ht="12.75" hidden="false" customHeight="false" outlineLevel="0" collapsed="false">
      <c r="A955" s="8"/>
    </row>
    <row r="956" customFormat="false" ht="12.75" hidden="false" customHeight="false" outlineLevel="0" collapsed="false">
      <c r="A956" s="8"/>
    </row>
    <row r="957" customFormat="false" ht="12.75" hidden="false" customHeight="false" outlineLevel="0" collapsed="false">
      <c r="A957" s="8"/>
    </row>
    <row r="958" customFormat="false" ht="12.75" hidden="false" customHeight="false" outlineLevel="0" collapsed="false">
      <c r="A958" s="8"/>
    </row>
    <row r="959" customFormat="false" ht="12.75" hidden="false" customHeight="false" outlineLevel="0" collapsed="false">
      <c r="A959" s="8"/>
    </row>
    <row r="960" customFormat="false" ht="12.75" hidden="false" customHeight="false" outlineLevel="0" collapsed="false">
      <c r="A960" s="8"/>
    </row>
    <row r="961" customFormat="false" ht="12.75" hidden="false" customHeight="false" outlineLevel="0" collapsed="false">
      <c r="A961" s="8"/>
    </row>
    <row r="962" customFormat="false" ht="12.75" hidden="false" customHeight="false" outlineLevel="0" collapsed="false">
      <c r="A962" s="8"/>
    </row>
    <row r="963" customFormat="false" ht="12.75" hidden="false" customHeight="false" outlineLevel="0" collapsed="false">
      <c r="A963" s="8"/>
    </row>
    <row r="964" customFormat="false" ht="12.75" hidden="false" customHeight="false" outlineLevel="0" collapsed="false">
      <c r="A964" s="8"/>
    </row>
    <row r="965" customFormat="false" ht="12.75" hidden="false" customHeight="false" outlineLevel="0" collapsed="false">
      <c r="A965" s="8"/>
    </row>
    <row r="966" customFormat="false" ht="12.75" hidden="false" customHeight="false" outlineLevel="0" collapsed="false">
      <c r="A966" s="8"/>
    </row>
    <row r="967" customFormat="false" ht="12.75" hidden="false" customHeight="false" outlineLevel="0" collapsed="false">
      <c r="A967" s="8"/>
    </row>
    <row r="968" customFormat="false" ht="12.75" hidden="false" customHeight="false" outlineLevel="0" collapsed="false">
      <c r="A968" s="8"/>
    </row>
    <row r="969" customFormat="false" ht="12.75" hidden="false" customHeight="false" outlineLevel="0" collapsed="false">
      <c r="A969" s="8"/>
    </row>
    <row r="970" customFormat="false" ht="12.75" hidden="false" customHeight="false" outlineLevel="0" collapsed="false">
      <c r="A970" s="8"/>
    </row>
    <row r="971" customFormat="false" ht="12.75" hidden="false" customHeight="false" outlineLevel="0" collapsed="false">
      <c r="A971" s="8"/>
    </row>
    <row r="972" customFormat="false" ht="12.75" hidden="false" customHeight="false" outlineLevel="0" collapsed="false">
      <c r="A972" s="8"/>
    </row>
    <row r="973" customFormat="false" ht="12.75" hidden="false" customHeight="false" outlineLevel="0" collapsed="false">
      <c r="A973" s="8"/>
    </row>
    <row r="974" customFormat="false" ht="12.75" hidden="false" customHeight="false" outlineLevel="0" collapsed="false">
      <c r="A974" s="8"/>
    </row>
    <row r="975" customFormat="false" ht="12.75" hidden="false" customHeight="false" outlineLevel="0" collapsed="false">
      <c r="A975" s="8"/>
    </row>
    <row r="976" customFormat="false" ht="12.75" hidden="false" customHeight="false" outlineLevel="0" collapsed="false">
      <c r="A976" s="8"/>
    </row>
    <row r="977" customFormat="false" ht="12.75" hidden="false" customHeight="false" outlineLevel="0" collapsed="false">
      <c r="A977" s="8"/>
    </row>
    <row r="978" customFormat="false" ht="12.75" hidden="false" customHeight="false" outlineLevel="0" collapsed="false">
      <c r="A978" s="8"/>
    </row>
    <row r="979" customFormat="false" ht="12.75" hidden="false" customHeight="false" outlineLevel="0" collapsed="false">
      <c r="A979" s="8"/>
    </row>
    <row r="980" customFormat="false" ht="12.75" hidden="false" customHeight="false" outlineLevel="0" collapsed="false">
      <c r="A980" s="8"/>
    </row>
    <row r="981" customFormat="false" ht="12.75" hidden="false" customHeight="false" outlineLevel="0" collapsed="false">
      <c r="A981" s="8"/>
    </row>
    <row r="982" customFormat="false" ht="12.75" hidden="false" customHeight="false" outlineLevel="0" collapsed="false">
      <c r="A982" s="8"/>
    </row>
    <row r="983" customFormat="false" ht="12.75" hidden="false" customHeight="false" outlineLevel="0" collapsed="false">
      <c r="A983" s="8"/>
    </row>
    <row r="984" customFormat="false" ht="12.75" hidden="false" customHeight="false" outlineLevel="0" collapsed="false">
      <c r="A984" s="8"/>
    </row>
    <row r="985" customFormat="false" ht="12.75" hidden="false" customHeight="false" outlineLevel="0" collapsed="false">
      <c r="A985" s="8"/>
    </row>
    <row r="986" customFormat="false" ht="12.75" hidden="false" customHeight="false" outlineLevel="0" collapsed="false">
      <c r="A986" s="8"/>
    </row>
    <row r="987" customFormat="false" ht="12.75" hidden="false" customHeight="false" outlineLevel="0" collapsed="false">
      <c r="A987" s="8"/>
    </row>
    <row r="988" customFormat="false" ht="12.75" hidden="false" customHeight="false" outlineLevel="0" collapsed="false">
      <c r="A988" s="8"/>
    </row>
    <row r="989" customFormat="false" ht="12.75" hidden="false" customHeight="false" outlineLevel="0" collapsed="false">
      <c r="A989" s="8"/>
    </row>
    <row r="990" customFormat="false" ht="12.75" hidden="false" customHeight="false" outlineLevel="0" collapsed="false">
      <c r="A990" s="8"/>
    </row>
    <row r="991" customFormat="false" ht="12.75" hidden="false" customHeight="false" outlineLevel="0" collapsed="false">
      <c r="A991" s="8"/>
    </row>
    <row r="992" customFormat="false" ht="12.75" hidden="false" customHeight="false" outlineLevel="0" collapsed="false">
      <c r="A992" s="8"/>
    </row>
    <row r="993" customFormat="false" ht="12.75" hidden="false" customHeight="false" outlineLevel="0" collapsed="false">
      <c r="A993" s="8"/>
    </row>
    <row r="994" customFormat="false" ht="12.75" hidden="false" customHeight="false" outlineLevel="0" collapsed="false">
      <c r="A994" s="8"/>
    </row>
    <row r="995" customFormat="false" ht="12.75" hidden="false" customHeight="false" outlineLevel="0" collapsed="false">
      <c r="A995" s="8"/>
    </row>
    <row r="996" customFormat="false" ht="12.75" hidden="false" customHeight="false" outlineLevel="0" collapsed="false">
      <c r="A996" s="8"/>
    </row>
    <row r="997" customFormat="false" ht="12.75" hidden="false" customHeight="false" outlineLevel="0" collapsed="false">
      <c r="A997" s="8"/>
    </row>
    <row r="998" customFormat="false" ht="12.75" hidden="false" customHeight="false" outlineLevel="0" collapsed="false">
      <c r="A998" s="8"/>
    </row>
    <row r="999" customFormat="false" ht="12.75" hidden="false" customHeight="false" outlineLevel="0" collapsed="false">
      <c r="A999" s="8"/>
    </row>
    <row r="1000" customFormat="false" ht="12.75" hidden="false" customHeight="false" outlineLevel="0" collapsed="false">
      <c r="A1000" s="8"/>
    </row>
    <row r="1001" customFormat="false" ht="12.75" hidden="false" customHeight="false" outlineLevel="0" collapsed="false">
      <c r="A1001" s="8"/>
    </row>
    <row r="1002" customFormat="false" ht="12.75" hidden="false" customHeight="false" outlineLevel="0" collapsed="false">
      <c r="A1002" s="8"/>
    </row>
    <row r="1003" customFormat="false" ht="12.75" hidden="false" customHeight="false" outlineLevel="0" collapsed="false">
      <c r="A1003" s="8"/>
    </row>
    <row r="1004" customFormat="false" ht="12.75" hidden="false" customHeight="false" outlineLevel="0" collapsed="false">
      <c r="A1004" s="8"/>
    </row>
    <row r="1005" customFormat="false" ht="12.75" hidden="false" customHeight="false" outlineLevel="0" collapsed="false">
      <c r="A1005" s="8"/>
    </row>
    <row r="1006" customFormat="false" ht="12.75" hidden="false" customHeight="false" outlineLevel="0" collapsed="false">
      <c r="A1006" s="8"/>
    </row>
    <row r="1007" customFormat="false" ht="12.75" hidden="false" customHeight="false" outlineLevel="0" collapsed="false">
      <c r="A1007" s="8"/>
    </row>
    <row r="1008" customFormat="false" ht="12.75" hidden="false" customHeight="false" outlineLevel="0" collapsed="false">
      <c r="A1008" s="8"/>
    </row>
    <row r="1009" customFormat="false" ht="12.75" hidden="false" customHeight="false" outlineLevel="0" collapsed="false">
      <c r="A1009" s="8"/>
    </row>
    <row r="1010" customFormat="false" ht="12.75" hidden="false" customHeight="false" outlineLevel="0" collapsed="false">
      <c r="A1010" s="8"/>
    </row>
    <row r="1011" customFormat="false" ht="12.75" hidden="false" customHeight="false" outlineLevel="0" collapsed="false">
      <c r="A1011" s="8"/>
    </row>
    <row r="1012" customFormat="false" ht="12.75" hidden="false" customHeight="false" outlineLevel="0" collapsed="false">
      <c r="A1012" s="8"/>
    </row>
    <row r="1013" customFormat="false" ht="12.75" hidden="false" customHeight="false" outlineLevel="0" collapsed="false">
      <c r="A1013" s="8"/>
    </row>
    <row r="1014" customFormat="false" ht="12.75" hidden="false" customHeight="false" outlineLevel="0" collapsed="false">
      <c r="A1014" s="8"/>
    </row>
    <row r="1015" customFormat="false" ht="12.75" hidden="false" customHeight="false" outlineLevel="0" collapsed="false">
      <c r="A1015" s="8"/>
    </row>
    <row r="1016" customFormat="false" ht="12.75" hidden="false" customHeight="false" outlineLevel="0" collapsed="false">
      <c r="A1016" s="8"/>
    </row>
    <row r="1017" customFormat="false" ht="12.75" hidden="false" customHeight="false" outlineLevel="0" collapsed="false">
      <c r="A1017" s="8"/>
    </row>
    <row r="1018" customFormat="false" ht="12.75" hidden="false" customHeight="false" outlineLevel="0" collapsed="false">
      <c r="A1018" s="8"/>
    </row>
    <row r="1019" customFormat="false" ht="12.75" hidden="false" customHeight="false" outlineLevel="0" collapsed="false">
      <c r="A1019" s="8"/>
    </row>
    <row r="1020" customFormat="false" ht="12.75" hidden="false" customHeight="false" outlineLevel="0" collapsed="false">
      <c r="A1020" s="8"/>
    </row>
    <row r="1021" customFormat="false" ht="12.75" hidden="false" customHeight="false" outlineLevel="0" collapsed="false">
      <c r="A1021" s="8"/>
    </row>
    <row r="1022" customFormat="false" ht="12.75" hidden="false" customHeight="false" outlineLevel="0" collapsed="false">
      <c r="A1022" s="8"/>
    </row>
    <row r="1023" customFormat="false" ht="12.75" hidden="false" customHeight="false" outlineLevel="0" collapsed="false">
      <c r="A1023" s="8"/>
    </row>
    <row r="1024" customFormat="false" ht="12.75" hidden="false" customHeight="false" outlineLevel="0" collapsed="false">
      <c r="A1024" s="8"/>
    </row>
    <row r="1025" customFormat="false" ht="12.75" hidden="false" customHeight="false" outlineLevel="0" collapsed="false">
      <c r="A1025" s="8"/>
    </row>
    <row r="1026" customFormat="false" ht="12.75" hidden="false" customHeight="false" outlineLevel="0" collapsed="false">
      <c r="A1026" s="8"/>
    </row>
    <row r="1027" customFormat="false" ht="12.75" hidden="false" customHeight="false" outlineLevel="0" collapsed="false">
      <c r="A1027" s="8"/>
    </row>
    <row r="1028" customFormat="false" ht="12.75" hidden="false" customHeight="false" outlineLevel="0" collapsed="false">
      <c r="A1028" s="8"/>
    </row>
    <row r="1029" customFormat="false" ht="12.75" hidden="false" customHeight="false" outlineLevel="0" collapsed="false">
      <c r="A1029" s="8"/>
    </row>
    <row r="1030" customFormat="false" ht="12.75" hidden="false" customHeight="false" outlineLevel="0" collapsed="false">
      <c r="A1030" s="8"/>
    </row>
    <row r="1031" customFormat="false" ht="12.75" hidden="false" customHeight="false" outlineLevel="0" collapsed="false">
      <c r="A1031" s="8"/>
    </row>
    <row r="1032" customFormat="false" ht="12.75" hidden="false" customHeight="false" outlineLevel="0" collapsed="false">
      <c r="A1032" s="8"/>
    </row>
    <row r="1033" customFormat="false" ht="12.75" hidden="false" customHeight="false" outlineLevel="0" collapsed="false">
      <c r="A1033" s="8"/>
    </row>
    <row r="1034" customFormat="false" ht="12.75" hidden="false" customHeight="false" outlineLevel="0" collapsed="false">
      <c r="A1034" s="8"/>
    </row>
    <row r="1035" customFormat="false" ht="12.75" hidden="false" customHeight="false" outlineLevel="0" collapsed="false">
      <c r="A1035" s="8"/>
    </row>
    <row r="1036" customFormat="false" ht="12.75" hidden="false" customHeight="false" outlineLevel="0" collapsed="false">
      <c r="A1036" s="8"/>
    </row>
    <row r="1037" customFormat="false" ht="12.75" hidden="false" customHeight="false" outlineLevel="0" collapsed="false">
      <c r="A1037" s="8"/>
    </row>
    <row r="1038" customFormat="false" ht="12.75" hidden="false" customHeight="false" outlineLevel="0" collapsed="false">
      <c r="A1038" s="8"/>
    </row>
    <row r="1039" customFormat="false" ht="12.75" hidden="false" customHeight="false" outlineLevel="0" collapsed="false">
      <c r="A1039" s="8"/>
    </row>
    <row r="1040" customFormat="false" ht="12.75" hidden="false" customHeight="false" outlineLevel="0" collapsed="false">
      <c r="A1040" s="8"/>
    </row>
    <row r="1041" customFormat="false" ht="12.75" hidden="false" customHeight="false" outlineLevel="0" collapsed="false">
      <c r="A1041" s="8"/>
    </row>
    <row r="1042" customFormat="false" ht="12.75" hidden="false" customHeight="false" outlineLevel="0" collapsed="false">
      <c r="A1042" s="8"/>
    </row>
    <row r="1043" customFormat="false" ht="12.75" hidden="false" customHeight="false" outlineLevel="0" collapsed="false">
      <c r="A1043" s="8"/>
    </row>
    <row r="1044" customFormat="false" ht="12.75" hidden="false" customHeight="false" outlineLevel="0" collapsed="false">
      <c r="A1044" s="8"/>
    </row>
    <row r="1045" customFormat="false" ht="12.75" hidden="false" customHeight="false" outlineLevel="0" collapsed="false">
      <c r="A1045" s="8"/>
    </row>
    <row r="1046" customFormat="false" ht="12.75" hidden="false" customHeight="false" outlineLevel="0" collapsed="false">
      <c r="A1046" s="8"/>
    </row>
    <row r="1047" customFormat="false" ht="12.75" hidden="false" customHeight="false" outlineLevel="0" collapsed="false">
      <c r="A1047" s="8"/>
    </row>
    <row r="1048" customFormat="false" ht="12.75" hidden="false" customHeight="false" outlineLevel="0" collapsed="false">
      <c r="A1048" s="8"/>
    </row>
    <row r="1049" customFormat="false" ht="12.75" hidden="false" customHeight="false" outlineLevel="0" collapsed="false">
      <c r="A1049" s="8"/>
    </row>
    <row r="1050" customFormat="false" ht="12.75" hidden="false" customHeight="false" outlineLevel="0" collapsed="false">
      <c r="A1050" s="8"/>
    </row>
    <row r="1051" customFormat="false" ht="12.75" hidden="false" customHeight="false" outlineLevel="0" collapsed="false">
      <c r="A1051" s="8"/>
    </row>
    <row r="1052" customFormat="false" ht="12.75" hidden="false" customHeight="false" outlineLevel="0" collapsed="false">
      <c r="A1052" s="8"/>
    </row>
    <row r="1053" customFormat="false" ht="12.75" hidden="false" customHeight="false" outlineLevel="0" collapsed="false">
      <c r="A1053" s="8"/>
    </row>
    <row r="1054" customFormat="false" ht="12.75" hidden="false" customHeight="false" outlineLevel="0" collapsed="false">
      <c r="A1054" s="8"/>
    </row>
    <row r="1055" customFormat="false" ht="12.75" hidden="false" customHeight="false" outlineLevel="0" collapsed="false">
      <c r="A1055" s="8"/>
    </row>
    <row r="1056" customFormat="false" ht="12.75" hidden="false" customHeight="false" outlineLevel="0" collapsed="false">
      <c r="A1056" s="8"/>
    </row>
    <row r="1057" customFormat="false" ht="12.75" hidden="false" customHeight="false" outlineLevel="0" collapsed="false">
      <c r="A1057" s="8"/>
    </row>
    <row r="1058" customFormat="false" ht="12.75" hidden="false" customHeight="false" outlineLevel="0" collapsed="false">
      <c r="A1058" s="8"/>
    </row>
    <row r="1059" customFormat="false" ht="12.75" hidden="false" customHeight="false" outlineLevel="0" collapsed="false">
      <c r="A1059" s="8"/>
    </row>
    <row r="1060" customFormat="false" ht="12.75" hidden="false" customHeight="false" outlineLevel="0" collapsed="false">
      <c r="A1060" s="8"/>
    </row>
    <row r="1061" customFormat="false" ht="12.75" hidden="false" customHeight="false" outlineLevel="0" collapsed="false">
      <c r="A1061" s="8"/>
    </row>
    <row r="1062" customFormat="false" ht="12.75" hidden="false" customHeight="false" outlineLevel="0" collapsed="false">
      <c r="A1062" s="8"/>
    </row>
    <row r="1063" customFormat="false" ht="12.75" hidden="false" customHeight="false" outlineLevel="0" collapsed="false">
      <c r="A1063" s="8"/>
    </row>
    <row r="1064" customFormat="false" ht="12.75" hidden="false" customHeight="false" outlineLevel="0" collapsed="false">
      <c r="A1064" s="8"/>
    </row>
    <row r="1065" customFormat="false" ht="12.75" hidden="false" customHeight="false" outlineLevel="0" collapsed="false">
      <c r="A1065" s="8"/>
    </row>
    <row r="1066" customFormat="false" ht="12.75" hidden="false" customHeight="false" outlineLevel="0" collapsed="false">
      <c r="A1066" s="8"/>
    </row>
    <row r="1067" customFormat="false" ht="12.75" hidden="false" customHeight="false" outlineLevel="0" collapsed="false">
      <c r="A1067" s="8"/>
    </row>
    <row r="1068" customFormat="false" ht="12.75" hidden="false" customHeight="false" outlineLevel="0" collapsed="false">
      <c r="A1068" s="8"/>
    </row>
    <row r="1069" customFormat="false" ht="12.75" hidden="false" customHeight="false" outlineLevel="0" collapsed="false">
      <c r="A1069" s="8"/>
    </row>
    <row r="1070" customFormat="false" ht="12.75" hidden="false" customHeight="false" outlineLevel="0" collapsed="false">
      <c r="A1070" s="8"/>
    </row>
    <row r="1071" customFormat="false" ht="12.75" hidden="false" customHeight="false" outlineLevel="0" collapsed="false">
      <c r="A1071" s="8"/>
    </row>
    <row r="1072" customFormat="false" ht="12.75" hidden="false" customHeight="false" outlineLevel="0" collapsed="false">
      <c r="A1072" s="8"/>
    </row>
    <row r="1073" customFormat="false" ht="12.75" hidden="false" customHeight="false" outlineLevel="0" collapsed="false">
      <c r="A1073" s="8"/>
    </row>
    <row r="1074" customFormat="false" ht="12.75" hidden="false" customHeight="false" outlineLevel="0" collapsed="false">
      <c r="A1074" s="8"/>
    </row>
    <row r="1075" customFormat="false" ht="12.75" hidden="false" customHeight="false" outlineLevel="0" collapsed="false">
      <c r="A1075" s="8"/>
    </row>
    <row r="1076" customFormat="false" ht="12.75" hidden="false" customHeight="false" outlineLevel="0" collapsed="false">
      <c r="A1076" s="8"/>
    </row>
    <row r="1077" customFormat="false" ht="12.75" hidden="false" customHeight="false" outlineLevel="0" collapsed="false">
      <c r="A1077" s="8"/>
    </row>
    <row r="1078" customFormat="false" ht="12.75" hidden="false" customHeight="false" outlineLevel="0" collapsed="false">
      <c r="A1078" s="8"/>
    </row>
    <row r="1079" customFormat="false" ht="12.75" hidden="false" customHeight="false" outlineLevel="0" collapsed="false">
      <c r="A1079" s="8"/>
    </row>
    <row r="1080" customFormat="false" ht="12.75" hidden="false" customHeight="false" outlineLevel="0" collapsed="false">
      <c r="A1080" s="8"/>
    </row>
    <row r="1081" customFormat="false" ht="12.75" hidden="false" customHeight="false" outlineLevel="0" collapsed="false">
      <c r="A1081" s="8"/>
    </row>
    <row r="1082" customFormat="false" ht="12.75" hidden="false" customHeight="false" outlineLevel="0" collapsed="false">
      <c r="A1082" s="8"/>
    </row>
    <row r="1083" customFormat="false" ht="12.75" hidden="false" customHeight="false" outlineLevel="0" collapsed="false">
      <c r="A1083" s="8"/>
    </row>
    <row r="1084" customFormat="false" ht="12.75" hidden="false" customHeight="false" outlineLevel="0" collapsed="false">
      <c r="A1084" s="8"/>
    </row>
    <row r="1085" customFormat="false" ht="12.75" hidden="false" customHeight="false" outlineLevel="0" collapsed="false">
      <c r="A1085" s="8"/>
    </row>
    <row r="1086" customFormat="false" ht="12.75" hidden="false" customHeight="false" outlineLevel="0" collapsed="false">
      <c r="A1086" s="8"/>
    </row>
    <row r="1087" customFormat="false" ht="12.75" hidden="false" customHeight="false" outlineLevel="0" collapsed="false">
      <c r="A1087" s="8"/>
    </row>
    <row r="1088" customFormat="false" ht="12.75" hidden="false" customHeight="false" outlineLevel="0" collapsed="false">
      <c r="A1088" s="8"/>
    </row>
    <row r="1089" customFormat="false" ht="12.75" hidden="false" customHeight="false" outlineLevel="0" collapsed="false">
      <c r="A1089" s="8"/>
    </row>
    <row r="1090" customFormat="false" ht="12.75" hidden="false" customHeight="false" outlineLevel="0" collapsed="false">
      <c r="A1090" s="8"/>
    </row>
    <row r="1091" customFormat="false" ht="12.75" hidden="false" customHeight="false" outlineLevel="0" collapsed="false">
      <c r="A1091" s="8"/>
    </row>
    <row r="1092" customFormat="false" ht="12.75" hidden="false" customHeight="false" outlineLevel="0" collapsed="false">
      <c r="A1092" s="8"/>
    </row>
    <row r="1093" customFormat="false" ht="12.75" hidden="false" customHeight="false" outlineLevel="0" collapsed="false">
      <c r="A1093" s="8"/>
    </row>
    <row r="1094" customFormat="false" ht="12.75" hidden="false" customHeight="false" outlineLevel="0" collapsed="false">
      <c r="A1094" s="8"/>
    </row>
    <row r="1095" customFormat="false" ht="12.75" hidden="false" customHeight="false" outlineLevel="0" collapsed="false">
      <c r="A1095" s="8"/>
    </row>
    <row r="1096" customFormat="false" ht="12.75" hidden="false" customHeight="false" outlineLevel="0" collapsed="false">
      <c r="A1096" s="8"/>
    </row>
    <row r="1097" customFormat="false" ht="12.75" hidden="false" customHeight="false" outlineLevel="0" collapsed="false">
      <c r="A1097" s="8"/>
    </row>
    <row r="1098" customFormat="false" ht="12.75" hidden="false" customHeight="false" outlineLevel="0" collapsed="false">
      <c r="A1098" s="8"/>
    </row>
    <row r="1099" customFormat="false" ht="12.75" hidden="false" customHeight="false" outlineLevel="0" collapsed="false">
      <c r="A1099" s="8"/>
    </row>
    <row r="1100" customFormat="false" ht="12.75" hidden="false" customHeight="false" outlineLevel="0" collapsed="false">
      <c r="A1100" s="8"/>
    </row>
    <row r="1101" customFormat="false" ht="12.75" hidden="false" customHeight="false" outlineLevel="0" collapsed="false">
      <c r="A1101" s="8"/>
    </row>
    <row r="1102" customFormat="false" ht="12.75" hidden="false" customHeight="false" outlineLevel="0" collapsed="false">
      <c r="A110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8" man="true" max="16383" min="0"/>
    <brk id="9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I40" activeCellId="0" sqref="I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2.7"/>
    <col collapsed="false" customWidth="true" hidden="false" outlineLevel="0" max="3" min="3" style="0" width="24.99"/>
    <col collapsed="false" customWidth="true" hidden="false" outlineLevel="0" max="4" min="4" style="0" width="2.7"/>
    <col collapsed="false" customWidth="true" hidden="false" outlineLevel="0" max="5" min="5" style="0" width="21.42"/>
    <col collapsed="false" customWidth="true" hidden="false" outlineLevel="0" max="6" min="6" style="0" width="2.7"/>
    <col collapsed="false" customWidth="true" hidden="false" outlineLevel="0" max="7" min="7" style="0" width="27.42"/>
    <col collapsed="false" customWidth="true" hidden="false" outlineLevel="0" max="9" min="9" style="0" width="17.99"/>
  </cols>
  <sheetData>
    <row r="1" customFormat="false" ht="18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11" t="s">
        <v>12</v>
      </c>
    </row>
    <row r="4" customFormat="false" ht="13.5" hidden="false" customHeight="false" outlineLevel="0" collapsed="false"/>
    <row r="5" customFormat="false" ht="12.75" hidden="false" customHeight="false" outlineLevel="0" collapsed="false">
      <c r="A5" s="12" t="s">
        <v>13</v>
      </c>
      <c r="B5" s="13"/>
      <c r="C5" s="13"/>
      <c r="D5" s="13"/>
      <c r="E5" s="14"/>
      <c r="F5" s="14"/>
      <c r="G5" s="15"/>
      <c r="H5" s="6"/>
      <c r="I5" s="6"/>
      <c r="J5" s="10"/>
    </row>
    <row r="6" customFormat="false" ht="12.75" hidden="false" customHeight="false" outlineLevel="0" collapsed="false">
      <c r="A6" s="16"/>
      <c r="B6" s="10"/>
      <c r="C6" s="10"/>
      <c r="D6" s="10"/>
      <c r="E6" s="6"/>
      <c r="F6" s="6"/>
      <c r="G6" s="17"/>
      <c r="H6" s="6"/>
      <c r="I6" s="6"/>
      <c r="J6" s="10"/>
    </row>
    <row r="7" customFormat="false" ht="26.25" hidden="false" customHeight="true" outlineLevel="0" collapsed="false">
      <c r="A7" s="16"/>
      <c r="B7" s="10"/>
      <c r="C7" s="10"/>
      <c r="D7" s="10"/>
      <c r="E7" s="18" t="s">
        <v>14</v>
      </c>
      <c r="F7" s="7"/>
      <c r="G7" s="19" t="s">
        <v>15</v>
      </c>
      <c r="H7" s="6"/>
      <c r="I7" s="6"/>
      <c r="J7" s="10"/>
    </row>
    <row r="8" customFormat="false" ht="12.75" hidden="false" customHeight="false" outlineLevel="0" collapsed="false">
      <c r="A8" s="16"/>
      <c r="B8" s="10"/>
      <c r="C8" s="10"/>
      <c r="D8" s="10"/>
      <c r="E8" s="6"/>
      <c r="F8" s="6"/>
      <c r="G8" s="17"/>
      <c r="H8" s="6"/>
      <c r="I8" s="6"/>
      <c r="J8" s="10"/>
    </row>
    <row r="9" customFormat="false" ht="12.75" hidden="false" customHeight="false" outlineLevel="0" collapsed="false">
      <c r="A9" s="16"/>
      <c r="B9" s="10"/>
      <c r="C9" s="20" t="s">
        <v>16</v>
      </c>
      <c r="D9" s="10"/>
      <c r="E9" s="6" t="n">
        <v>400000</v>
      </c>
      <c r="F9" s="10"/>
      <c r="G9" s="17" t="n">
        <f aca="false">400000*549</f>
        <v>219600000</v>
      </c>
      <c r="H9" s="6"/>
      <c r="I9" s="6"/>
      <c r="J9" s="10"/>
    </row>
    <row r="10" customFormat="false" ht="12.75" hidden="false" customHeight="false" outlineLevel="0" collapsed="false">
      <c r="A10" s="16"/>
      <c r="B10" s="10"/>
      <c r="C10" s="20"/>
      <c r="D10" s="10"/>
      <c r="E10" s="6"/>
      <c r="F10" s="10"/>
      <c r="G10" s="17"/>
      <c r="H10" s="6"/>
      <c r="I10" s="6"/>
      <c r="J10" s="10"/>
    </row>
    <row r="11" customFormat="false" ht="12.75" hidden="false" customHeight="false" outlineLevel="0" collapsed="false">
      <c r="A11" s="16"/>
      <c r="B11" s="10"/>
      <c r="C11" s="20" t="s">
        <v>17</v>
      </c>
      <c r="D11" s="21" t="s">
        <v>18</v>
      </c>
      <c r="E11" s="22" t="n">
        <f aca="false">G11/549</f>
        <v>20420.0965391621</v>
      </c>
      <c r="F11" s="10"/>
      <c r="G11" s="17" t="n">
        <f aca="false">SUM(monthly!G13,monthly!G20,monthly!G27,monthly!G34,monthly!G41,monthly!G48,monthly!G55,monthly!G62,monthly!G69,monthly!G76,monthly!G83,monthly!G90,monthly!G97,monthly!G104,monthly!G111,monthly!G118,monthly!G125,monthly!G132)</f>
        <v>11210633</v>
      </c>
      <c r="H11" s="6"/>
      <c r="I11" s="6"/>
      <c r="J11" s="10"/>
    </row>
    <row r="12" customFormat="false" ht="12.75" hidden="false" customHeight="true" outlineLevel="0" collapsed="false">
      <c r="A12" s="16"/>
      <c r="B12" s="10"/>
      <c r="C12" s="10"/>
      <c r="D12" s="10"/>
      <c r="E12" s="23"/>
      <c r="F12" s="6"/>
      <c r="G12" s="17"/>
      <c r="H12" s="6"/>
      <c r="I12" s="6"/>
      <c r="J12" s="10"/>
    </row>
    <row r="13" customFormat="false" ht="12.75" hidden="false" customHeight="true" outlineLevel="0" collapsed="false">
      <c r="A13" s="16"/>
      <c r="B13" s="10"/>
      <c r="C13" s="20" t="s">
        <v>19</v>
      </c>
      <c r="D13" s="10"/>
      <c r="E13" s="10"/>
      <c r="F13" s="6"/>
      <c r="G13" s="24" t="n">
        <f aca="false">E11/E9</f>
        <v>0.0510502413479053</v>
      </c>
      <c r="H13" s="6"/>
      <c r="I13" s="6"/>
      <c r="J13" s="10"/>
    </row>
    <row r="14" customFormat="false" ht="12.75" hidden="false" customHeight="true" outlineLevel="0" collapsed="false">
      <c r="A14" s="16"/>
      <c r="B14" s="10"/>
      <c r="C14" s="10"/>
      <c r="D14" s="10"/>
      <c r="E14" s="23"/>
      <c r="F14" s="6"/>
      <c r="G14" s="17"/>
      <c r="H14" s="6"/>
      <c r="I14" s="6"/>
      <c r="J14" s="10"/>
    </row>
    <row r="15" customFormat="false" ht="12.75" hidden="false" customHeight="true" outlineLevel="0" collapsed="false">
      <c r="A15" s="25"/>
      <c r="B15" s="26"/>
      <c r="C15" s="26" t="s">
        <v>20</v>
      </c>
      <c r="D15" s="26"/>
      <c r="E15" s="27"/>
      <c r="F15" s="28"/>
      <c r="G15" s="29"/>
      <c r="H15" s="6"/>
      <c r="I15" s="6"/>
      <c r="J15" s="10"/>
    </row>
    <row r="16" customFormat="false" ht="12.75" hidden="false" customHeight="true" outlineLevel="0" collapsed="false">
      <c r="A16" s="30"/>
      <c r="B16" s="10"/>
      <c r="C16" s="10"/>
      <c r="D16" s="10"/>
      <c r="E16" s="23"/>
      <c r="F16" s="6"/>
      <c r="G16" s="6"/>
      <c r="H16" s="6"/>
      <c r="I16" s="6"/>
      <c r="J16" s="10"/>
    </row>
    <row r="17" customFormat="false" ht="12.75" hidden="false" customHeight="true" outlineLevel="0" collapsed="false">
      <c r="A17" s="30"/>
      <c r="B17" s="10"/>
      <c r="C17" s="10"/>
      <c r="E17" s="10"/>
      <c r="F17" s="6"/>
      <c r="G17" s="6"/>
      <c r="H17" s="6"/>
      <c r="I17" s="6"/>
      <c r="J17" s="10"/>
    </row>
    <row r="18" customFormat="false" ht="12.75" hidden="false" customHeight="false" outlineLevel="0" collapsed="false">
      <c r="A18" s="12" t="s">
        <v>21</v>
      </c>
      <c r="B18" s="13"/>
      <c r="C18" s="13"/>
      <c r="D18" s="13"/>
      <c r="E18" s="13"/>
      <c r="F18" s="14"/>
      <c r="G18" s="15"/>
      <c r="H18" s="6"/>
      <c r="I18" s="6"/>
      <c r="J18" s="10"/>
    </row>
    <row r="19" customFormat="false" ht="12.75" hidden="false" customHeight="false" outlineLevel="0" collapsed="false">
      <c r="A19" s="16"/>
      <c r="B19" s="10"/>
      <c r="C19" s="10"/>
      <c r="D19" s="10"/>
      <c r="E19" s="10"/>
      <c r="F19" s="6"/>
      <c r="G19" s="17"/>
      <c r="H19" s="6"/>
      <c r="I19" s="6"/>
      <c r="J19" s="10"/>
    </row>
    <row r="20" customFormat="false" ht="25.5" hidden="false" customHeight="false" outlineLevel="0" collapsed="false">
      <c r="A20" s="16"/>
      <c r="B20" s="10"/>
      <c r="C20" s="10"/>
      <c r="D20" s="10"/>
      <c r="E20" s="31" t="s">
        <v>14</v>
      </c>
      <c r="F20" s="7"/>
      <c r="G20" s="32" t="s">
        <v>22</v>
      </c>
      <c r="H20" s="6"/>
      <c r="I20" s="6"/>
      <c r="J20" s="10"/>
    </row>
    <row r="21" customFormat="false" ht="12.75" hidden="false" customHeight="false" outlineLevel="0" collapsed="false">
      <c r="A21" s="16"/>
      <c r="B21" s="10"/>
      <c r="C21" s="10" t="s">
        <v>23</v>
      </c>
      <c r="D21" s="10"/>
      <c r="E21" s="6" t="n">
        <v>1090000</v>
      </c>
      <c r="F21" s="6"/>
      <c r="G21" s="17" t="n">
        <f aca="false">E21*549</f>
        <v>598410000</v>
      </c>
      <c r="H21" s="6"/>
      <c r="I21" s="33"/>
      <c r="J21" s="10"/>
    </row>
    <row r="22" customFormat="false" ht="12.75" hidden="false" customHeight="true" outlineLevel="0" collapsed="false">
      <c r="A22" s="16"/>
      <c r="B22" s="10"/>
      <c r="C22" s="10"/>
      <c r="D22" s="10"/>
      <c r="E22" s="10"/>
      <c r="F22" s="6"/>
      <c r="G22" s="17"/>
      <c r="H22" s="6"/>
      <c r="I22" s="6"/>
      <c r="J22" s="10"/>
    </row>
    <row r="23" customFormat="false" ht="12.75" hidden="false" customHeight="true" outlineLevel="0" collapsed="false">
      <c r="A23" s="16"/>
      <c r="B23" s="10"/>
      <c r="C23" s="10"/>
      <c r="D23" s="10"/>
      <c r="E23" s="10"/>
      <c r="F23" s="6"/>
      <c r="G23" s="17"/>
      <c r="H23" s="6"/>
      <c r="I23" s="6"/>
      <c r="J23" s="10"/>
    </row>
    <row r="24" customFormat="false" ht="24.75" hidden="false" customHeight="true" outlineLevel="0" collapsed="false">
      <c r="A24" s="16"/>
      <c r="B24" s="10"/>
      <c r="C24" s="10"/>
      <c r="D24" s="10"/>
      <c r="E24" s="18" t="s">
        <v>14</v>
      </c>
      <c r="F24" s="7"/>
      <c r="G24" s="19" t="s">
        <v>15</v>
      </c>
      <c r="H24" s="6"/>
      <c r="I24" s="6"/>
      <c r="J24" s="10"/>
    </row>
    <row r="25" customFormat="false" ht="12.75" hidden="false" customHeight="true" outlineLevel="0" collapsed="false">
      <c r="A25" s="16"/>
      <c r="B25" s="10"/>
      <c r="C25" s="10"/>
      <c r="D25" s="10"/>
      <c r="E25" s="10"/>
      <c r="F25" s="6"/>
      <c r="G25" s="17"/>
      <c r="H25" s="6"/>
      <c r="I25" s="6"/>
      <c r="J25" s="10"/>
    </row>
    <row r="26" customFormat="false" ht="12.75" hidden="false" customHeight="true" outlineLevel="0" collapsed="false">
      <c r="A26" s="16"/>
      <c r="B26" s="10"/>
      <c r="C26" s="20" t="s">
        <v>17</v>
      </c>
      <c r="D26" s="21" t="s">
        <v>18</v>
      </c>
      <c r="E26" s="22" t="n">
        <f aca="false">E11</f>
        <v>20420.0965391621</v>
      </c>
      <c r="F26" s="6"/>
      <c r="G26" s="17" t="n">
        <f aca="false">G11</f>
        <v>11210633</v>
      </c>
      <c r="H26" s="6"/>
      <c r="I26" s="6"/>
      <c r="J26" s="10"/>
    </row>
    <row r="27" customFormat="false" ht="12.75" hidden="false" customHeight="false" outlineLevel="0" collapsed="false">
      <c r="A27" s="16"/>
      <c r="B27" s="10"/>
      <c r="C27" s="10"/>
      <c r="D27" s="10"/>
      <c r="E27" s="10"/>
      <c r="F27" s="6"/>
      <c r="G27" s="17"/>
      <c r="H27" s="6"/>
      <c r="I27" s="6"/>
      <c r="J27" s="10"/>
    </row>
    <row r="28" customFormat="false" ht="12.75" hidden="false" customHeight="false" outlineLevel="0" collapsed="false">
      <c r="A28" s="16"/>
      <c r="B28" s="10"/>
      <c r="C28" s="20" t="s">
        <v>19</v>
      </c>
      <c r="D28" s="10"/>
      <c r="E28" s="34" t="n">
        <f aca="false">E26/E21</f>
        <v>0.0187340335221671</v>
      </c>
      <c r="F28" s="35"/>
      <c r="G28" s="36" t="n">
        <f aca="false">G26/G21</f>
        <v>0.0187340335221671</v>
      </c>
      <c r="H28" s="6"/>
      <c r="I28" s="6"/>
      <c r="J28" s="10"/>
    </row>
    <row r="29" customFormat="false" ht="12.75" hidden="false" customHeight="false" outlineLevel="0" collapsed="false">
      <c r="A29" s="37"/>
      <c r="B29" s="10"/>
      <c r="C29" s="10"/>
      <c r="D29" s="10"/>
      <c r="E29" s="6"/>
      <c r="F29" s="10"/>
      <c r="G29" s="17"/>
      <c r="H29" s="6"/>
      <c r="I29" s="6"/>
      <c r="J29" s="10"/>
    </row>
    <row r="30" customFormat="false" ht="13.5" hidden="false" customHeight="false" outlineLevel="0" collapsed="false">
      <c r="A30" s="38"/>
      <c r="B30" s="26"/>
      <c r="C30" s="26" t="s">
        <v>20</v>
      </c>
      <c r="D30" s="26"/>
      <c r="E30" s="26"/>
      <c r="F30" s="26"/>
      <c r="G30" s="39"/>
    </row>
    <row r="32" customFormat="false" ht="13.5" hidden="false" customHeight="false" outlineLevel="0" collapsed="false"/>
    <row r="33" customFormat="false" ht="12.75" hidden="false" customHeight="false" outlineLevel="0" collapsed="false">
      <c r="A33" s="12" t="s">
        <v>24</v>
      </c>
      <c r="B33" s="13"/>
      <c r="C33" s="13"/>
      <c r="D33" s="13"/>
      <c r="E33" s="13"/>
      <c r="F33" s="13"/>
      <c r="G33" s="40"/>
    </row>
    <row r="34" customFormat="false" ht="12.75" hidden="false" customHeight="false" outlineLevel="0" collapsed="false">
      <c r="A34" s="37"/>
      <c r="B34" s="10"/>
      <c r="C34" s="10"/>
      <c r="D34" s="10"/>
      <c r="E34" s="10"/>
      <c r="F34" s="10"/>
      <c r="G34" s="41"/>
    </row>
    <row r="35" customFormat="false" ht="12.75" hidden="false" customHeight="false" outlineLevel="0" collapsed="false">
      <c r="A35" s="37"/>
      <c r="B35" s="10"/>
      <c r="C35" s="10"/>
      <c r="D35" s="10"/>
      <c r="E35" s="10"/>
      <c r="F35" s="10"/>
      <c r="G35" s="41"/>
    </row>
    <row r="36" customFormat="false" ht="12.75" hidden="false" customHeight="false" outlineLevel="0" collapsed="false">
      <c r="A36" s="37"/>
      <c r="B36" s="10"/>
      <c r="C36" s="10"/>
      <c r="D36" s="10"/>
      <c r="E36" s="10"/>
      <c r="F36" s="10"/>
      <c r="G36" s="41"/>
    </row>
    <row r="37" customFormat="false" ht="12.75" hidden="false" customHeight="false" outlineLevel="0" collapsed="false">
      <c r="A37" s="37"/>
      <c r="B37" s="10"/>
      <c r="C37" s="10"/>
      <c r="D37" s="10"/>
      <c r="E37" s="10"/>
      <c r="F37" s="10"/>
      <c r="G37" s="41"/>
    </row>
    <row r="38" customFormat="false" ht="12.75" hidden="false" customHeight="false" outlineLevel="0" collapsed="false">
      <c r="A38" s="37"/>
      <c r="B38" s="10"/>
      <c r="C38" s="10" t="s">
        <v>25</v>
      </c>
      <c r="D38" s="10"/>
      <c r="E38" s="10"/>
      <c r="F38" s="10"/>
      <c r="G38" s="41"/>
    </row>
    <row r="39" customFormat="false" ht="12.75" hidden="false" customHeight="false" outlineLevel="0" collapsed="false">
      <c r="A39" s="37"/>
      <c r="B39" s="10"/>
      <c r="C39" s="10"/>
      <c r="D39" s="10"/>
      <c r="E39" s="10"/>
      <c r="F39" s="10"/>
      <c r="G39" s="41"/>
    </row>
    <row r="40" customFormat="false" ht="12.75" hidden="false" customHeight="false" outlineLevel="0" collapsed="false">
      <c r="A40" s="37"/>
      <c r="B40" s="10"/>
      <c r="C40" s="10"/>
      <c r="D40" s="10"/>
      <c r="E40" s="10"/>
      <c r="F40" s="10"/>
      <c r="G40" s="41"/>
    </row>
    <row r="41" customFormat="false" ht="12.75" hidden="false" customHeight="false" outlineLevel="0" collapsed="false">
      <c r="A41" s="37"/>
      <c r="B41" s="10"/>
      <c r="C41" s="10"/>
      <c r="D41" s="10"/>
      <c r="E41" s="10"/>
      <c r="F41" s="10"/>
      <c r="G41" s="41"/>
    </row>
    <row r="42" customFormat="false" ht="12.75" hidden="false" customHeight="false" outlineLevel="0" collapsed="false">
      <c r="A42" s="37"/>
      <c r="B42" s="10"/>
      <c r="C42" s="10"/>
      <c r="D42" s="10"/>
      <c r="E42" s="10"/>
      <c r="F42" s="10"/>
      <c r="G42" s="41"/>
    </row>
    <row r="43" customFormat="false" ht="12.75" hidden="false" customHeight="false" outlineLevel="0" collapsed="false">
      <c r="A43" s="37"/>
      <c r="B43" s="10"/>
      <c r="C43" s="10"/>
      <c r="D43" s="10"/>
      <c r="E43" s="10"/>
      <c r="F43" s="10"/>
      <c r="G43" s="41"/>
    </row>
    <row r="44" customFormat="false" ht="12.75" hidden="false" customHeight="false" outlineLevel="0" collapsed="false">
      <c r="A44" s="37"/>
      <c r="B44" s="10"/>
      <c r="C44" s="10"/>
      <c r="D44" s="10"/>
      <c r="E44" s="10"/>
      <c r="F44" s="10"/>
      <c r="G44" s="41"/>
    </row>
    <row r="45" customFormat="false" ht="12.75" hidden="false" customHeight="false" outlineLevel="0" collapsed="false">
      <c r="A45" s="37"/>
      <c r="B45" s="10"/>
      <c r="C45" s="10"/>
      <c r="D45" s="10"/>
      <c r="E45" s="10"/>
      <c r="F45" s="10"/>
      <c r="G45" s="41"/>
    </row>
    <row r="46" customFormat="false" ht="12.75" hidden="false" customHeight="false" outlineLevel="0" collapsed="false">
      <c r="A46" s="37"/>
      <c r="B46" s="10"/>
      <c r="C46" s="10"/>
      <c r="D46" s="10"/>
      <c r="E46" s="10"/>
      <c r="F46" s="10"/>
      <c r="G46" s="41"/>
    </row>
    <row r="47" customFormat="false" ht="12.75" hidden="false" customHeight="false" outlineLevel="0" collapsed="false">
      <c r="A47" s="37"/>
      <c r="B47" s="10"/>
      <c r="C47" s="10"/>
      <c r="D47" s="10"/>
      <c r="E47" s="10"/>
      <c r="F47" s="10"/>
      <c r="G47" s="41"/>
    </row>
    <row r="48" customFormat="false" ht="13.5" hidden="false" customHeight="false" outlineLevel="0" collapsed="false">
      <c r="A48" s="38"/>
      <c r="B48" s="26"/>
      <c r="C48" s="26"/>
      <c r="D48" s="26"/>
      <c r="E48" s="26"/>
      <c r="F48" s="26"/>
      <c r="G48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2001-11-15T17:47:15Z</dcterms:created>
  <dc:creator>Mark McConnell</dc:creator>
  <dc:description/>
  <dc:language>en-US</dc:language>
  <cp:lastModifiedBy>Mark McConnell</cp:lastModifiedBy>
  <cp:lastPrinted>2001-11-16T21:12:36Z</cp:lastPrinted>
  <dcterms:modified xsi:type="dcterms:W3CDTF">2001-11-16T21:12:38Z</dcterms:modified>
  <cp:revision>0</cp:revision>
  <dc:subject/>
  <dc:title/>
</cp:coreProperties>
</file>