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Details'!$B$1:$BB$149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Turbine'!$A$1:$X$22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Region'!$A$1:$I$24</definedName>
    <definedName function="false" hidden="false" localSheetId="1" name="_xlnm.Print_Area" vbProcedure="false">'Summary by Status'!$A$1:$H$67</definedName>
    <definedName function="false" hidden="false" localSheetId="2" name="_xlnm.Print_Area" vbProcedure="false">'Summary by Type'!$A$1:$I$26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70</xdr:colOff>
                <xdr:row>2</xdr:row>
                <xdr:rowOff>8</xdr:rowOff>
              </xdr:from>
              <xdr:to>
                <xdr:col>15</xdr:col>
                <xdr:colOff>53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14</xdr:colOff>
                <xdr:row>2</xdr:row>
                <xdr:rowOff>8</xdr:rowOff>
              </xdr:from>
              <xdr:to>
                <xdr:col>16</xdr:col>
                <xdr:colOff>70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155</xdr:row>
                <xdr:rowOff>6</xdr:rowOff>
              </xdr:from>
              <xdr:to>
                <xdr:col>10</xdr:col>
                <xdr:colOff>41</xdr:colOff>
                <xdr:row>160</xdr:row>
                <xdr:rowOff>1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<sst xmlns="http://schemas.openxmlformats.org/spreadsheetml/2006/main" count="1314" uniqueCount="208">
  <si>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</si>
  <si>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</si>
  <si>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</si>
  <si>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</si>
  <si>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</si>
  <si>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</si>
  <si>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</si>
  <si>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</si>
  <si>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</si>
  <si>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</si>
  <si>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</si>
  <si>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</si>
  <si>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</si>
  <si>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</si>
  <si>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</si>
  <si>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</si>
  <si>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</si>
  <si>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</si>
  <si>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</si>
  <si>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</si>
  <si>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</si>
  <si>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</si>
  <si>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</si>
  <si>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</si>
  <si>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</si>
  <si>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</si>
  <si>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Committed</t>
  </si>
  <si>
    <t xml:space="preserve">GE</t>
  </si>
  <si>
    <t xml:space="preserve">BD-2-00</t>
  </si>
  <si>
    <t xml:space="preserve">7EA</t>
  </si>
  <si>
    <t xml:space="preserve">New</t>
  </si>
  <si>
    <t xml:space="preserve">E-Next Generation</t>
  </si>
  <si>
    <t xml:space="preserve">$4MM Paid</t>
  </si>
  <si>
    <t xml:space="preserve">N</t>
  </si>
  <si>
    <t xml:space="preserve">N/A</t>
  </si>
  <si>
    <t xml:space="preserve">EA</t>
  </si>
  <si>
    <t xml:space="preserve">Northwestern Corp.</t>
  </si>
  <si>
    <t xml:space="preserve">EE&amp;CC purchased these turbines spec;  Delainey accepts responsibility for removing from LJM</t>
  </si>
  <si>
    <t xml:space="preserve">Exclusivity payment received for sale on 4/30.  Next payment due in July.</t>
  </si>
  <si>
    <t xml:space="preserve">EE&amp;CC purchased these turbines spec;  Delainey accepts responsibility for removing from LJM - Blue Dog</t>
  </si>
  <si>
    <t xml:space="preserve">Tentative</t>
  </si>
  <si>
    <t xml:space="preserve">7FA</t>
  </si>
  <si>
    <t xml:space="preserve">$16.5MM on 2/16/01</t>
  </si>
  <si>
    <t xml:space="preserve">Jake Thomas/Laura Wente</t>
  </si>
  <si>
    <t xml:space="preserve">Columbia / Longview</t>
  </si>
  <si>
    <t xml:space="preserve">Mitsubishi</t>
  </si>
  <si>
    <t xml:space="preserve">MHI 501F Simple Cycle</t>
  </si>
  <si>
    <t xml:space="preserve">West LB</t>
  </si>
  <si>
    <t xml:space="preserve">$2.5MM on 1/31/01</t>
  </si>
  <si>
    <t xml:space="preserve">Fort Pierce</t>
  </si>
  <si>
    <t xml:space="preserve">Analyzing</t>
  </si>
  <si>
    <t xml:space="preserve">Jeff Westfahl</t>
  </si>
  <si>
    <t xml:space="preserve">Eletrobolt II</t>
  </si>
  <si>
    <t xml:space="preserve">Available</t>
  </si>
  <si>
    <t xml:space="preserve">Unassigned</t>
  </si>
  <si>
    <t xml:space="preserve">Westing-
house</t>
  </si>
  <si>
    <t xml:space="preserve">Y2K(6)-2-98</t>
  </si>
  <si>
    <t xml:space="preserve">501D5A Simple Cycle</t>
  </si>
  <si>
    <t xml:space="preserve">being cleaned</t>
  </si>
  <si>
    <t xml:space="preserve">ENE B/S</t>
  </si>
  <si>
    <t xml:space="preserve">David Fairley, Mathew Gimble</t>
  </si>
  <si>
    <t xml:space="preserve">CALME purchased turbine from ENA; turbine has not yet cleared customs;  generator incurred salt water damage while unloading</t>
  </si>
  <si>
    <t xml:space="preserve">9FA STAG Power Islands</t>
  </si>
  <si>
    <t xml:space="preserve">Whitewing</t>
  </si>
  <si>
    <t xml:space="preserve">EWS</t>
  </si>
  <si>
    <t xml:space="preserve">John Chappell</t>
  </si>
  <si>
    <t xml:space="preserve">Stephen Heck</t>
  </si>
  <si>
    <t xml:space="preserve">Arcos</t>
  </si>
  <si>
    <t xml:space="preserve">ABB</t>
  </si>
  <si>
    <t xml:space="preserve">11N1</t>
  </si>
  <si>
    <t xml:space="preserve">Used</t>
  </si>
  <si>
    <t xml:space="preserve">Delivered</t>
  </si>
  <si>
    <t xml:space="preserve">Negotiations ongoing with 3 to 4 interested parties.  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</si>
  <si>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</si>
  <si>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</si>
  <si>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</si>
  <si>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</si>
  <si>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</si>
  <si>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</si>
  <si>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</si>
  <si>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</si>
  <si>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</si>
  <si>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</si>
  <si>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</si>
  <si>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</si>
  <si>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</si>
  <si>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</si>
  <si>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</si>
  <si>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</si>
  <si>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</si>
  <si>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</si>
  <si>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</si>
  <si>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</si>
  <si>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</si>
  <si>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</si>
  <si>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</si>
  <si>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</si>
  <si>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MHI 501F simple cycle</t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</si>
  <si>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</si>
  <si>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</si>
  <si>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</si>
  <si>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9FA STAG power islands</t>
  </si>
  <si>
    <t xml:space="preserve">Fr 6B 60hz power barges (BV=0)</t>
  </si>
  <si>
    <t xml:space="preserve">Steam Turbine (BV = 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</si>
  <si>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</si>
  <si>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</si>
  <si>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</si>
  <si>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</si>
  <si>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</si>
  <si>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</si>
  <si>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</si>
  <si>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</si>
  <si>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</si>
  <si>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</si>
  <si>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</si>
  <si>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</si>
  <si>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</si>
  <si>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EECC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</si>
  <si>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</si>
  <si>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</si>
  <si>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</si>
  <si>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</si>
  <si>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</si>
  <si>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</si>
  <si>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</si>
  <si>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</si>
  <si>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</si>
  <si>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</si>
  <si>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</si>
  <si>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</si>
  <si>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</si>
  <si>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</si>
  <si>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</si>
  <si>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</si>
  <si>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</si>
  <si>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</si>
  <si>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</si>
  <si>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7FA - now simple cycle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</si>
  <si>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</si>
  <si>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</si>
  <si>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</si>
  <si>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</si>
  <si>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</si>
  <si>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LM6000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</si>
  <si>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</si>
  <si>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</si>
  <si>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</si>
  <si>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</si>
  <si>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</si>
  <si>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</si>
  <si>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</si>
  <si>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</si>
  <si>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</si>
  <si>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</si>
  <si>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</si>
  <si>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</si>
  <si>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</si>
  <si>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</si>
  <si>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</si>
  <si>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7FA w/ STG</t>
  </si>
  <si>
    <t xml:space="preserve">EECC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</si>
  <si>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</si>
  <si>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</si>
  <si>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</si>
  <si>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</si>
  <si>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</si>
  <si>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</si>
  <si>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</si>
  <si>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</si>
  <si>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</si>
  <si>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</si>
  <si>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</si>
  <si>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</si>
  <si>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</si>
  <si>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</si>
  <si>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</si>
  <si>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</si>
  <si>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</si>
  <si>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</si>
  <si>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</si>
  <si>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</si>
  <si>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</si>
  <si>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</si>
  <si>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</si>
  <si>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</si>
  <si>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</si>
  <si>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</si>
  <si>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</si>
  <si>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</si>
  <si>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NSN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</si>
  <si>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</si>
  <si>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</si>
  <si>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</si>
  <si>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</si>
  <si>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</si>
  <si>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</si>
  <si>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</si>
  <si>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Approved</t>
  </si>
  <si>
    <t xml:space="preserve">Pastoria Expansion</t>
  </si>
  <si>
    <t xml:space="preserve">297 760 turbine
337x815 gen</t>
  </si>
  <si>
    <t xml:space="preserve">Dick Westfahl</t>
  </si>
  <si>
    <t xml:space="preserve">NEPCO / NESCO - Goldendale (EECC)</t>
  </si>
  <si>
    <t xml:space="preserve">Contract in the works, possible buyer</t>
  </si>
  <si>
    <t xml:space="preserve">$200MM DASHed on 4/19/01</t>
  </si>
  <si>
    <t xml:space="preserve">Maurice Gilbert</t>
  </si>
  <si>
    <t xml:space="preserve">Las Vegas CoGen II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</si>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</sst>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0.00%"/>
    <numFmt numFmtId="180" formatCode="#,##0.0_);[RED]\(#,##0.0\)"/>
    <numFmt numFmtId="181" formatCode="#,##0.0000_);[RED]\(#,##0.0000\)"/>
    <numFmt numFmtId="182" formatCode="0.0"/>
    <numFmt numFmtId="183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9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0834193487848"/>
          <c:y val="0.0551200594108425"/>
          <c:w val="0.976416127115198"/>
          <c:h val="0.943889759881178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Details'!$D$135:$BB$135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1.999920225</c:v>
                </c:pt>
                <c:pt idx="20">
                  <c:v>3.8265</c:v>
                </c:pt>
                <c:pt idx="21">
                  <c:v>5.2614375</c:v>
                </c:pt>
                <c:pt idx="22">
                  <c:v>6.696375</c:v>
                </c:pt>
                <c:pt idx="23">
                  <c:v>8.226975</c:v>
                </c:pt>
                <c:pt idx="24">
                  <c:v>9.757575</c:v>
                </c:pt>
                <c:pt idx="25">
                  <c:v>11.288175</c:v>
                </c:pt>
                <c:pt idx="26">
                  <c:v>13.966725</c:v>
                </c:pt>
                <c:pt idx="27">
                  <c:v>17.21925</c:v>
                </c:pt>
                <c:pt idx="28">
                  <c:v>20.089125</c:v>
                </c:pt>
                <c:pt idx="29">
                  <c:v>25.446225</c:v>
                </c:pt>
                <c:pt idx="30">
                  <c:v>28.124775</c:v>
                </c:pt>
                <c:pt idx="31">
                  <c:v>29.46405</c:v>
                </c:pt>
                <c:pt idx="32">
                  <c:v>30.612</c:v>
                </c:pt>
                <c:pt idx="33">
                  <c:v>31.3773</c:v>
                </c:pt>
                <c:pt idx="34">
                  <c:v>32.1426</c:v>
                </c:pt>
                <c:pt idx="35">
                  <c:v>32.716575</c:v>
                </c:pt>
                <c:pt idx="36">
                  <c:v>33.099225</c:v>
                </c:pt>
                <c:pt idx="37">
                  <c:v>33.099225</c:v>
                </c:pt>
                <c:pt idx="38">
                  <c:v>33.099225</c:v>
                </c:pt>
                <c:pt idx="39">
                  <c:v>33.099225</c:v>
                </c:pt>
                <c:pt idx="40">
                  <c:v>37.308375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Details'!$D$136:$BB$136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4.783125</c:v>
                </c:pt>
                <c:pt idx="20">
                  <c:v>5.548425</c:v>
                </c:pt>
                <c:pt idx="21">
                  <c:v>6.313725</c:v>
                </c:pt>
                <c:pt idx="22">
                  <c:v>7.27035</c:v>
                </c:pt>
                <c:pt idx="23">
                  <c:v>8.226975</c:v>
                </c:pt>
                <c:pt idx="24">
                  <c:v>9.1836</c:v>
                </c:pt>
                <c:pt idx="25">
                  <c:v>10.140225</c:v>
                </c:pt>
                <c:pt idx="26">
                  <c:v>11.09685</c:v>
                </c:pt>
                <c:pt idx="27">
                  <c:v>12.053475</c:v>
                </c:pt>
                <c:pt idx="28">
                  <c:v>12.818775</c:v>
                </c:pt>
                <c:pt idx="29">
                  <c:v>13.7754</c:v>
                </c:pt>
                <c:pt idx="30">
                  <c:v>25.63755</c:v>
                </c:pt>
                <c:pt idx="31">
                  <c:v>26.0202</c:v>
                </c:pt>
                <c:pt idx="32">
                  <c:v>26.40285</c:v>
                </c:pt>
                <c:pt idx="33">
                  <c:v>26.7855</c:v>
                </c:pt>
                <c:pt idx="34">
                  <c:v>26.7855</c:v>
                </c:pt>
                <c:pt idx="35">
                  <c:v>26.7855</c:v>
                </c:pt>
                <c:pt idx="36">
                  <c:v>26.7855</c:v>
                </c:pt>
                <c:pt idx="37">
                  <c:v>26.7855</c:v>
                </c:pt>
                <c:pt idx="38">
                  <c:v>26.7855</c:v>
                </c:pt>
                <c:pt idx="39">
                  <c:v>26.7855</c:v>
                </c:pt>
                <c:pt idx="40">
                  <c:v>26.7855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Details'!$D$139:$BB$139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15.9289</c:v>
                </c:pt>
                <c:pt idx="11">
                  <c:v>17.1542</c:v>
                </c:pt>
                <c:pt idx="12">
                  <c:v>18.3795</c:v>
                </c:pt>
                <c:pt idx="13">
                  <c:v>18.99215</c:v>
                </c:pt>
                <c:pt idx="14">
                  <c:v>19.6048</c:v>
                </c:pt>
                <c:pt idx="15">
                  <c:v>20.21745</c:v>
                </c:pt>
                <c:pt idx="16">
                  <c:v>27.3728</c:v>
                </c:pt>
                <c:pt idx="17">
                  <c:v>32.34725</c:v>
                </c:pt>
                <c:pt idx="18">
                  <c:v>32.9599</c:v>
                </c:pt>
                <c:pt idx="19">
                  <c:v>32.9599</c:v>
                </c:pt>
                <c:pt idx="20">
                  <c:v>40.7279</c:v>
                </c:pt>
                <c:pt idx="21">
                  <c:v>48.0987</c:v>
                </c:pt>
                <c:pt idx="22">
                  <c:v>49.324</c:v>
                </c:pt>
                <c:pt idx="23">
                  <c:v>49.324</c:v>
                </c:pt>
                <c:pt idx="24">
                  <c:v>49.324</c:v>
                </c:pt>
                <c:pt idx="25">
                  <c:v>49.324</c:v>
                </c:pt>
                <c:pt idx="26">
                  <c:v>49.324</c:v>
                </c:pt>
                <c:pt idx="27">
                  <c:v>63.5757</c:v>
                </c:pt>
                <c:pt idx="28">
                  <c:v>71.0638</c:v>
                </c:pt>
                <c:pt idx="29">
                  <c:v>74.1998</c:v>
                </c:pt>
                <c:pt idx="30">
                  <c:v>84.0994</c:v>
                </c:pt>
                <c:pt idx="31">
                  <c:v>90.8035</c:v>
                </c:pt>
                <c:pt idx="32">
                  <c:v>106.2312</c:v>
                </c:pt>
                <c:pt idx="33">
                  <c:v>107.4072</c:v>
                </c:pt>
                <c:pt idx="34">
                  <c:v>108.5832</c:v>
                </c:pt>
                <c:pt idx="35">
                  <c:v>109.7592</c:v>
                </c:pt>
                <c:pt idx="36">
                  <c:v>110.9352</c:v>
                </c:pt>
                <c:pt idx="37">
                  <c:v>112.1112</c:v>
                </c:pt>
                <c:pt idx="38">
                  <c:v>120.658</c:v>
                </c:pt>
                <c:pt idx="39">
                  <c:v>129.2048</c:v>
                </c:pt>
                <c:pt idx="40">
                  <c:v>130.7728</c:v>
                </c:pt>
                <c:pt idx="41">
                  <c:v>139.7116</c:v>
                </c:pt>
                <c:pt idx="42">
                  <c:v>148.6504</c:v>
                </c:pt>
                <c:pt idx="43">
                  <c:v>157.5892</c:v>
                </c:pt>
                <c:pt idx="44">
                  <c:v>166.528</c:v>
                </c:pt>
                <c:pt idx="45">
                  <c:v>168.096</c:v>
                </c:pt>
                <c:pt idx="46">
                  <c:v>169.664</c:v>
                </c:pt>
                <c:pt idx="47">
                  <c:v>171.232</c:v>
                </c:pt>
                <c:pt idx="48">
                  <c:v>179.072</c:v>
                </c:pt>
                <c:pt idx="49">
                  <c:v>181.032</c:v>
                </c:pt>
                <c:pt idx="50">
                  <c:v>181.032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Details'!$D$140:$BB$140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52.1951</c:v>
                </c:pt>
                <c:pt idx="18">
                  <c:v>52.1951</c:v>
                </c:pt>
                <c:pt idx="19">
                  <c:v>52.1951</c:v>
                </c:pt>
                <c:pt idx="20">
                  <c:v>68.124</c:v>
                </c:pt>
                <c:pt idx="21">
                  <c:v>141.832</c:v>
                </c:pt>
                <c:pt idx="22">
                  <c:v>141.832</c:v>
                </c:pt>
                <c:pt idx="23">
                  <c:v>141.832</c:v>
                </c:pt>
                <c:pt idx="24">
                  <c:v>141.832</c:v>
                </c:pt>
                <c:pt idx="25">
                  <c:v>141.832</c:v>
                </c:pt>
                <c:pt idx="26">
                  <c:v>141.832</c:v>
                </c:pt>
                <c:pt idx="27">
                  <c:v>141.832</c:v>
                </c:pt>
                <c:pt idx="28">
                  <c:v>145.752</c:v>
                </c:pt>
                <c:pt idx="29">
                  <c:v>145.752</c:v>
                </c:pt>
                <c:pt idx="30">
                  <c:v>146.536</c:v>
                </c:pt>
                <c:pt idx="31">
                  <c:v>147.32</c:v>
                </c:pt>
                <c:pt idx="32">
                  <c:v>148.104</c:v>
                </c:pt>
                <c:pt idx="33">
                  <c:v>148.888</c:v>
                </c:pt>
                <c:pt idx="34">
                  <c:v>149.672</c:v>
                </c:pt>
                <c:pt idx="35">
                  <c:v>150.456</c:v>
                </c:pt>
                <c:pt idx="36">
                  <c:v>151.24</c:v>
                </c:pt>
                <c:pt idx="37">
                  <c:v>152.024</c:v>
                </c:pt>
                <c:pt idx="38">
                  <c:v>152.808</c:v>
                </c:pt>
                <c:pt idx="39">
                  <c:v>153.592</c:v>
                </c:pt>
                <c:pt idx="40">
                  <c:v>154.376</c:v>
                </c:pt>
                <c:pt idx="41">
                  <c:v>155.16</c:v>
                </c:pt>
                <c:pt idx="42">
                  <c:v>155.944</c:v>
                </c:pt>
                <c:pt idx="43">
                  <c:v>156.728</c:v>
                </c:pt>
                <c:pt idx="44">
                  <c:v>157.512</c:v>
                </c:pt>
                <c:pt idx="45">
                  <c:v>157.512</c:v>
                </c:pt>
                <c:pt idx="46">
                  <c:v>157.512</c:v>
                </c:pt>
                <c:pt idx="47">
                  <c:v>157.512</c:v>
                </c:pt>
                <c:pt idx="48">
                  <c:v>157.512</c:v>
                </c:pt>
                <c:pt idx="49">
                  <c:v>157.512</c:v>
                </c:pt>
                <c:pt idx="50">
                  <c:v>181.032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Details'!$D$143:$BB$143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2.3</c:v>
                </c:pt>
                <c:pt idx="11">
                  <c:v>2.3</c:v>
                </c:pt>
                <c:pt idx="12">
                  <c:v>2.3</c:v>
                </c:pt>
                <c:pt idx="13">
                  <c:v>2.3</c:v>
                </c:pt>
                <c:pt idx="14">
                  <c:v>2.3</c:v>
                </c:pt>
                <c:pt idx="15">
                  <c:v>2.3</c:v>
                </c:pt>
                <c:pt idx="16">
                  <c:v>8.8427</c:v>
                </c:pt>
                <c:pt idx="17">
                  <c:v>13.2045</c:v>
                </c:pt>
                <c:pt idx="18">
                  <c:v>13.2045</c:v>
                </c:pt>
                <c:pt idx="19">
                  <c:v>60.7045</c:v>
                </c:pt>
                <c:pt idx="20">
                  <c:v>92.2722</c:v>
                </c:pt>
                <c:pt idx="21">
                  <c:v>92.2722</c:v>
                </c:pt>
                <c:pt idx="22">
                  <c:v>92.2722</c:v>
                </c:pt>
                <c:pt idx="23">
                  <c:v>149.8297</c:v>
                </c:pt>
                <c:pt idx="24">
                  <c:v>162.3422</c:v>
                </c:pt>
                <c:pt idx="25">
                  <c:v>174.8547</c:v>
                </c:pt>
                <c:pt idx="26">
                  <c:v>187.3672</c:v>
                </c:pt>
                <c:pt idx="27">
                  <c:v>208.6033</c:v>
                </c:pt>
                <c:pt idx="28">
                  <c:v>221.1158</c:v>
                </c:pt>
                <c:pt idx="29">
                  <c:v>231.1258</c:v>
                </c:pt>
                <c:pt idx="30">
                  <c:v>247.3569</c:v>
                </c:pt>
                <c:pt idx="31">
                  <c:v>254.8644</c:v>
                </c:pt>
                <c:pt idx="32">
                  <c:v>271.0955</c:v>
                </c:pt>
                <c:pt idx="33">
                  <c:v>276.1005</c:v>
                </c:pt>
                <c:pt idx="34">
                  <c:v>281.1055</c:v>
                </c:pt>
                <c:pt idx="35">
                  <c:v>286.1105</c:v>
                </c:pt>
                <c:pt idx="36">
                  <c:v>291.1155</c:v>
                </c:pt>
                <c:pt idx="37">
                  <c:v>306.1305</c:v>
                </c:pt>
                <c:pt idx="38">
                  <c:v>323.648</c:v>
                </c:pt>
                <c:pt idx="39">
                  <c:v>338.663</c:v>
                </c:pt>
                <c:pt idx="40">
                  <c:v>341.1655</c:v>
                </c:pt>
                <c:pt idx="41">
                  <c:v>343.668</c:v>
                </c:pt>
                <c:pt idx="42">
                  <c:v>343.668</c:v>
                </c:pt>
                <c:pt idx="43">
                  <c:v>343.668</c:v>
                </c:pt>
                <c:pt idx="44">
                  <c:v>343.668</c:v>
                </c:pt>
                <c:pt idx="45">
                  <c:v>343.668</c:v>
                </c:pt>
                <c:pt idx="46">
                  <c:v>343.668</c:v>
                </c:pt>
                <c:pt idx="47">
                  <c:v>343.668</c:v>
                </c:pt>
                <c:pt idx="48">
                  <c:v>343.668</c:v>
                </c:pt>
                <c:pt idx="49">
                  <c:v>343.668</c:v>
                </c:pt>
                <c:pt idx="50">
                  <c:v>343.668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Details'!$D$144:$BB$144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43.618</c:v>
                </c:pt>
                <c:pt idx="18">
                  <c:v>68.643</c:v>
                </c:pt>
                <c:pt idx="19">
                  <c:v>119.39625</c:v>
                </c:pt>
                <c:pt idx="20">
                  <c:v>123.6505</c:v>
                </c:pt>
                <c:pt idx="21">
                  <c:v>127.6545</c:v>
                </c:pt>
                <c:pt idx="22">
                  <c:v>134.41125</c:v>
                </c:pt>
                <c:pt idx="23">
                  <c:v>146.6735</c:v>
                </c:pt>
                <c:pt idx="24">
                  <c:v>161.43825</c:v>
                </c:pt>
                <c:pt idx="25">
                  <c:v>175.95275</c:v>
                </c:pt>
                <c:pt idx="26">
                  <c:v>188.46525</c:v>
                </c:pt>
                <c:pt idx="27">
                  <c:v>201.7285</c:v>
                </c:pt>
                <c:pt idx="28">
                  <c:v>215.242</c:v>
                </c:pt>
                <c:pt idx="29">
                  <c:v>228.50525</c:v>
                </c:pt>
                <c:pt idx="30">
                  <c:v>238.7655</c:v>
                </c:pt>
                <c:pt idx="31">
                  <c:v>246.273</c:v>
                </c:pt>
                <c:pt idx="32">
                  <c:v>254.281</c:v>
                </c:pt>
                <c:pt idx="33">
                  <c:v>258.7855</c:v>
                </c:pt>
                <c:pt idx="34">
                  <c:v>263.03975</c:v>
                </c:pt>
                <c:pt idx="35">
                  <c:v>266.54325</c:v>
                </c:pt>
                <c:pt idx="36">
                  <c:v>269.54625</c:v>
                </c:pt>
                <c:pt idx="37">
                  <c:v>293.57025</c:v>
                </c:pt>
                <c:pt idx="38">
                  <c:v>317.344</c:v>
                </c:pt>
                <c:pt idx="39">
                  <c:v>340.367</c:v>
                </c:pt>
                <c:pt idx="40">
                  <c:v>341.368</c:v>
                </c:pt>
                <c:pt idx="41">
                  <c:v>341.368</c:v>
                </c:pt>
                <c:pt idx="42">
                  <c:v>341.368</c:v>
                </c:pt>
                <c:pt idx="43">
                  <c:v>341.368</c:v>
                </c:pt>
                <c:pt idx="44">
                  <c:v>341.368</c:v>
                </c:pt>
                <c:pt idx="45">
                  <c:v>341.368</c:v>
                </c:pt>
                <c:pt idx="46">
                  <c:v>341.368</c:v>
                </c:pt>
                <c:pt idx="47">
                  <c:v>341.368</c:v>
                </c:pt>
                <c:pt idx="48">
                  <c:v>341.368</c:v>
                </c:pt>
                <c:pt idx="49">
                  <c:v>341.368</c:v>
                </c:pt>
                <c:pt idx="50">
                  <c:v>341.368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Details'!$D$147:$BB$147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18.2289</c:v>
                </c:pt>
                <c:pt idx="11">
                  <c:v>19.4542</c:v>
                </c:pt>
                <c:pt idx="12">
                  <c:v>20.6795</c:v>
                </c:pt>
                <c:pt idx="13">
                  <c:v>21.29215</c:v>
                </c:pt>
                <c:pt idx="14">
                  <c:v>21.9048</c:v>
                </c:pt>
                <c:pt idx="15">
                  <c:v>22.51745</c:v>
                </c:pt>
                <c:pt idx="16">
                  <c:v>36.2155</c:v>
                </c:pt>
                <c:pt idx="17">
                  <c:v>45.55175</c:v>
                </c:pt>
                <c:pt idx="18">
                  <c:v>46.1644</c:v>
                </c:pt>
                <c:pt idx="19">
                  <c:v>95.664320225</c:v>
                </c:pt>
                <c:pt idx="20">
                  <c:v>136.8266</c:v>
                </c:pt>
                <c:pt idx="21">
                  <c:v>145.6323375</c:v>
                </c:pt>
                <c:pt idx="22">
                  <c:v>148.292575</c:v>
                </c:pt>
                <c:pt idx="23">
                  <c:v>207.380675</c:v>
                </c:pt>
                <c:pt idx="24">
                  <c:v>221.423775</c:v>
                </c:pt>
                <c:pt idx="25">
                  <c:v>235.466875</c:v>
                </c:pt>
                <c:pt idx="26">
                  <c:v>250.657925</c:v>
                </c:pt>
                <c:pt idx="27">
                  <c:v>289.39825</c:v>
                </c:pt>
                <c:pt idx="28">
                  <c:v>312.268725</c:v>
                </c:pt>
                <c:pt idx="29">
                  <c:v>330.771825</c:v>
                </c:pt>
                <c:pt idx="30">
                  <c:v>359.581075</c:v>
                </c:pt>
                <c:pt idx="31">
                  <c:v>375.13195</c:v>
                </c:pt>
                <c:pt idx="32">
                  <c:v>407.9387</c:v>
                </c:pt>
                <c:pt idx="33">
                  <c:v>414.885</c:v>
                </c:pt>
                <c:pt idx="34">
                  <c:v>421.8313</c:v>
                </c:pt>
                <c:pt idx="35">
                  <c:v>428.586275</c:v>
                </c:pt>
                <c:pt idx="36">
                  <c:v>435.149925</c:v>
                </c:pt>
                <c:pt idx="37">
                  <c:v>451.340925</c:v>
                </c:pt>
                <c:pt idx="38">
                  <c:v>477.405225</c:v>
                </c:pt>
                <c:pt idx="39">
                  <c:v>500.967025</c:v>
                </c:pt>
                <c:pt idx="40">
                  <c:v>509.246675</c:v>
                </c:pt>
                <c:pt idx="41">
                  <c:v>521.6446</c:v>
                </c:pt>
                <c:pt idx="42">
                  <c:v>530.5834</c:v>
                </c:pt>
                <c:pt idx="43">
                  <c:v>539.5222</c:v>
                </c:pt>
                <c:pt idx="44">
                  <c:v>548.461</c:v>
                </c:pt>
                <c:pt idx="45">
                  <c:v>550.029</c:v>
                </c:pt>
                <c:pt idx="46">
                  <c:v>551.597</c:v>
                </c:pt>
                <c:pt idx="47">
                  <c:v>553.165</c:v>
                </c:pt>
                <c:pt idx="48">
                  <c:v>561.005</c:v>
                </c:pt>
                <c:pt idx="49">
                  <c:v>562.965</c:v>
                </c:pt>
                <c:pt idx="50">
                  <c:v>562.965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Details'!$D$148:$BB$148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95.8131</c:v>
                </c:pt>
                <c:pt idx="18">
                  <c:v>120.8381</c:v>
                </c:pt>
                <c:pt idx="19">
                  <c:v>176.374475</c:v>
                </c:pt>
                <c:pt idx="20">
                  <c:v>197.322925</c:v>
                </c:pt>
                <c:pt idx="21">
                  <c:v>275.800225</c:v>
                </c:pt>
                <c:pt idx="22">
                  <c:v>283.5136</c:v>
                </c:pt>
                <c:pt idx="23">
                  <c:v>296.732475</c:v>
                </c:pt>
                <c:pt idx="24">
                  <c:v>312.45385</c:v>
                </c:pt>
                <c:pt idx="25">
                  <c:v>327.924975</c:v>
                </c:pt>
                <c:pt idx="26">
                  <c:v>341.3941</c:v>
                </c:pt>
                <c:pt idx="27">
                  <c:v>355.613975</c:v>
                </c:pt>
                <c:pt idx="28">
                  <c:v>373.812775</c:v>
                </c:pt>
                <c:pt idx="29">
                  <c:v>388.03265</c:v>
                </c:pt>
                <c:pt idx="30">
                  <c:v>410.93905</c:v>
                </c:pt>
                <c:pt idx="31">
                  <c:v>419.6132</c:v>
                </c:pt>
                <c:pt idx="32">
                  <c:v>428.78785</c:v>
                </c:pt>
                <c:pt idx="33">
                  <c:v>434.459</c:v>
                </c:pt>
                <c:pt idx="34">
                  <c:v>439.49725</c:v>
                </c:pt>
                <c:pt idx="35">
                  <c:v>443.78475</c:v>
                </c:pt>
                <c:pt idx="36">
                  <c:v>447.57175</c:v>
                </c:pt>
                <c:pt idx="37">
                  <c:v>472.37975</c:v>
                </c:pt>
                <c:pt idx="38">
                  <c:v>496.9375</c:v>
                </c:pt>
                <c:pt idx="39">
                  <c:v>520.7445</c:v>
                </c:pt>
                <c:pt idx="40">
                  <c:v>522.5295</c:v>
                </c:pt>
                <c:pt idx="41">
                  <c:v>534.793</c:v>
                </c:pt>
                <c:pt idx="42">
                  <c:v>535.577</c:v>
                </c:pt>
                <c:pt idx="43">
                  <c:v>536.361</c:v>
                </c:pt>
                <c:pt idx="44">
                  <c:v>537.145</c:v>
                </c:pt>
                <c:pt idx="45">
                  <c:v>537.145</c:v>
                </c:pt>
                <c:pt idx="46">
                  <c:v>537.145</c:v>
                </c:pt>
                <c:pt idx="47">
                  <c:v>537.145</c:v>
                </c:pt>
                <c:pt idx="48">
                  <c:v>537.145</c:v>
                </c:pt>
                <c:pt idx="49">
                  <c:v>537.145</c:v>
                </c:pt>
                <c:pt idx="50">
                  <c:v>560.665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179807"/>
        <c:axId val="43333299"/>
      </c:lineChart>
      <c:catAx>
        <c:axId val="53179807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43333299"/>
        <c:crossesAt val="0"/>
        <c:auto val="1"/>
        <c:lblAlgn val="ctr"/>
        <c:lblOffset val="100"/>
        <c:noMultiLvlLbl val="0"/>
      </c:catAx>
      <c:valAx>
        <c:axId val="43333299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53179807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28604047417973"/>
          <c:y val="0.0340787193662843"/>
          <c:w val="0.25820274623877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37</xdr:row>
      <xdr:rowOff>152640</xdr:rowOff>
    </xdr:from>
    <xdr:to>
      <xdr:col>7</xdr:col>
      <xdr:colOff>1270440</xdr:colOff>
      <xdr:row>64</xdr:row>
      <xdr:rowOff>142920</xdr:rowOff>
    </xdr:to>
    <xdr:graphicFrame>
      <xdr:nvGraphicFramePr>
        <xdr:cNvPr id="0" name="Chart 10"/>
        <xdr:cNvGraphicFramePr/>
      </xdr:nvGraphicFramePr>
      <xdr:xfrm>
        <a:off x="31680" y="7394760"/>
        <a:ext cx="1150920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1851120</xdr:colOff>
      <xdr:row>51</xdr:row>
      <xdr:rowOff>105120</xdr:rowOff>
    </xdr:from>
    <xdr:to>
      <xdr:col>4</xdr:col>
      <xdr:colOff>202680</xdr:colOff>
      <xdr:row>51</xdr:row>
      <xdr:rowOff>105120</xdr:rowOff>
    </xdr:to>
    <xdr:sp>
      <xdr:nvSpPr>
        <xdr:cNvPr id="3" name="Line 11"/>
        <xdr:cNvSpPr/>
      </xdr:nvSpPr>
      <xdr:spPr>
        <a:xfrm flipH="1">
          <a:off x="2686320" y="9614160"/>
          <a:ext cx="406368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1840680</xdr:colOff>
      <xdr:row>49</xdr:row>
      <xdr:rowOff>133200</xdr:rowOff>
    </xdr:from>
    <xdr:to>
      <xdr:col>3</xdr:col>
      <xdr:colOff>2320560</xdr:colOff>
      <xdr:row>50</xdr:row>
      <xdr:rowOff>133560</xdr:rowOff>
    </xdr:to>
    <xdr:sp>
      <xdr:nvSpPr>
        <xdr:cNvPr id="4" name="Rectangle 12"/>
        <xdr:cNvSpPr/>
      </xdr:nvSpPr>
      <xdr:spPr>
        <a:xfrm>
          <a:off x="2675880" y="9318600"/>
          <a:ext cx="377964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$429MM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1608840</xdr:colOff>
      <xdr:row>47</xdr:row>
      <xdr:rowOff>152640</xdr:rowOff>
    </xdr:from>
    <xdr:to>
      <xdr:col>3</xdr:col>
      <xdr:colOff>2193120</xdr:colOff>
      <xdr:row>51</xdr:row>
      <xdr:rowOff>28440</xdr:rowOff>
    </xdr:to>
    <xdr:sp>
      <xdr:nvSpPr>
        <xdr:cNvPr id="5" name="Line 19"/>
        <xdr:cNvSpPr/>
      </xdr:nvSpPr>
      <xdr:spPr>
        <a:xfrm flipH="1" flipV="1">
          <a:off x="5743800" y="9014040"/>
          <a:ext cx="584280" cy="52344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783000</xdr:colOff>
      <xdr:row>44</xdr:row>
      <xdr:rowOff>114480</xdr:rowOff>
    </xdr:from>
    <xdr:to>
      <xdr:col>4</xdr:col>
      <xdr:colOff>224280</xdr:colOff>
      <xdr:row>47</xdr:row>
      <xdr:rowOff>162000</xdr:rowOff>
    </xdr:to>
    <xdr:sp>
      <xdr:nvSpPr>
        <xdr:cNvPr id="6" name="Rectangle 20"/>
        <xdr:cNvSpPr/>
      </xdr:nvSpPr>
      <xdr:spPr>
        <a:xfrm>
          <a:off x="3733920" y="8490240"/>
          <a:ext cx="3037680" cy="53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$21MM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1820160</xdr:colOff>
      <xdr:row>51</xdr:row>
      <xdr:rowOff>95760</xdr:rowOff>
    </xdr:from>
    <xdr:to>
      <xdr:col>3</xdr:col>
      <xdr:colOff>2299320</xdr:colOff>
      <xdr:row>52</xdr:row>
      <xdr:rowOff>95400</xdr:rowOff>
    </xdr:to>
    <xdr:sp>
      <xdr:nvSpPr>
        <xdr:cNvPr id="7" name="Rectangle 21"/>
        <xdr:cNvSpPr/>
      </xdr:nvSpPr>
      <xdr:spPr>
        <a:xfrm>
          <a:off x="2655360" y="9604800"/>
          <a:ext cx="377892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$408MM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1851120</xdr:colOff>
      <xdr:row>50</xdr:row>
      <xdr:rowOff>114480</xdr:rowOff>
    </xdr:from>
    <xdr:to>
      <xdr:col>4</xdr:col>
      <xdr:colOff>202680</xdr:colOff>
      <xdr:row>50</xdr:row>
      <xdr:rowOff>114480</xdr:rowOff>
    </xdr:to>
    <xdr:sp>
      <xdr:nvSpPr>
        <xdr:cNvPr id="8" name="Line 22"/>
        <xdr:cNvSpPr/>
      </xdr:nvSpPr>
      <xdr:spPr>
        <a:xfrm flipH="1">
          <a:off x="2686320" y="9461520"/>
          <a:ext cx="406368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2190960</xdr:colOff>
      <xdr:row>50</xdr:row>
      <xdr:rowOff>114480</xdr:rowOff>
    </xdr:from>
    <xdr:to>
      <xdr:col>3</xdr:col>
      <xdr:colOff>2351160</xdr:colOff>
      <xdr:row>51</xdr:row>
      <xdr:rowOff>95760</xdr:rowOff>
    </xdr:to>
    <xdr:sp>
      <xdr:nvSpPr>
        <xdr:cNvPr id="9" name="AutoShape 23"/>
        <xdr:cNvSpPr/>
      </xdr:nvSpPr>
      <xdr:spPr>
        <a:xfrm>
          <a:off x="6325920" y="9461520"/>
          <a:ext cx="160200" cy="143280"/>
        </a:xfrm>
        <a:custGeom>
          <a:avLst/>
          <a:gdLst>
            <a:gd name="textAreaLeft" fmla="*/ 102240 w 160200"/>
            <a:gd name="textAreaRight" fmla="*/ 160560 w 160200"/>
            <a:gd name="textAreaTop" fmla="*/ 7200 h 143280"/>
            <a:gd name="textAreaBottom" fmla="*/ 136080 h 143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0.617747333521003</cdr:x>
      <cdr:y>0.378166515389059</cdr:y>
    </cdr:from>
    <cdr:to>
      <cdr:x>0.617747333521003</cdr:x>
      <cdr:y>0.932420166680419</cdr:y>
    </cdr:to>
    <cdr:sp>
      <cdr:nvSpPr>
        <cdr:cNvPr id="1" name="Line 1"/>
        <cdr:cNvSpPr/>
      </cdr:nvSpPr>
      <cdr:spPr>
        <a:xfrm flipV="1">
          <a:off x="7110000" y="1649880"/>
          <a:ext cx="0" cy="241812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0.524256357323825</cdr:x>
      <cdr:y>0.302995296641637</cdr:y>
    </cdr:from>
    <cdr:to>
      <cdr:x>0.705764599167996</cdr:x>
      <cdr:y>0.362488654179388</cdr:y>
    </cdr:to>
    <cdr:sp>
      <cdr:nvSpPr>
        <cdr:cNvPr id="2" name="Rectangle 2"/>
        <cdr:cNvSpPr/>
      </cdr:nvSpPr>
      <cdr:spPr>
        <a:xfrm>
          <a:off x="6033960" y="1321920"/>
          <a:ext cx="2089080" cy="2595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June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0.99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15.49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30.65"/>
    <col collapsed="false" customWidth="true" hidden="false" outlineLevel="0" max="24" min="24" style="1" width="45.99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37071</v>
      </c>
      <c r="B3" s="8"/>
      <c r="C3" s="8"/>
      <c r="D3" s="8"/>
      <c r="J3" s="9" t="s">
        <v>2</v>
      </c>
      <c r="K3" s="10" t="n">
        <v>37072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56.1" hidden="false" customHeight="true" outlineLevel="0" collapsed="false">
      <c r="A6" s="17" t="n">
        <v>1</v>
      </c>
      <c r="B6" s="18" t="s">
        <v>26</v>
      </c>
      <c r="C6" s="18" t="n">
        <v>3</v>
      </c>
      <c r="D6" s="19" t="s">
        <v>27</v>
      </c>
      <c r="E6" s="18" t="s">
        <v>28</v>
      </c>
      <c r="F6" s="19"/>
      <c r="G6" s="18" t="s">
        <v>29</v>
      </c>
      <c r="H6" s="19" t="n">
        <v>83</v>
      </c>
      <c r="I6" s="20" t="n">
        <v>11900</v>
      </c>
      <c r="J6" s="19" t="s">
        <v>30</v>
      </c>
      <c r="K6" s="21" t="n">
        <v>36586</v>
      </c>
      <c r="L6" s="19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18"/>
      <c r="R6" s="18"/>
      <c r="S6" s="18" t="s">
        <v>36</v>
      </c>
      <c r="T6" s="22" t="n">
        <f aca="false">+'Cost Cancel Details'!C10</f>
        <v>19.1325</v>
      </c>
      <c r="U6" s="22" t="n">
        <f aca="false">+'Cost Cancel Details'!AJ10</f>
        <v>11.4795</v>
      </c>
      <c r="V6" s="23" t="n">
        <f aca="false">+'Cost Cancel Details'!AJ11</f>
        <v>7.27035</v>
      </c>
      <c r="W6" s="18" t="s">
        <v>37</v>
      </c>
      <c r="X6" s="18" t="s">
        <v>38</v>
      </c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56.1" hidden="false" customHeight="true" outlineLevel="0" collapsed="false">
      <c r="A7" s="17" t="n">
        <f aca="false">1+A6</f>
        <v>2</v>
      </c>
      <c r="B7" s="18" t="s">
        <v>26</v>
      </c>
      <c r="C7" s="18" t="n">
        <v>2</v>
      </c>
      <c r="D7" s="19" t="s">
        <v>27</v>
      </c>
      <c r="E7" s="18" t="s">
        <v>28</v>
      </c>
      <c r="F7" s="19"/>
      <c r="G7" s="18" t="s">
        <v>29</v>
      </c>
      <c r="H7" s="19" t="n">
        <v>83</v>
      </c>
      <c r="I7" s="20" t="n">
        <v>11900</v>
      </c>
      <c r="J7" s="19" t="s">
        <v>30</v>
      </c>
      <c r="K7" s="21" t="n">
        <v>36951</v>
      </c>
      <c r="L7" s="19" t="s">
        <v>31</v>
      </c>
      <c r="M7" s="19" t="s">
        <v>32</v>
      </c>
      <c r="N7" s="19" t="s">
        <v>33</v>
      </c>
      <c r="O7" s="19" t="s">
        <v>34</v>
      </c>
      <c r="P7" s="19" t="s">
        <v>35</v>
      </c>
      <c r="Q7" s="18"/>
      <c r="R7" s="18"/>
      <c r="S7" s="18" t="s">
        <v>36</v>
      </c>
      <c r="T7" s="22" t="n">
        <f aca="false">+'Cost Cancel Details'!C18</f>
        <v>19.1325</v>
      </c>
      <c r="U7" s="22" t="n">
        <f aca="false">+'Cost Cancel Details'!AJ18</f>
        <v>19.1325</v>
      </c>
      <c r="V7" s="23" t="n">
        <f aca="false">+'Cost Cancel Details'!AJ19</f>
        <v>19.1325</v>
      </c>
      <c r="W7" s="18" t="s">
        <v>39</v>
      </c>
      <c r="X7" s="18" t="s">
        <v>38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27.95" hidden="false" customHeight="true" outlineLevel="0" collapsed="false">
      <c r="A8" s="17" t="n">
        <f aca="false">1+A7</f>
        <v>3</v>
      </c>
      <c r="B8" s="26" t="s">
        <v>40</v>
      </c>
      <c r="C8" s="26" t="n">
        <v>4</v>
      </c>
      <c r="D8" s="27" t="s">
        <v>27</v>
      </c>
      <c r="E8" s="26"/>
      <c r="F8" s="27"/>
      <c r="G8" s="26" t="s">
        <v>41</v>
      </c>
      <c r="H8" s="27"/>
      <c r="I8" s="28"/>
      <c r="J8" s="27"/>
      <c r="K8" s="29"/>
      <c r="L8" s="27" t="s">
        <v>31</v>
      </c>
      <c r="M8" s="30" t="s">
        <v>42</v>
      </c>
      <c r="N8" s="27" t="s">
        <v>33</v>
      </c>
      <c r="O8" s="27" t="s">
        <v>34</v>
      </c>
      <c r="P8" s="27" t="s">
        <v>35</v>
      </c>
      <c r="Q8" s="26" t="s">
        <v>43</v>
      </c>
      <c r="R8" s="26"/>
      <c r="S8" s="26" t="s">
        <v>44</v>
      </c>
      <c r="T8" s="31" t="n">
        <f aca="false">'Cost Cancel Details'!C26</f>
        <v>39.2</v>
      </c>
      <c r="U8" s="31" t="n">
        <f aca="false">'Cost Cancel Details'!AJ26</f>
        <v>8.624</v>
      </c>
      <c r="V8" s="31" t="n">
        <f aca="false">'Cost Cancel Details'!AJ27</f>
        <v>6.272</v>
      </c>
      <c r="W8" s="26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</row>
    <row r="9" customFormat="false" ht="27.95" hidden="false" customHeight="true" outlineLevel="0" collapsed="false">
      <c r="A9" s="17" t="n">
        <f aca="false">1+A8</f>
        <v>4</v>
      </c>
      <c r="B9" s="26" t="s">
        <v>40</v>
      </c>
      <c r="C9" s="26" t="n">
        <v>2</v>
      </c>
      <c r="D9" s="27" t="s">
        <v>45</v>
      </c>
      <c r="E9" s="26"/>
      <c r="F9" s="27"/>
      <c r="G9" s="26" t="s">
        <v>46</v>
      </c>
      <c r="H9" s="27" t="n">
        <v>184</v>
      </c>
      <c r="I9" s="34" t="n">
        <v>10256</v>
      </c>
      <c r="J9" s="27" t="s">
        <v>30</v>
      </c>
      <c r="K9" s="29" t="n">
        <v>37043</v>
      </c>
      <c r="L9" s="27" t="s">
        <v>47</v>
      </c>
      <c r="M9" s="27" t="s">
        <v>48</v>
      </c>
      <c r="N9" s="27" t="s">
        <v>33</v>
      </c>
      <c r="O9" s="27" t="s">
        <v>34</v>
      </c>
      <c r="P9" s="27" t="s">
        <v>35</v>
      </c>
      <c r="Q9" s="26"/>
      <c r="R9" s="26"/>
      <c r="S9" s="26" t="s">
        <v>49</v>
      </c>
      <c r="T9" s="31" t="n">
        <f aca="false">+'Cost Cancel Details'!C34</f>
        <v>43.618</v>
      </c>
      <c r="U9" s="31" t="n">
        <f aca="false">+'Cost Cancel Details'!AJ34</f>
        <v>43.618</v>
      </c>
      <c r="V9" s="35" t="n">
        <f aca="false">+'Cost Cancel Details'!AJ35</f>
        <v>43.618</v>
      </c>
      <c r="W9" s="26"/>
      <c r="X9" s="26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27.95" hidden="false" customHeight="true" outlineLevel="0" collapsed="false">
      <c r="A10" s="17" t="n">
        <f aca="false">1+A9</f>
        <v>5</v>
      </c>
      <c r="B10" s="26" t="s">
        <v>40</v>
      </c>
      <c r="C10" s="26" t="n">
        <v>2</v>
      </c>
      <c r="D10" s="27" t="s">
        <v>45</v>
      </c>
      <c r="E10" s="26"/>
      <c r="F10" s="27"/>
      <c r="G10" s="26" t="s">
        <v>46</v>
      </c>
      <c r="H10" s="27" t="n">
        <v>184</v>
      </c>
      <c r="I10" s="34" t="n">
        <v>10256</v>
      </c>
      <c r="J10" s="27" t="s">
        <v>30</v>
      </c>
      <c r="K10" s="29" t="n">
        <v>37377</v>
      </c>
      <c r="L10" s="27" t="s">
        <v>47</v>
      </c>
      <c r="M10" s="30" t="s">
        <v>50</v>
      </c>
      <c r="N10" s="27" t="s">
        <v>33</v>
      </c>
      <c r="O10" s="27" t="s">
        <v>34</v>
      </c>
      <c r="P10" s="27" t="s">
        <v>35</v>
      </c>
      <c r="Q10" s="26"/>
      <c r="R10" s="26" t="s">
        <v>51</v>
      </c>
      <c r="S10" s="26" t="s">
        <v>52</v>
      </c>
      <c r="T10" s="31" t="n">
        <f aca="false">+'Cost Cancel Details'!C42</f>
        <v>36.854</v>
      </c>
      <c r="U10" s="31" t="n">
        <f aca="false">+'Cost Cancel Details'!AJ42</f>
        <v>14.7416</v>
      </c>
      <c r="V10" s="35" t="n">
        <f aca="false">+'Cost Cancel Details'!AJ43</f>
        <v>36.854</v>
      </c>
      <c r="W10" s="26"/>
      <c r="X10" s="26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27.95" hidden="false" customHeight="true" outlineLevel="0" collapsed="false">
      <c r="A11" s="17" t="n">
        <f aca="false">1+A10</f>
        <v>6</v>
      </c>
      <c r="B11" s="26" t="s">
        <v>40</v>
      </c>
      <c r="C11" s="26" t="n">
        <v>2</v>
      </c>
      <c r="D11" s="27" t="s">
        <v>45</v>
      </c>
      <c r="E11" s="26"/>
      <c r="F11" s="27"/>
      <c r="G11" s="26" t="s">
        <v>46</v>
      </c>
      <c r="H11" s="27" t="n">
        <v>184</v>
      </c>
      <c r="I11" s="34" t="n">
        <v>10256</v>
      </c>
      <c r="J11" s="27" t="s">
        <v>30</v>
      </c>
      <c r="K11" s="29" t="n">
        <v>37377</v>
      </c>
      <c r="L11" s="27" t="s">
        <v>47</v>
      </c>
      <c r="M11" s="30" t="s">
        <v>50</v>
      </c>
      <c r="N11" s="27" t="s">
        <v>33</v>
      </c>
      <c r="O11" s="27" t="s">
        <v>34</v>
      </c>
      <c r="P11" s="27" t="s">
        <v>35</v>
      </c>
      <c r="Q11" s="26"/>
      <c r="R11" s="26" t="s">
        <v>51</v>
      </c>
      <c r="S11" s="26" t="s">
        <v>52</v>
      </c>
      <c r="T11" s="31" t="n">
        <f aca="false">+'Cost Cancel Details'!C50</f>
        <v>36.854</v>
      </c>
      <c r="U11" s="31" t="n">
        <f aca="false">+'Cost Cancel Details'!AJ50</f>
        <v>14.7416</v>
      </c>
      <c r="V11" s="35" t="n">
        <f aca="false">+'Cost Cancel Details'!AJ51</f>
        <v>36.854</v>
      </c>
      <c r="W11" s="26"/>
      <c r="X11" s="26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27.95" hidden="false" customHeight="true" outlineLevel="0" collapsed="false">
      <c r="A12" s="17" t="n">
        <f aca="false">1+A11</f>
        <v>7</v>
      </c>
      <c r="B12" s="36" t="s">
        <v>53</v>
      </c>
      <c r="C12" s="36" t="n">
        <v>2</v>
      </c>
      <c r="D12" s="37" t="s">
        <v>45</v>
      </c>
      <c r="E12" s="36"/>
      <c r="F12" s="37"/>
      <c r="G12" s="36" t="s">
        <v>46</v>
      </c>
      <c r="H12" s="37" t="n">
        <v>184</v>
      </c>
      <c r="I12" s="38" t="n">
        <v>10256</v>
      </c>
      <c r="J12" s="37" t="s">
        <v>30</v>
      </c>
      <c r="K12" s="39" t="n">
        <v>37135</v>
      </c>
      <c r="L12" s="37" t="s">
        <v>47</v>
      </c>
      <c r="M12" s="40" t="s">
        <v>50</v>
      </c>
      <c r="N12" s="37" t="s">
        <v>33</v>
      </c>
      <c r="O12" s="37" t="s">
        <v>34</v>
      </c>
      <c r="P12" s="37" t="s">
        <v>35</v>
      </c>
      <c r="Q12" s="36"/>
      <c r="R12" s="36"/>
      <c r="S12" s="36" t="s">
        <v>54</v>
      </c>
      <c r="T12" s="41" t="n">
        <f aca="false">+'Cost Cancel Details'!C58</f>
        <v>43.618</v>
      </c>
      <c r="U12" s="41" t="n">
        <f aca="false">+'Cost Cancel Details'!AJ58</f>
        <v>43.618</v>
      </c>
      <c r="V12" s="42" t="n">
        <f aca="false">+'Cost Cancel Details'!AJ59</f>
        <v>43.618</v>
      </c>
      <c r="W12" s="36"/>
      <c r="X12" s="36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27.95" hidden="false" customHeight="true" outlineLevel="0" collapsed="false">
      <c r="A13" s="17" t="n">
        <f aca="false">1+A12</f>
        <v>8</v>
      </c>
      <c r="B13" s="36" t="s">
        <v>53</v>
      </c>
      <c r="C13" s="36" t="n">
        <v>3</v>
      </c>
      <c r="D13" s="37" t="s">
        <v>55</v>
      </c>
      <c r="E13" s="36" t="s">
        <v>56</v>
      </c>
      <c r="F13" s="37"/>
      <c r="G13" s="36" t="s">
        <v>57</v>
      </c>
      <c r="H13" s="37" t="n">
        <v>122</v>
      </c>
      <c r="I13" s="38" t="n">
        <v>10856</v>
      </c>
      <c r="J13" s="37" t="s">
        <v>30</v>
      </c>
      <c r="K13" s="39" t="s">
        <v>58</v>
      </c>
      <c r="L13" s="37" t="s">
        <v>59</v>
      </c>
      <c r="M13" s="40" t="s">
        <v>50</v>
      </c>
      <c r="N13" s="37" t="s">
        <v>33</v>
      </c>
      <c r="O13" s="37" t="s">
        <v>34</v>
      </c>
      <c r="P13" s="37" t="s">
        <v>35</v>
      </c>
      <c r="Q13" s="36" t="s">
        <v>60</v>
      </c>
      <c r="R13" s="36"/>
      <c r="S13" s="36" t="s">
        <v>54</v>
      </c>
      <c r="T13" s="41" t="n">
        <f aca="false">+'Cost Cancel Details'!C66</f>
        <v>24.506</v>
      </c>
      <c r="U13" s="41" t="n">
        <f aca="false">+'Cost Cancel Details'!AJ66</f>
        <v>24.506</v>
      </c>
      <c r="V13" s="42" t="n">
        <f aca="false">+'Cost Cancel Details'!AJ67</f>
        <v>24.506</v>
      </c>
      <c r="W13" s="36" t="s">
        <v>61</v>
      </c>
      <c r="X13" s="36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27.95" hidden="false" customHeight="true" outlineLevel="0" collapsed="false">
      <c r="A14" s="17" t="n">
        <f aca="false">1+A13</f>
        <v>9</v>
      </c>
      <c r="B14" s="36" t="s">
        <v>53</v>
      </c>
      <c r="C14" s="36" t="n">
        <v>1</v>
      </c>
      <c r="D14" s="37"/>
      <c r="E14" s="36"/>
      <c r="F14" s="37"/>
      <c r="G14" s="36" t="s">
        <v>62</v>
      </c>
      <c r="H14" s="37" t="n">
        <v>375</v>
      </c>
      <c r="I14" s="38" t="n">
        <v>10456</v>
      </c>
      <c r="J14" s="37" t="s">
        <v>30</v>
      </c>
      <c r="K14" s="39" t="n">
        <v>37165</v>
      </c>
      <c r="L14" s="37" t="s">
        <v>63</v>
      </c>
      <c r="M14" s="40" t="s">
        <v>50</v>
      </c>
      <c r="N14" s="37" t="s">
        <v>33</v>
      </c>
      <c r="O14" s="37" t="s">
        <v>34</v>
      </c>
      <c r="P14" s="37" t="s">
        <v>64</v>
      </c>
      <c r="Q14" s="36" t="s">
        <v>65</v>
      </c>
      <c r="R14" s="36" t="s">
        <v>66</v>
      </c>
      <c r="S14" s="36" t="s">
        <v>67</v>
      </c>
      <c r="T14" s="41" t="n">
        <f aca="false">+'Cost Cancel Details'!C74</f>
        <v>83.4166666666667</v>
      </c>
      <c r="U14" s="41" t="n">
        <f aca="false">+'Cost Cancel Details'!AJ74</f>
        <v>59.2258333333334</v>
      </c>
      <c r="V14" s="42" t="n">
        <f aca="false">+'Cost Cancel Details'!AJ75</f>
        <v>54.3876666666667</v>
      </c>
      <c r="W14" s="36"/>
      <c r="X14" s="36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27.95" hidden="false" customHeight="true" outlineLevel="0" collapsed="false">
      <c r="A15" s="17" t="n">
        <f aca="false">1+A14</f>
        <v>10</v>
      </c>
      <c r="B15" s="36" t="s">
        <v>53</v>
      </c>
      <c r="C15" s="36" t="n">
        <v>1</v>
      </c>
      <c r="D15" s="37"/>
      <c r="E15" s="36"/>
      <c r="F15" s="37"/>
      <c r="G15" s="36" t="s">
        <v>62</v>
      </c>
      <c r="H15" s="37" t="n">
        <v>375</v>
      </c>
      <c r="I15" s="38" t="n">
        <v>10456</v>
      </c>
      <c r="J15" s="37" t="s">
        <v>30</v>
      </c>
      <c r="K15" s="39" t="n">
        <v>37196</v>
      </c>
      <c r="L15" s="37" t="s">
        <v>63</v>
      </c>
      <c r="M15" s="40" t="s">
        <v>50</v>
      </c>
      <c r="N15" s="37" t="s">
        <v>33</v>
      </c>
      <c r="O15" s="37" t="s">
        <v>34</v>
      </c>
      <c r="P15" s="37" t="s">
        <v>64</v>
      </c>
      <c r="Q15" s="36" t="s">
        <v>65</v>
      </c>
      <c r="R15" s="36" t="s">
        <v>66</v>
      </c>
      <c r="S15" s="36" t="s">
        <v>67</v>
      </c>
      <c r="T15" s="41" t="n">
        <f aca="false">+'Cost Cancel Details'!C82</f>
        <v>83.4166666666667</v>
      </c>
      <c r="U15" s="41" t="n">
        <f aca="false">+'Cost Cancel Details'!AJ82</f>
        <v>59.2258333333334</v>
      </c>
      <c r="V15" s="42" t="n">
        <f aca="false">+'Cost Cancel Details'!AJ83</f>
        <v>54.3876666666667</v>
      </c>
      <c r="W15" s="36"/>
      <c r="X15" s="36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27.95" hidden="false" customHeight="true" outlineLevel="0" collapsed="false">
      <c r="A16" s="17" t="n">
        <f aca="false">1+A15</f>
        <v>11</v>
      </c>
      <c r="B16" s="36" t="s">
        <v>53</v>
      </c>
      <c r="C16" s="36" t="n">
        <v>1</v>
      </c>
      <c r="D16" s="37"/>
      <c r="E16" s="36"/>
      <c r="F16" s="37"/>
      <c r="G16" s="36" t="s">
        <v>62</v>
      </c>
      <c r="H16" s="37" t="n">
        <v>375</v>
      </c>
      <c r="I16" s="38" t="n">
        <v>10456</v>
      </c>
      <c r="J16" s="37" t="s">
        <v>30</v>
      </c>
      <c r="K16" s="39" t="n">
        <v>37226</v>
      </c>
      <c r="L16" s="37" t="s">
        <v>63</v>
      </c>
      <c r="M16" s="40" t="s">
        <v>50</v>
      </c>
      <c r="N16" s="37" t="s">
        <v>33</v>
      </c>
      <c r="O16" s="37" t="s">
        <v>34</v>
      </c>
      <c r="P16" s="37" t="s">
        <v>64</v>
      </c>
      <c r="Q16" s="36" t="s">
        <v>65</v>
      </c>
      <c r="R16" s="36" t="s">
        <v>66</v>
      </c>
      <c r="S16" s="36" t="s">
        <v>67</v>
      </c>
      <c r="T16" s="41" t="n">
        <f aca="false">+'Cost Cancel Details'!C90</f>
        <v>83.4166666666667</v>
      </c>
      <c r="U16" s="41" t="n">
        <f aca="false">+'Cost Cancel Details'!AJ90</f>
        <v>59.2258333333334</v>
      </c>
      <c r="V16" s="42" t="n">
        <f aca="false">+'Cost Cancel Details'!AJ91</f>
        <v>54.3876666666667</v>
      </c>
      <c r="W16" s="36"/>
      <c r="X16" s="36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42" hidden="false" customHeight="true" outlineLevel="0" collapsed="false">
      <c r="A17" s="17" t="n">
        <f aca="false">1+A16</f>
        <v>12</v>
      </c>
      <c r="B17" s="36" t="s">
        <v>53</v>
      </c>
      <c r="C17" s="36" t="n">
        <v>3</v>
      </c>
      <c r="D17" s="37" t="s">
        <v>68</v>
      </c>
      <c r="E17" s="36"/>
      <c r="F17" s="37"/>
      <c r="G17" s="36" t="s">
        <v>69</v>
      </c>
      <c r="H17" s="37" t="n">
        <f aca="false">166/2</f>
        <v>83</v>
      </c>
      <c r="I17" s="38" t="n">
        <v>11447</v>
      </c>
      <c r="J17" s="37" t="s">
        <v>70</v>
      </c>
      <c r="K17" s="39" t="s">
        <v>71</v>
      </c>
      <c r="L17" s="37" t="s">
        <v>47</v>
      </c>
      <c r="M17" s="37" t="s">
        <v>50</v>
      </c>
      <c r="N17" s="37" t="s">
        <v>33</v>
      </c>
      <c r="O17" s="37" t="s">
        <v>34</v>
      </c>
      <c r="P17" s="37" t="s">
        <v>35</v>
      </c>
      <c r="Q17" s="36"/>
      <c r="R17" s="36"/>
      <c r="S17" s="36" t="s">
        <v>54</v>
      </c>
      <c r="T17" s="41" t="n">
        <f aca="false">+'Cost Cancel Details'!C98</f>
        <v>17.25</v>
      </c>
      <c r="U17" s="41" t="n">
        <f aca="false">+'Cost Cancel Details'!AJ98</f>
        <v>17.25</v>
      </c>
      <c r="V17" s="42" t="n">
        <f aca="false">+'Cost Cancel Details'!AJ99</f>
        <v>17.25</v>
      </c>
      <c r="W17" s="36"/>
      <c r="X17" s="36" t="s">
        <v>72</v>
      </c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42" hidden="false" customHeight="true" outlineLevel="0" collapsed="false">
      <c r="A18" s="17" t="n">
        <f aca="false">1+A17</f>
        <v>13</v>
      </c>
      <c r="B18" s="36" t="s">
        <v>53</v>
      </c>
      <c r="C18" s="36" t="n">
        <v>3</v>
      </c>
      <c r="D18" s="37" t="s">
        <v>68</v>
      </c>
      <c r="E18" s="36"/>
      <c r="F18" s="37"/>
      <c r="G18" s="36" t="s">
        <v>69</v>
      </c>
      <c r="H18" s="37" t="n">
        <v>83</v>
      </c>
      <c r="I18" s="38" t="n">
        <v>11447</v>
      </c>
      <c r="J18" s="37" t="s">
        <v>70</v>
      </c>
      <c r="K18" s="39" t="s">
        <v>71</v>
      </c>
      <c r="L18" s="37" t="s">
        <v>47</v>
      </c>
      <c r="M18" s="37" t="s">
        <v>50</v>
      </c>
      <c r="N18" s="37" t="s">
        <v>33</v>
      </c>
      <c r="O18" s="37" t="s">
        <v>34</v>
      </c>
      <c r="P18" s="37" t="s">
        <v>35</v>
      </c>
      <c r="Q18" s="36"/>
      <c r="R18" s="36"/>
      <c r="S18" s="36" t="s">
        <v>54</v>
      </c>
      <c r="T18" s="41" t="n">
        <f aca="false">+'Cost Cancel Details'!C106</f>
        <v>17.25</v>
      </c>
      <c r="U18" s="41" t="n">
        <f aca="false">+'Cost Cancel Details'!AJ106</f>
        <v>17.25</v>
      </c>
      <c r="V18" s="42" t="n">
        <f aca="false">+'Cost Cancel Details'!AJ107</f>
        <v>17.25</v>
      </c>
      <c r="W18" s="36"/>
      <c r="X18" s="36" t="s">
        <v>72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41.25" hidden="false" customHeight="true" outlineLevel="0" collapsed="false">
      <c r="A19" s="17" t="n">
        <f aca="false">1+A18</f>
        <v>14</v>
      </c>
      <c r="B19" s="36" t="s">
        <v>53</v>
      </c>
      <c r="C19" s="36" t="n">
        <v>2</v>
      </c>
      <c r="D19" s="37" t="s">
        <v>27</v>
      </c>
      <c r="E19" s="36"/>
      <c r="F19" s="37"/>
      <c r="G19" s="36" t="s">
        <v>73</v>
      </c>
      <c r="H19" s="37" t="n">
        <v>31</v>
      </c>
      <c r="I19" s="38" t="n">
        <v>10151</v>
      </c>
      <c r="J19" s="37" t="s">
        <v>70</v>
      </c>
      <c r="K19" s="39" t="s">
        <v>71</v>
      </c>
      <c r="L19" s="37" t="s">
        <v>59</v>
      </c>
      <c r="M19" s="37" t="s">
        <v>50</v>
      </c>
      <c r="N19" s="37" t="s">
        <v>33</v>
      </c>
      <c r="O19" s="37" t="s">
        <v>34</v>
      </c>
      <c r="P19" s="37" t="s">
        <v>74</v>
      </c>
      <c r="Q19" s="36"/>
      <c r="R19" s="36"/>
      <c r="S19" s="36" t="s">
        <v>54</v>
      </c>
      <c r="T19" s="41" t="n">
        <f aca="false">+'Cost Cancel Details'!C114</f>
        <v>6.5</v>
      </c>
      <c r="U19" s="41" t="n">
        <f aca="false">+'Cost Cancel Details'!AJ114</f>
        <v>6.5</v>
      </c>
      <c r="V19" s="42" t="n">
        <f aca="false">+'Cost Cancel Details'!AJ115</f>
        <v>6.5</v>
      </c>
      <c r="W19" s="36" t="s">
        <v>75</v>
      </c>
      <c r="X19" s="36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40.5" hidden="false" customHeight="true" outlineLevel="0" collapsed="false">
      <c r="A20" s="17" t="n">
        <f aca="false">1+A19</f>
        <v>15</v>
      </c>
      <c r="B20" s="36" t="s">
        <v>53</v>
      </c>
      <c r="C20" s="36" t="n">
        <v>2</v>
      </c>
      <c r="D20" s="37" t="s">
        <v>27</v>
      </c>
      <c r="E20" s="36"/>
      <c r="F20" s="37"/>
      <c r="G20" s="36" t="s">
        <v>73</v>
      </c>
      <c r="H20" s="37" t="n">
        <v>31</v>
      </c>
      <c r="I20" s="38" t="n">
        <v>10151</v>
      </c>
      <c r="J20" s="37" t="s">
        <v>70</v>
      </c>
      <c r="K20" s="39" t="s">
        <v>71</v>
      </c>
      <c r="L20" s="37" t="s">
        <v>59</v>
      </c>
      <c r="M20" s="37" t="s">
        <v>50</v>
      </c>
      <c r="N20" s="37" t="s">
        <v>33</v>
      </c>
      <c r="O20" s="37" t="s">
        <v>34</v>
      </c>
      <c r="P20" s="37" t="s">
        <v>74</v>
      </c>
      <c r="Q20" s="36"/>
      <c r="R20" s="36"/>
      <c r="S20" s="36" t="s">
        <v>54</v>
      </c>
      <c r="T20" s="41" t="n">
        <f aca="false">+'Cost Cancel Details'!C122</f>
        <v>6.5</v>
      </c>
      <c r="U20" s="41" t="n">
        <f aca="false">+'Cost Cancel Details'!AJ122</f>
        <v>6.5</v>
      </c>
      <c r="V20" s="42" t="n">
        <f aca="false">+'Cost Cancel Details'!AJ123</f>
        <v>6.5</v>
      </c>
      <c r="W20" s="36" t="s">
        <v>76</v>
      </c>
      <c r="X20" s="36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56.1" hidden="false" customHeight="true" outlineLevel="0" collapsed="false">
      <c r="A21" s="17" t="n">
        <f aca="false">1+A20</f>
        <v>16</v>
      </c>
      <c r="B21" s="36" t="s">
        <v>53</v>
      </c>
      <c r="C21" s="36" t="n">
        <v>3</v>
      </c>
      <c r="D21" s="37" t="s">
        <v>77</v>
      </c>
      <c r="E21" s="36"/>
      <c r="F21" s="37"/>
      <c r="G21" s="36" t="s">
        <v>78</v>
      </c>
      <c r="H21" s="37" t="n">
        <v>110</v>
      </c>
      <c r="I21" s="38" t="s">
        <v>34</v>
      </c>
      <c r="J21" s="37" t="s">
        <v>70</v>
      </c>
      <c r="K21" s="39" t="s">
        <v>71</v>
      </c>
      <c r="L21" s="37" t="s">
        <v>59</v>
      </c>
      <c r="M21" s="37" t="s">
        <v>50</v>
      </c>
      <c r="N21" s="37" t="s">
        <v>33</v>
      </c>
      <c r="O21" s="37" t="s">
        <v>34</v>
      </c>
      <c r="P21" s="37" t="s">
        <v>35</v>
      </c>
      <c r="Q21" s="36" t="s">
        <v>79</v>
      </c>
      <c r="R21" s="36"/>
      <c r="S21" s="36" t="s">
        <v>54</v>
      </c>
      <c r="T21" s="41" t="n">
        <f aca="false">+'Cost Cancel Details'!C130</f>
        <v>2.3</v>
      </c>
      <c r="U21" s="41" t="n">
        <f aca="false">+'Cost Cancel Details'!AJ130</f>
        <v>2.3</v>
      </c>
      <c r="V21" s="42" t="n">
        <f aca="false">+'Cost Cancel Details'!AJ131</f>
        <v>0</v>
      </c>
      <c r="W21" s="36" t="s">
        <v>80</v>
      </c>
      <c r="X21" s="36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27.95" hidden="false" customHeight="true" outlineLevel="0" collapsed="false">
      <c r="A22" s="17"/>
      <c r="B22" s="45"/>
      <c r="C22" s="45"/>
      <c r="D22" s="46"/>
      <c r="E22" s="45"/>
      <c r="F22" s="46"/>
      <c r="G22" s="45"/>
      <c r="H22" s="46"/>
      <c r="I22" s="47"/>
      <c r="J22" s="46"/>
      <c r="K22" s="48"/>
      <c r="L22" s="46"/>
      <c r="M22" s="46"/>
      <c r="N22" s="46"/>
      <c r="O22" s="46"/>
      <c r="P22" s="46"/>
      <c r="Q22" s="45"/>
      <c r="R22" s="45"/>
      <c r="S22" s="45"/>
      <c r="T22" s="49"/>
      <c r="U22" s="49"/>
      <c r="V22" s="50"/>
      <c r="W22" s="45"/>
      <c r="X22" s="45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</row>
    <row r="23" customFormat="false" ht="12.75" hidden="false" customHeight="false" outlineLevel="0" collapsed="false">
      <c r="A23" s="17"/>
      <c r="D23" s="1"/>
      <c r="F23" s="1"/>
      <c r="H23" s="1"/>
      <c r="I23" s="1"/>
      <c r="J23" s="1"/>
      <c r="K23" s="1"/>
      <c r="L23" s="1"/>
      <c r="M23" s="1"/>
      <c r="N23" s="1"/>
      <c r="O23" s="1"/>
      <c r="P23" s="1"/>
    </row>
    <row r="24" customFormat="false" ht="12.75" hidden="false" customHeight="false" outlineLevel="0" collapsed="false"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</row>
    <row r="25" customFormat="false" ht="12.75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  <c r="W25" s="53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  <c r="W26" s="53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5" zoomScalePageLayoutView="80" workbookViewId="0">
      <selection pane="topLeft" activeCell="F27" activeCellId="0" sqref="F27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1" width="13.15"/>
    <col collapsed="false" customWidth="true" hidden="false" outlineLevel="0" max="2" min="2" style="51" width="33.32"/>
    <col collapsed="false" customWidth="true" hidden="false" outlineLevel="0" max="3" min="3" style="54" width="18.65"/>
    <col collapsed="false" customWidth="true" hidden="false" outlineLevel="0" max="4" min="4" style="51" width="37.99"/>
    <col collapsed="false" customWidth="true" hidden="false" outlineLevel="0" max="5" min="5" style="51" width="26.99"/>
    <col collapsed="false" customWidth="true" hidden="false" outlineLevel="0" max="6" min="6" style="54" width="14.99"/>
    <col collapsed="false" customWidth="true" hidden="false" outlineLevel="0" max="7" min="7" style="54" width="16.65"/>
    <col collapsed="false" customWidth="true" hidden="false" outlineLevel="0" max="8" min="8" style="55" width="20.99"/>
    <col collapsed="false" customWidth="true" hidden="false" outlineLevel="0" max="9" min="9" style="54" width="13.99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56" t="s">
        <v>0</v>
      </c>
      <c r="B1" s="57"/>
      <c r="C1" s="2"/>
      <c r="H1" s="58" t="s">
        <v>81</v>
      </c>
    </row>
    <row r="2" customFormat="false" ht="19.5" hidden="false" customHeight="false" outlineLevel="0" collapsed="false">
      <c r="A2" s="56" t="s">
        <v>82</v>
      </c>
      <c r="B2" s="57"/>
      <c r="C2" s="2"/>
    </row>
    <row r="3" customFormat="false" ht="19.5" hidden="false" customHeight="false" outlineLevel="0" collapsed="false">
      <c r="A3" s="59" t="n">
        <f aca="false">'Detail by Turbine'!A3:C3</f>
        <v>37071</v>
      </c>
      <c r="B3" s="59"/>
      <c r="C3" s="60"/>
    </row>
    <row r="4" customFormat="false" ht="19.5" hidden="false" customHeight="false" outlineLevel="0" collapsed="false">
      <c r="A4" s="56" t="s">
        <v>83</v>
      </c>
      <c r="B4" s="61"/>
      <c r="H4" s="62"/>
    </row>
    <row r="5" customFormat="false" ht="14.25" hidden="false" customHeight="false" outlineLevel="0" collapsed="false">
      <c r="G5" s="63" t="s">
        <v>84</v>
      </c>
      <c r="H5" s="64" t="n">
        <f aca="false">'Detail by Turbine'!K3</f>
        <v>37072</v>
      </c>
    </row>
    <row r="6" customFormat="false" ht="60.75" hidden="false" customHeight="true" outlineLevel="0" collapsed="false">
      <c r="A6" s="65" t="s">
        <v>85</v>
      </c>
      <c r="B6" s="65" t="s">
        <v>86</v>
      </c>
      <c r="C6" s="66" t="s">
        <v>87</v>
      </c>
      <c r="D6" s="65" t="s">
        <v>88</v>
      </c>
      <c r="E6" s="67" t="s">
        <v>89</v>
      </c>
      <c r="F6" s="66" t="s">
        <v>90</v>
      </c>
      <c r="G6" s="66" t="s">
        <v>91</v>
      </c>
      <c r="H6" s="66" t="s">
        <v>92</v>
      </c>
      <c r="I6" s="66" t="s">
        <v>93</v>
      </c>
    </row>
    <row r="7" customFormat="false" ht="24.95" hidden="false" customHeight="true" outlineLevel="0" collapsed="false">
      <c r="A7" s="68" t="s">
        <v>94</v>
      </c>
      <c r="B7" s="24"/>
      <c r="C7" s="69"/>
      <c r="D7" s="24"/>
      <c r="E7" s="69"/>
      <c r="F7" s="70"/>
      <c r="G7" s="70"/>
      <c r="H7" s="71"/>
      <c r="I7" s="69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9.95" hidden="false" customHeight="true" outlineLevel="0" collapsed="false">
      <c r="A8" s="72"/>
      <c r="B8" s="24"/>
      <c r="C8" s="69"/>
      <c r="D8" s="24"/>
      <c r="E8" s="69"/>
      <c r="F8" s="70"/>
      <c r="G8" s="70"/>
      <c r="H8" s="71"/>
      <c r="I8" s="69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true" outlineLevel="0" collapsed="false">
      <c r="A9" s="73" t="n">
        <v>2</v>
      </c>
      <c r="B9" s="24" t="s">
        <v>29</v>
      </c>
      <c r="C9" s="69" t="str">
        <f aca="false">'Detail by Turbine'!P6</f>
        <v>EA</v>
      </c>
      <c r="D9" s="24" t="str">
        <f aca="false">'Detail by Turbine'!S6</f>
        <v>Northwestern Corp.</v>
      </c>
      <c r="E9" s="69" t="str">
        <f aca="false">+'Detail by Turbine'!M6</f>
        <v>$4MM Paid</v>
      </c>
      <c r="F9" s="74" t="n">
        <f aca="false">+'Detail by Turbine'!T6+'Detail by Turbine'!T7</f>
        <v>38.265</v>
      </c>
      <c r="G9" s="74" t="n">
        <f aca="false">+'Detail by Turbine'!U6+'Detail by Turbine'!U7</f>
        <v>30.612</v>
      </c>
      <c r="H9" s="75" t="n">
        <f aca="false">+'Detail by Turbine'!V6+'Detail by Turbine'!V7</f>
        <v>26.40285</v>
      </c>
      <c r="I9" s="69" t="s">
        <v>26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76" t="n">
        <f aca="false">SUM(A9)</f>
        <v>2</v>
      </c>
      <c r="B10" s="72"/>
      <c r="C10" s="77"/>
      <c r="D10" s="78" t="s">
        <v>95</v>
      </c>
      <c r="E10" s="77"/>
      <c r="F10" s="79" t="n">
        <f aca="false">SUM(F9)</f>
        <v>38.265</v>
      </c>
      <c r="G10" s="79" t="n">
        <f aca="false">SUM(G9)</f>
        <v>30.612</v>
      </c>
      <c r="H10" s="79" t="n">
        <f aca="false">SUM(H9)</f>
        <v>26.40285</v>
      </c>
      <c r="I10" s="77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5.1" hidden="false" customHeight="true" outlineLevel="0" collapsed="false">
      <c r="A11" s="54"/>
      <c r="E11" s="54"/>
      <c r="F11" s="3"/>
      <c r="G11" s="3"/>
      <c r="H11" s="80"/>
    </row>
    <row r="12" customFormat="false" ht="24.95" hidden="false" customHeight="true" outlineLevel="0" collapsed="false">
      <c r="A12" s="81" t="s">
        <v>96</v>
      </c>
      <c r="B12" s="32"/>
      <c r="C12" s="82"/>
      <c r="D12" s="32"/>
      <c r="E12" s="82"/>
      <c r="F12" s="83"/>
      <c r="G12" s="83"/>
      <c r="H12" s="84"/>
      <c r="I12" s="8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9.95" hidden="false" customHeight="true" outlineLevel="0" collapsed="false">
      <c r="A13" s="82"/>
      <c r="B13" s="32"/>
      <c r="C13" s="82"/>
      <c r="D13" s="32"/>
      <c r="E13" s="82"/>
      <c r="F13" s="83"/>
      <c r="G13" s="83"/>
      <c r="H13" s="84"/>
      <c r="I13" s="8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2.75" hidden="false" customHeight="false" outlineLevel="0" collapsed="false">
      <c r="A14" s="82" t="n">
        <v>1</v>
      </c>
      <c r="B14" s="32" t="s">
        <v>97</v>
      </c>
      <c r="C14" s="82" t="str">
        <f aca="false">'Detail by Turbine'!P9</f>
        <v>EA</v>
      </c>
      <c r="D14" s="32" t="str">
        <f aca="false">'Detail by Turbine'!S9</f>
        <v>Fort Pierce</v>
      </c>
      <c r="E14" s="82" t="str">
        <f aca="false">+'Detail by Turbine'!M9</f>
        <v>$2.5MM on 1/31/01</v>
      </c>
      <c r="F14" s="83" t="n">
        <f aca="false">'Detail by Turbine'!T9</f>
        <v>43.618</v>
      </c>
      <c r="G14" s="83" t="n">
        <f aca="false">SUM('Detail by Turbine'!U9)</f>
        <v>43.618</v>
      </c>
      <c r="H14" s="83" t="n">
        <f aca="false">SUM('Detail by Turbine'!V9)</f>
        <v>43.618</v>
      </c>
      <c r="I14" s="82" t="s">
        <v>40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2.75" hidden="false" customHeight="false" outlineLevel="0" collapsed="false">
      <c r="A15" s="82" t="n">
        <v>1</v>
      </c>
      <c r="B15" s="32" t="s">
        <v>41</v>
      </c>
      <c r="C15" s="82" t="str">
        <f aca="false">'Detail by Turbine'!P8</f>
        <v>EA</v>
      </c>
      <c r="D15" s="32" t="str">
        <f aca="false">'Detail by Turbine'!S8</f>
        <v>Columbia / Longview</v>
      </c>
      <c r="E15" s="82" t="str">
        <f aca="false">+'Detail by Turbine'!M8</f>
        <v>$16.5MM on 2/16/01</v>
      </c>
      <c r="F15" s="83" t="n">
        <f aca="false">'Detail by Turbine'!T8</f>
        <v>39.2</v>
      </c>
      <c r="G15" s="83" t="n">
        <f aca="false">'Detail by Turbine'!U8</f>
        <v>8.624</v>
      </c>
      <c r="H15" s="83" t="n">
        <f aca="false">'Detail by Turbine'!V8</f>
        <v>6.272</v>
      </c>
      <c r="I15" s="82" t="s">
        <v>40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</row>
    <row r="16" customFormat="false" ht="12.75" hidden="false" customHeight="false" outlineLevel="0" collapsed="false">
      <c r="A16" s="85" t="n">
        <v>2</v>
      </c>
      <c r="B16" s="32" t="s">
        <v>97</v>
      </c>
      <c r="C16" s="82" t="str">
        <f aca="false">'Detail by Turbine'!P10</f>
        <v>EA</v>
      </c>
      <c r="D16" s="32" t="str">
        <f aca="false">'Detail by Turbine'!S10</f>
        <v>Eletrobolt II</v>
      </c>
      <c r="E16" s="86" t="str">
        <f aca="false">+'Detail by Turbine'!M10</f>
        <v>Analyzing</v>
      </c>
      <c r="F16" s="87" t="n">
        <f aca="false">SUM('Detail by Turbine'!T10:T11)</f>
        <v>73.708</v>
      </c>
      <c r="G16" s="87" t="n">
        <f aca="false">SUM('Detail by Turbine'!U10:U11)</f>
        <v>29.4832</v>
      </c>
      <c r="H16" s="88" t="n">
        <f aca="false">SUM('Detail by Turbine'!V10:V11)</f>
        <v>73.708</v>
      </c>
      <c r="I16" s="82" t="s">
        <v>40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2.75" hidden="false" customHeight="false" outlineLevel="0" collapsed="false">
      <c r="A17" s="89" t="n">
        <f aca="false">SUM(A14:A16)</f>
        <v>4</v>
      </c>
      <c r="B17" s="90"/>
      <c r="C17" s="91"/>
      <c r="D17" s="92" t="s">
        <v>98</v>
      </c>
      <c r="E17" s="91"/>
      <c r="F17" s="93" t="n">
        <f aca="false">SUM(F14:F16)</f>
        <v>156.526</v>
      </c>
      <c r="G17" s="93" t="n">
        <f aca="false">SUM(G14:G16)</f>
        <v>81.7252</v>
      </c>
      <c r="H17" s="93" t="n">
        <f aca="false">SUM(H14:H16)</f>
        <v>123.598</v>
      </c>
      <c r="I17" s="91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customFormat="false" ht="5.1" hidden="false" customHeight="true" outlineLevel="0" collapsed="false">
      <c r="A18" s="54"/>
      <c r="E18" s="54"/>
      <c r="F18" s="3"/>
      <c r="G18" s="3"/>
      <c r="H18" s="80"/>
    </row>
    <row r="19" customFormat="false" ht="24.95" hidden="false" customHeight="true" outlineLevel="0" collapsed="false">
      <c r="A19" s="94" t="s">
        <v>99</v>
      </c>
      <c r="B19" s="43"/>
      <c r="C19" s="95"/>
      <c r="D19" s="43"/>
      <c r="E19" s="95"/>
      <c r="F19" s="96"/>
      <c r="G19" s="96"/>
      <c r="H19" s="97"/>
      <c r="I19" s="95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  <c r="IW19" s="43"/>
    </row>
    <row r="20" customFormat="false" ht="9.95" hidden="false" customHeight="true" outlineLevel="0" collapsed="false">
      <c r="A20" s="98"/>
      <c r="B20" s="43"/>
      <c r="C20" s="95"/>
      <c r="D20" s="43"/>
      <c r="E20" s="95"/>
      <c r="F20" s="96"/>
      <c r="G20" s="96"/>
      <c r="H20" s="97"/>
      <c r="I20" s="95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</row>
    <row r="21" customFormat="false" ht="12.75" hidden="false" customHeight="false" outlineLevel="0" collapsed="false">
      <c r="A21" s="95" t="n">
        <v>1</v>
      </c>
      <c r="B21" s="43" t="s">
        <v>97</v>
      </c>
      <c r="C21" s="95" t="str">
        <f aca="false">'Detail by Turbine'!P12</f>
        <v>EA</v>
      </c>
      <c r="D21" s="43" t="str">
        <f aca="false">'Detail by Turbine'!S12</f>
        <v>Unassigned</v>
      </c>
      <c r="E21" s="99" t="str">
        <f aca="false">+'Detail by Turbine'!M12</f>
        <v>Analyzing</v>
      </c>
      <c r="F21" s="96" t="n">
        <f aca="false">SUM('Detail by Turbine'!T12)</f>
        <v>43.618</v>
      </c>
      <c r="G21" s="96" t="n">
        <f aca="false">SUM('Detail by Turbine'!U12)</f>
        <v>43.618</v>
      </c>
      <c r="H21" s="97" t="n">
        <f aca="false">SUM('Detail by Turbine'!V12)</f>
        <v>43.618</v>
      </c>
      <c r="I21" s="95" t="s">
        <v>53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2" customFormat="false" ht="12.75" hidden="false" customHeight="false" outlineLevel="0" collapsed="false">
      <c r="A22" s="95" t="n">
        <v>1</v>
      </c>
      <c r="B22" s="43" t="s">
        <v>100</v>
      </c>
      <c r="C22" s="95" t="str">
        <f aca="false">'Detail by Turbine'!P13</f>
        <v>EA</v>
      </c>
      <c r="D22" s="43" t="str">
        <f aca="false">'Detail by Turbine'!S13</f>
        <v>Unassigned</v>
      </c>
      <c r="E22" s="99" t="str">
        <f aca="false">+'Detail by Turbine'!M13</f>
        <v>Analyzing</v>
      </c>
      <c r="F22" s="96" t="n">
        <f aca="false">'Detail by Turbine'!T13</f>
        <v>24.506</v>
      </c>
      <c r="G22" s="96" t="n">
        <f aca="false">'Detail by Turbine'!U13</f>
        <v>24.506</v>
      </c>
      <c r="H22" s="97" t="n">
        <f aca="false">'Detail by Turbine'!V13</f>
        <v>24.506</v>
      </c>
      <c r="I22" s="95" t="s">
        <v>53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2.75" hidden="false" customHeight="false" outlineLevel="0" collapsed="false">
      <c r="A23" s="95" t="n">
        <v>3</v>
      </c>
      <c r="B23" s="43" t="s">
        <v>101</v>
      </c>
      <c r="C23" s="95" t="str">
        <f aca="false">'Detail by Turbine'!P14</f>
        <v>EWS</v>
      </c>
      <c r="D23" s="43" t="str">
        <f aca="false">'Detail by Turbine'!S14</f>
        <v>Arcos</v>
      </c>
      <c r="E23" s="99" t="str">
        <f aca="false">+'Detail by Turbine'!M14</f>
        <v>Analyzing</v>
      </c>
      <c r="F23" s="96" t="n">
        <f aca="false">SUM('Detail by Turbine'!T14:T16)</f>
        <v>250.25</v>
      </c>
      <c r="G23" s="96" t="n">
        <f aca="false">SUM('Detail by Turbine'!U14:U16)</f>
        <v>177.6775</v>
      </c>
      <c r="H23" s="97" t="n">
        <f aca="false">SUM('Detail by Turbine'!V14:V16)</f>
        <v>163.163</v>
      </c>
      <c r="I23" s="95" t="s">
        <v>53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2.75" hidden="false" customHeight="false" outlineLevel="0" collapsed="false">
      <c r="A24" s="95" t="n">
        <v>2</v>
      </c>
      <c r="B24" s="43" t="s">
        <v>69</v>
      </c>
      <c r="C24" s="95" t="str">
        <f aca="false">'Detail by Turbine'!P17</f>
        <v>EA</v>
      </c>
      <c r="D24" s="43" t="str">
        <f aca="false">'Detail by Turbine'!S17</f>
        <v>Unassigned</v>
      </c>
      <c r="E24" s="99" t="str">
        <f aca="false">IF(ISNA('Detail by Turbine'!M17),"-",'Detail by Turbine'!M17)</f>
        <v>Analyzing</v>
      </c>
      <c r="F24" s="96" t="n">
        <f aca="false">SUM('Detail by Turbine'!T17:T18)</f>
        <v>34.5</v>
      </c>
      <c r="G24" s="96" t="n">
        <f aca="false">SUM('Detail by Turbine'!U17:U18)</f>
        <v>34.5</v>
      </c>
      <c r="H24" s="97" t="n">
        <f aca="false">SUM('Detail by Turbine'!V17:V18)</f>
        <v>34.5</v>
      </c>
      <c r="I24" s="95" t="s">
        <v>53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</row>
    <row r="25" customFormat="false" ht="12.75" hidden="false" customHeight="false" outlineLevel="0" collapsed="false">
      <c r="A25" s="95" t="n">
        <v>2</v>
      </c>
      <c r="B25" s="43" t="s">
        <v>102</v>
      </c>
      <c r="C25" s="95" t="str">
        <f aca="false">+'Detail by Turbine'!P19</f>
        <v>EGM</v>
      </c>
      <c r="D25" s="43" t="str">
        <f aca="false">'Detail by Turbine'!S19</f>
        <v>Unassigned</v>
      </c>
      <c r="E25" s="99" t="str">
        <f aca="false">+'Detail by Turbine'!M19</f>
        <v>Analyzing</v>
      </c>
      <c r="F25" s="96" t="n">
        <f aca="false">SUM('Detail by Turbine'!T19:T20)</f>
        <v>13</v>
      </c>
      <c r="G25" s="96" t="n">
        <f aca="false">SUM('Detail by Turbine'!U19:U20)</f>
        <v>13</v>
      </c>
      <c r="H25" s="97" t="n">
        <f aca="false">SUM('Detail by Turbine'!V19:V20)</f>
        <v>13</v>
      </c>
      <c r="I25" s="95" t="s">
        <v>53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</row>
    <row r="26" customFormat="false" ht="12.75" hidden="false" customHeight="false" outlineLevel="0" collapsed="false">
      <c r="A26" s="100" t="n">
        <v>1</v>
      </c>
      <c r="B26" s="43" t="s">
        <v>103</v>
      </c>
      <c r="C26" s="95" t="str">
        <f aca="false">'Detail by Turbine'!P21</f>
        <v>EA</v>
      </c>
      <c r="D26" s="43" t="str">
        <f aca="false">'Detail by Turbine'!S21</f>
        <v>Unassigned</v>
      </c>
      <c r="E26" s="95" t="str">
        <f aca="false">+'Detail by Turbine'!M21</f>
        <v>Analyzing</v>
      </c>
      <c r="F26" s="101" t="n">
        <f aca="false">'Detail by Turbine'!T21</f>
        <v>2.3</v>
      </c>
      <c r="G26" s="101" t="n">
        <f aca="false">'Detail by Turbine'!U21</f>
        <v>2.3</v>
      </c>
      <c r="H26" s="102" t="n">
        <f aca="false">'Detail by Turbine'!V21</f>
        <v>0</v>
      </c>
      <c r="I26" s="95" t="s">
        <v>53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</row>
    <row r="27" customFormat="false" ht="12.75" hidden="false" customHeight="false" outlineLevel="0" collapsed="false">
      <c r="A27" s="103" t="n">
        <f aca="false">SUM(A21:A26)</f>
        <v>10</v>
      </c>
      <c r="B27" s="43"/>
      <c r="C27" s="95"/>
      <c r="D27" s="104" t="s">
        <v>104</v>
      </c>
      <c r="E27" s="103"/>
      <c r="F27" s="105" t="n">
        <f aca="false">SUM(F21:F26)</f>
        <v>368.174</v>
      </c>
      <c r="G27" s="105" t="n">
        <f aca="false">SUM(G21:G26)</f>
        <v>295.6015</v>
      </c>
      <c r="H27" s="105" t="n">
        <f aca="false">SUM(H21:H26)</f>
        <v>278.787</v>
      </c>
      <c r="I27" s="95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</row>
    <row r="28" customFormat="false" ht="5.1" hidden="false" customHeight="true" outlineLevel="0" collapsed="false">
      <c r="A28" s="54"/>
      <c r="E28" s="54"/>
      <c r="F28" s="3"/>
      <c r="G28" s="3"/>
      <c r="H28" s="80"/>
    </row>
    <row r="29" customFormat="false" ht="24.95" hidden="false" customHeight="true" outlineLevel="0" collapsed="false">
      <c r="A29" s="106" t="s">
        <v>105</v>
      </c>
      <c r="B29" s="107"/>
      <c r="C29" s="108"/>
      <c r="D29" s="107"/>
      <c r="E29" s="107"/>
      <c r="F29" s="109"/>
      <c r="G29" s="109"/>
      <c r="H29" s="110"/>
      <c r="I29" s="108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7"/>
      <c r="IP29" s="107"/>
      <c r="IQ29" s="107"/>
      <c r="IR29" s="107"/>
      <c r="IS29" s="107"/>
      <c r="IT29" s="107"/>
      <c r="IU29" s="107"/>
      <c r="IV29" s="107"/>
      <c r="IW29" s="107"/>
    </row>
    <row r="30" customFormat="false" ht="9.95" hidden="false" customHeight="true" outlineLevel="0" collapsed="false">
      <c r="A30" s="108"/>
      <c r="B30" s="107"/>
      <c r="C30" s="108"/>
      <c r="D30" s="107"/>
      <c r="E30" s="108"/>
      <c r="F30" s="109"/>
      <c r="G30" s="109"/>
      <c r="H30" s="110"/>
      <c r="I30" s="108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  <c r="FM30" s="107"/>
      <c r="FN30" s="107"/>
      <c r="FO30" s="107"/>
      <c r="FP30" s="107"/>
      <c r="FQ30" s="107"/>
      <c r="FR30" s="107"/>
      <c r="FS30" s="107"/>
      <c r="FT30" s="107"/>
      <c r="FU30" s="107"/>
      <c r="FV30" s="107"/>
      <c r="FW30" s="107"/>
      <c r="FX30" s="107"/>
      <c r="FY30" s="107"/>
      <c r="FZ30" s="107"/>
      <c r="GA30" s="107"/>
      <c r="GB30" s="107"/>
      <c r="GC30" s="107"/>
      <c r="GD30" s="107"/>
      <c r="GE30" s="107"/>
      <c r="GF30" s="107"/>
      <c r="GG30" s="107"/>
      <c r="GH30" s="107"/>
      <c r="GI30" s="107"/>
      <c r="GJ30" s="107"/>
      <c r="GK30" s="107"/>
      <c r="GL30" s="107"/>
      <c r="GM30" s="107"/>
      <c r="GN30" s="107"/>
      <c r="GO30" s="107"/>
      <c r="GP30" s="107"/>
      <c r="GQ30" s="107"/>
      <c r="GR30" s="107"/>
      <c r="GS30" s="107"/>
      <c r="GT30" s="107"/>
      <c r="GU30" s="107"/>
      <c r="GV30" s="107"/>
      <c r="GW30" s="107"/>
      <c r="GX30" s="107"/>
      <c r="GY30" s="107"/>
      <c r="GZ30" s="107"/>
      <c r="HA30" s="107"/>
      <c r="HB30" s="107"/>
      <c r="HC30" s="107"/>
      <c r="HD30" s="107"/>
      <c r="HE30" s="107"/>
      <c r="HF30" s="107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  <c r="IB30" s="107"/>
      <c r="IC30" s="107"/>
      <c r="ID30" s="107"/>
      <c r="IE30" s="107"/>
      <c r="IF30" s="107"/>
      <c r="IG30" s="107"/>
      <c r="IH30" s="107"/>
      <c r="II30" s="107"/>
      <c r="IJ30" s="107"/>
      <c r="IK30" s="107"/>
      <c r="IL30" s="107"/>
      <c r="IM30" s="107"/>
      <c r="IN30" s="107"/>
      <c r="IO30" s="107"/>
      <c r="IP30" s="107"/>
      <c r="IQ30" s="107"/>
      <c r="IR30" s="107"/>
      <c r="IS30" s="107"/>
      <c r="IT30" s="107"/>
      <c r="IU30" s="107"/>
      <c r="IV30" s="107"/>
      <c r="IW30" s="107"/>
    </row>
    <row r="31" customFormat="false" ht="12.75" hidden="false" customHeight="false" outlineLevel="0" collapsed="false">
      <c r="A31" s="111"/>
      <c r="B31" s="107"/>
      <c r="C31" s="108"/>
      <c r="D31" s="107"/>
      <c r="E31" s="108"/>
      <c r="F31" s="112"/>
      <c r="G31" s="112"/>
      <c r="H31" s="113"/>
      <c r="I31" s="95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K31" s="107"/>
      <c r="EL31" s="107"/>
      <c r="EM31" s="107"/>
      <c r="EN31" s="107"/>
      <c r="EO31" s="107"/>
      <c r="EP31" s="107"/>
      <c r="EQ31" s="107"/>
      <c r="ER31" s="107"/>
      <c r="ES31" s="107"/>
      <c r="ET31" s="107"/>
      <c r="EU31" s="107"/>
      <c r="EV31" s="107"/>
      <c r="EW31" s="107"/>
      <c r="EX31" s="107"/>
      <c r="EY31" s="107"/>
      <c r="EZ31" s="107"/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  <c r="FM31" s="107"/>
      <c r="FN31" s="107"/>
      <c r="FO31" s="107"/>
      <c r="FP31" s="107"/>
      <c r="FQ31" s="107"/>
      <c r="FR31" s="107"/>
      <c r="FS31" s="107"/>
      <c r="FT31" s="107"/>
      <c r="FU31" s="107"/>
      <c r="FV31" s="107"/>
      <c r="FW31" s="107"/>
      <c r="FX31" s="107"/>
      <c r="FY31" s="107"/>
      <c r="FZ31" s="107"/>
      <c r="GA31" s="107"/>
      <c r="GB31" s="107"/>
      <c r="GC31" s="107"/>
      <c r="GD31" s="107"/>
      <c r="GE31" s="107"/>
      <c r="GF31" s="107"/>
      <c r="GG31" s="107"/>
      <c r="GH31" s="107"/>
      <c r="GI31" s="107"/>
      <c r="GJ31" s="107"/>
      <c r="GK31" s="107"/>
      <c r="GL31" s="107"/>
      <c r="GM31" s="107"/>
      <c r="GN31" s="107"/>
      <c r="GO31" s="107"/>
      <c r="GP31" s="107"/>
      <c r="GQ31" s="107"/>
      <c r="GR31" s="107"/>
      <c r="GS31" s="107"/>
      <c r="GT31" s="107"/>
      <c r="GU31" s="107"/>
      <c r="GV31" s="107"/>
      <c r="GW31" s="107"/>
      <c r="GX31" s="107"/>
      <c r="GY31" s="107"/>
      <c r="GZ31" s="107"/>
      <c r="HA31" s="107"/>
      <c r="HB31" s="107"/>
      <c r="HC31" s="107"/>
      <c r="HD31" s="107"/>
      <c r="HE31" s="107"/>
      <c r="HF31" s="107"/>
      <c r="HG31" s="107"/>
      <c r="HH31" s="107"/>
      <c r="HI31" s="107"/>
      <c r="HJ31" s="107"/>
      <c r="HK31" s="107"/>
      <c r="HL31" s="107"/>
      <c r="HM31" s="107"/>
      <c r="HN31" s="107"/>
      <c r="HO31" s="107"/>
      <c r="HP31" s="107"/>
      <c r="HQ31" s="107"/>
      <c r="HR31" s="107"/>
      <c r="HS31" s="107"/>
      <c r="HT31" s="107"/>
      <c r="HU31" s="107"/>
      <c r="HV31" s="107"/>
      <c r="HW31" s="107"/>
      <c r="HX31" s="107"/>
      <c r="HY31" s="107"/>
      <c r="HZ31" s="107"/>
      <c r="IA31" s="107"/>
      <c r="IB31" s="107"/>
      <c r="IC31" s="107"/>
      <c r="ID31" s="107"/>
      <c r="IE31" s="107"/>
      <c r="IF31" s="107"/>
      <c r="IG31" s="107"/>
      <c r="IH31" s="107"/>
      <c r="II31" s="107"/>
      <c r="IJ31" s="107"/>
      <c r="IK31" s="107"/>
      <c r="IL31" s="107"/>
      <c r="IM31" s="107"/>
      <c r="IN31" s="107"/>
      <c r="IO31" s="107"/>
      <c r="IP31" s="107"/>
      <c r="IQ31" s="107"/>
      <c r="IR31" s="107"/>
      <c r="IS31" s="107"/>
      <c r="IT31" s="107"/>
      <c r="IU31" s="107"/>
      <c r="IV31" s="107"/>
      <c r="IW31" s="107"/>
    </row>
    <row r="32" customFormat="false" ht="12.75" hidden="false" customHeight="false" outlineLevel="0" collapsed="false">
      <c r="A32" s="114" t="n">
        <f aca="false">SUM(A31)</f>
        <v>0</v>
      </c>
      <c r="B32" s="107"/>
      <c r="C32" s="108"/>
      <c r="D32" s="115" t="s">
        <v>106</v>
      </c>
      <c r="E32" s="115"/>
      <c r="F32" s="116" t="n">
        <f aca="false">SUM(F31)</f>
        <v>0</v>
      </c>
      <c r="G32" s="116" t="n">
        <f aca="false">SUM(G31)</f>
        <v>0</v>
      </c>
      <c r="H32" s="116" t="n">
        <f aca="false">SUM(H31)</f>
        <v>0</v>
      </c>
      <c r="I32" s="108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  <c r="GB32" s="107"/>
      <c r="GC32" s="107"/>
      <c r="GD32" s="107"/>
      <c r="GE32" s="107"/>
      <c r="GF32" s="107"/>
      <c r="GG32" s="107"/>
      <c r="GH32" s="107"/>
      <c r="GI32" s="107"/>
      <c r="GJ32" s="107"/>
      <c r="GK32" s="107"/>
      <c r="GL32" s="107"/>
      <c r="GM32" s="107"/>
      <c r="GN32" s="107"/>
      <c r="GO32" s="107"/>
      <c r="GP32" s="107"/>
      <c r="GQ32" s="107"/>
      <c r="GR32" s="107"/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7"/>
      <c r="HG32" s="107"/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07"/>
      <c r="IN32" s="107"/>
      <c r="IO32" s="107"/>
      <c r="IP32" s="107"/>
      <c r="IQ32" s="107"/>
      <c r="IR32" s="107"/>
      <c r="IS32" s="107"/>
      <c r="IT32" s="107"/>
      <c r="IU32" s="107"/>
      <c r="IV32" s="107"/>
      <c r="IW32" s="107"/>
    </row>
    <row r="33" customFormat="false" ht="5.1" hidden="false" customHeight="true" outlineLevel="0" collapsed="false">
      <c r="A33" s="54"/>
      <c r="E33" s="54"/>
      <c r="F33" s="3"/>
      <c r="G33" s="3"/>
      <c r="H33" s="80"/>
    </row>
    <row r="34" customFormat="false" ht="13.5" hidden="false" customHeight="false" outlineLevel="0" collapsed="false">
      <c r="A34" s="117" t="n">
        <f aca="false">+A32+A27+A17+A10</f>
        <v>16</v>
      </c>
      <c r="B34" s="118" t="s">
        <v>107</v>
      </c>
      <c r="D34" s="119" t="s">
        <v>108</v>
      </c>
      <c r="E34" s="119"/>
      <c r="F34" s="120" t="n">
        <f aca="false">+F32+F27+F17+F10</f>
        <v>562.965</v>
      </c>
      <c r="G34" s="120" t="n">
        <f aca="false">+G27+G17+G10</f>
        <v>407.9387</v>
      </c>
      <c r="H34" s="120" t="n">
        <f aca="false">+H27+H17+H10</f>
        <v>428.78785</v>
      </c>
    </row>
    <row r="35" customFormat="false" ht="15.75" hidden="false" customHeight="false" outlineLevel="0" collapsed="false">
      <c r="A35" s="7"/>
      <c r="G35" s="121"/>
    </row>
    <row r="36" customFormat="false" ht="8.25" hidden="false" customHeight="true" outlineLevel="0" collapsed="false"/>
    <row r="37" customFormat="false" ht="18" hidden="false" customHeight="false" outlineLevel="0" collapsed="false">
      <c r="A37" s="122" t="s">
        <v>109</v>
      </c>
    </row>
    <row r="38" customFormat="false" ht="12.75" hidden="false" customHeight="false" outlineLevel="0" collapsed="false">
      <c r="A38" s="118" t="s">
        <v>83</v>
      </c>
    </row>
    <row r="42" customFormat="false" ht="12.75" hidden="false" customHeight="false" outlineLevel="0" collapsed="false">
      <c r="F42" s="123"/>
    </row>
    <row r="66" customFormat="false" ht="14.25" hidden="false" customHeight="false" outlineLevel="0" collapsed="false">
      <c r="A66" s="124" t="s">
        <v>110</v>
      </c>
      <c r="E66" s="125"/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D1" activeCellId="0" sqref="D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1" width="13.15"/>
    <col collapsed="false" customWidth="true" hidden="false" outlineLevel="0" max="2" min="2" style="51" width="36.15"/>
    <col collapsed="false" customWidth="true" hidden="false" outlineLevel="0" max="3" min="3" style="54" width="18.65"/>
    <col collapsed="false" customWidth="true" hidden="false" outlineLevel="0" max="4" min="4" style="126" width="40.49"/>
    <col collapsed="false" customWidth="true" hidden="false" outlineLevel="0" max="5" min="5" style="54" width="32.49"/>
    <col collapsed="false" customWidth="true" hidden="false" outlineLevel="0" max="6" min="6" style="54" width="14.99"/>
    <col collapsed="false" customWidth="true" hidden="false" outlineLevel="0" max="7" min="7" style="54" width="16.15"/>
    <col collapsed="false" customWidth="true" hidden="false" outlineLevel="0" max="8" min="8" style="55" width="20.15"/>
    <col collapsed="false" customWidth="true" hidden="false" outlineLevel="0" max="9" min="9" style="126" width="15.65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56" t="s">
        <v>0</v>
      </c>
      <c r="B1" s="57"/>
      <c r="C1" s="2"/>
      <c r="I1" s="58" t="s">
        <v>81</v>
      </c>
    </row>
    <row r="2" customFormat="false" ht="19.5" hidden="false" customHeight="false" outlineLevel="0" collapsed="false">
      <c r="A2" s="56" t="s">
        <v>111</v>
      </c>
      <c r="B2" s="57"/>
      <c r="C2" s="2"/>
    </row>
    <row r="3" customFormat="false" ht="19.5" hidden="false" customHeight="false" outlineLevel="0" collapsed="false">
      <c r="A3" s="59" t="n">
        <f aca="false">'Detail by Turbine'!A3:C3</f>
        <v>37071</v>
      </c>
      <c r="B3" s="59"/>
      <c r="C3" s="60"/>
      <c r="I3" s="127"/>
    </row>
    <row r="4" customFormat="false" ht="19.5" hidden="false" customHeight="false" outlineLevel="0" collapsed="false">
      <c r="A4" s="56" t="s">
        <v>83</v>
      </c>
      <c r="B4" s="61"/>
      <c r="I4" s="62"/>
    </row>
    <row r="5" customFormat="false" ht="14.25" hidden="false" customHeight="false" outlineLevel="0" collapsed="false">
      <c r="G5" s="51"/>
      <c r="H5" s="63" t="s">
        <v>84</v>
      </c>
      <c r="I5" s="64" t="n">
        <f aca="false">+'Detail by Turbine'!K3</f>
        <v>37072</v>
      </c>
    </row>
    <row r="6" customFormat="false" ht="59.25" hidden="false" customHeight="true" outlineLevel="0" collapsed="false">
      <c r="A6" s="65" t="s">
        <v>85</v>
      </c>
      <c r="B6" s="65" t="s">
        <v>86</v>
      </c>
      <c r="C6" s="66" t="s">
        <v>87</v>
      </c>
      <c r="D6" s="65" t="s">
        <v>88</v>
      </c>
      <c r="E6" s="67" t="s">
        <v>89</v>
      </c>
      <c r="F6" s="66" t="s">
        <v>90</v>
      </c>
      <c r="G6" s="66" t="s">
        <v>91</v>
      </c>
      <c r="H6" s="66" t="s">
        <v>112</v>
      </c>
      <c r="I6" s="66" t="s">
        <v>93</v>
      </c>
    </row>
    <row r="7" customFormat="false" ht="12.75" hidden="false" customHeight="false" outlineLevel="0" collapsed="false">
      <c r="A7" s="128"/>
      <c r="B7" s="129"/>
      <c r="C7" s="128"/>
      <c r="D7" s="130"/>
      <c r="E7" s="128"/>
      <c r="F7" s="131"/>
      <c r="G7" s="131"/>
      <c r="H7" s="131"/>
      <c r="I7" s="130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" t="n">
        <f aca="false">+'Summary by Status'!A24</f>
        <v>2</v>
      </c>
      <c r="B8" s="1" t="str">
        <f aca="false">+'Summary by Status'!B24</f>
        <v>11N1</v>
      </c>
      <c r="C8" s="2" t="str">
        <f aca="false">+'Summary by Status'!C24</f>
        <v>EA</v>
      </c>
      <c r="D8" s="1" t="str">
        <f aca="false">+'Summary by Status'!D24</f>
        <v>Unassigned</v>
      </c>
      <c r="E8" s="132" t="str">
        <f aca="false">+'Summary by Status'!E24</f>
        <v>Analyzing</v>
      </c>
      <c r="F8" s="3" t="n">
        <f aca="false">+'Summary by Status'!F24</f>
        <v>34.5</v>
      </c>
      <c r="G8" s="3" t="n">
        <f aca="false">+'Summary by Status'!G24</f>
        <v>34.5</v>
      </c>
      <c r="H8" s="3" t="n">
        <f aca="false">+'Summary by Status'!H24</f>
        <v>34.5</v>
      </c>
      <c r="I8" s="2" t="s">
        <v>53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false" outlineLevel="0" collapsed="false">
      <c r="A9" s="2"/>
      <c r="B9" s="1"/>
      <c r="C9" s="2"/>
      <c r="D9" s="1"/>
      <c r="E9" s="132"/>
      <c r="F9" s="3"/>
      <c r="G9" s="3"/>
      <c r="H9" s="3"/>
      <c r="I9" s="2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2" t="n">
        <f aca="false">+'Summary by Status'!A22</f>
        <v>1</v>
      </c>
      <c r="B10" s="1" t="str">
        <f aca="false">+'Summary by Status'!B22</f>
        <v>501D5A simple cycle</v>
      </c>
      <c r="C10" s="2" t="str">
        <f aca="false">+'Summary by Status'!C22</f>
        <v>EA</v>
      </c>
      <c r="D10" s="1" t="str">
        <f aca="false">+'Summary by Status'!D22</f>
        <v>Unassigned</v>
      </c>
      <c r="E10" s="132" t="str">
        <f aca="false">+'Summary by Status'!E22</f>
        <v>Analyzing</v>
      </c>
      <c r="F10" s="3" t="n">
        <f aca="false">+'Summary by Status'!F22</f>
        <v>24.506</v>
      </c>
      <c r="G10" s="3" t="n">
        <f aca="false">+'Summary by Status'!G22</f>
        <v>24.506</v>
      </c>
      <c r="H10" s="3" t="n">
        <f aca="false">+'Summary by Status'!H22</f>
        <v>24.506</v>
      </c>
      <c r="I10" s="2" t="str">
        <f aca="false">+'Summary by Status'!I22</f>
        <v>Available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12.75" hidden="false" customHeight="false" outlineLevel="0" collapsed="false">
      <c r="A11" s="2"/>
      <c r="B11" s="1"/>
      <c r="C11" s="2"/>
      <c r="D11" s="1"/>
      <c r="E11" s="132"/>
      <c r="F11" s="3"/>
      <c r="G11" s="3"/>
      <c r="H11" s="3"/>
      <c r="I11" s="2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12.75" hidden="false" customHeight="false" outlineLevel="0" collapsed="false">
      <c r="A12" s="2" t="n">
        <f aca="false">+'Summary by Status'!A16</f>
        <v>2</v>
      </c>
      <c r="B12" s="1" t="str">
        <f aca="false">+'Summary by Status'!B16</f>
        <v>MHI 501F simple cycle</v>
      </c>
      <c r="C12" s="2" t="str">
        <f aca="false">+'Summary by Status'!C16</f>
        <v>EA</v>
      </c>
      <c r="D12" s="1" t="str">
        <f aca="false">+'Summary by Status'!D16</f>
        <v>Eletrobolt II</v>
      </c>
      <c r="E12" s="132" t="str">
        <f aca="false">+'Summary by Status'!E16</f>
        <v>Analyzing</v>
      </c>
      <c r="F12" s="3" t="n">
        <f aca="false">+'Summary by Status'!F16</f>
        <v>73.708</v>
      </c>
      <c r="G12" s="3" t="n">
        <f aca="false">+'Summary by Status'!G16</f>
        <v>29.4832</v>
      </c>
      <c r="H12" s="3" t="n">
        <f aca="false">+'Summary by Status'!H16</f>
        <v>73.708</v>
      </c>
      <c r="I12" s="2" t="str">
        <f aca="false">+'Summary by Status'!I16</f>
        <v>Tentative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1" t="str">
        <f aca="false">+'Summary by Status'!D14</f>
        <v>Fort Pierce</v>
      </c>
      <c r="E13" s="132" t="str">
        <f aca="false">+'Summary by Status'!E14</f>
        <v>$2.5MM on 1/31/01</v>
      </c>
      <c r="F13" s="3" t="n">
        <f aca="false">+'Summary by Status'!F14</f>
        <v>43.618</v>
      </c>
      <c r="G13" s="3" t="n">
        <f aca="false">+'Summary by Status'!G14</f>
        <v>43.618</v>
      </c>
      <c r="H13" s="3" t="n">
        <f aca="false">+'Summary by Status'!H14</f>
        <v>43.618</v>
      </c>
      <c r="I13" s="2" t="str">
        <f aca="false">+'Summary by Status'!I14</f>
        <v>Tentative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</row>
    <row r="14" customFormat="false" ht="12.75" hidden="false" customHeight="false" outlineLevel="0" collapsed="false">
      <c r="A14" s="2" t="n">
        <f aca="false">+'Summary by Status'!A21</f>
        <v>1</v>
      </c>
      <c r="B14" s="1" t="str">
        <f aca="false">+'Summary by Status'!B21</f>
        <v>MHI 501F simple cycle</v>
      </c>
      <c r="C14" s="2" t="str">
        <f aca="false">+'Summary by Status'!C21</f>
        <v>EA</v>
      </c>
      <c r="D14" s="1" t="str">
        <f aca="false">+'Summary by Status'!D21</f>
        <v>Unassigned</v>
      </c>
      <c r="E14" s="132" t="str">
        <f aca="false">+'Summary by Status'!E21</f>
        <v>Analyzing</v>
      </c>
      <c r="F14" s="3" t="n">
        <f aca="false">+'Summary by Status'!F21</f>
        <v>43.618</v>
      </c>
      <c r="G14" s="3" t="n">
        <f aca="false">+'Summary by Status'!G21</f>
        <v>43.618</v>
      </c>
      <c r="H14" s="3" t="n">
        <f aca="false">+'Summary by Status'!H21</f>
        <v>43.618</v>
      </c>
      <c r="I14" s="2" t="str">
        <f aca="false">+'Summary by Status'!I21</f>
        <v>Available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5" customFormat="false" ht="12.75" hidden="false" customHeight="false" outlineLevel="0" collapsed="false">
      <c r="A15" s="2"/>
      <c r="B15" s="1"/>
      <c r="C15" s="2"/>
      <c r="D15" s="1"/>
      <c r="E15" s="132"/>
      <c r="F15" s="3"/>
      <c r="G15" s="3"/>
      <c r="H15" s="3"/>
      <c r="I15" s="2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</row>
    <row r="16" customFormat="false" ht="12.75" hidden="false" customHeight="false" outlineLevel="0" collapsed="false">
      <c r="A16" s="2" t="n">
        <f aca="false">+'Summary by Status'!A9</f>
        <v>2</v>
      </c>
      <c r="B16" s="1" t="str">
        <f aca="false">+'Summary by Status'!B9</f>
        <v>7EA</v>
      </c>
      <c r="C16" s="2" t="str">
        <f aca="false">+'Summary by Status'!C9</f>
        <v>EA</v>
      </c>
      <c r="D16" s="1" t="str">
        <f aca="false">+'Summary by Status'!D9</f>
        <v>Northwestern Corp.</v>
      </c>
      <c r="E16" s="132" t="str">
        <f aca="false">+'Summary by Status'!E9</f>
        <v>$4MM Paid</v>
      </c>
      <c r="F16" s="3" t="n">
        <f aca="false">+'Summary by Status'!F9</f>
        <v>38.265</v>
      </c>
      <c r="G16" s="3" t="n">
        <f aca="false">+'Summary by Status'!G9</f>
        <v>30.612</v>
      </c>
      <c r="H16" s="3" t="n">
        <f aca="false">+'Summary by Status'!H9</f>
        <v>26.40285</v>
      </c>
      <c r="I16" s="2" t="str">
        <f aca="false">+'Summary by Status'!I9</f>
        <v>Committed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2.75" hidden="false" customHeight="false" outlineLevel="0" collapsed="false">
      <c r="A17" s="2"/>
      <c r="B17" s="1"/>
      <c r="C17" s="2"/>
      <c r="D17" s="1"/>
      <c r="E17" s="132"/>
      <c r="F17" s="3"/>
      <c r="G17" s="3"/>
      <c r="H17" s="3"/>
      <c r="I17" s="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customFormat="false" ht="12.75" hidden="false" customHeight="false" outlineLevel="0" collapsed="false">
      <c r="A18" s="2" t="n">
        <f aca="false">+'Summary by Status'!A15</f>
        <v>1</v>
      </c>
      <c r="B18" s="1" t="str">
        <f aca="false">+'Summary by Status'!B15</f>
        <v>7FA</v>
      </c>
      <c r="C18" s="2" t="str">
        <f aca="false">+'Summary by Status'!C15</f>
        <v>EA</v>
      </c>
      <c r="D18" s="1" t="str">
        <f aca="false">+'Summary by Status'!D15</f>
        <v>Columbia / Longview</v>
      </c>
      <c r="E18" s="132" t="str">
        <f aca="false">+'Summary by Status'!E15</f>
        <v>$16.5MM on 2/16/01</v>
      </c>
      <c r="F18" s="3" t="n">
        <f aca="false">+'Summary by Status'!F15</f>
        <v>39.2</v>
      </c>
      <c r="G18" s="3" t="n">
        <f aca="false">+'Summary by Status'!G15</f>
        <v>8.624</v>
      </c>
      <c r="H18" s="3" t="n">
        <f aca="false">+'Summary by Status'!H15</f>
        <v>6.272</v>
      </c>
      <c r="I18" s="2" t="str">
        <f aca="false">+'Summary by Status'!I15</f>
        <v>Tentative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"/>
      <c r="B19" s="1"/>
      <c r="C19" s="2"/>
      <c r="D19" s="1"/>
      <c r="E19" s="132"/>
      <c r="F19" s="3"/>
      <c r="G19" s="3"/>
      <c r="H19" s="3"/>
      <c r="I19" s="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0" customFormat="false" ht="12.75" hidden="false" customHeight="false" outlineLevel="0" collapsed="false">
      <c r="A20" s="2" t="n">
        <f aca="false">+'Summary by Status'!A23</f>
        <v>3</v>
      </c>
      <c r="B20" s="1" t="str">
        <f aca="false">+'Summary by Status'!B23</f>
        <v>9FA STAG power islands</v>
      </c>
      <c r="C20" s="2" t="str">
        <f aca="false">+'Summary by Status'!C23</f>
        <v>EWS</v>
      </c>
      <c r="D20" s="1" t="str">
        <f aca="false">+'Summary by Status'!D23</f>
        <v>Arcos</v>
      </c>
      <c r="E20" s="132" t="str">
        <f aca="false">+'Summary by Status'!E23</f>
        <v>Analyzing</v>
      </c>
      <c r="F20" s="3" t="n">
        <f aca="false">+'Summary by Status'!F23</f>
        <v>250.25</v>
      </c>
      <c r="G20" s="3" t="n">
        <f aca="false">+'Summary by Status'!G23</f>
        <v>177.6775</v>
      </c>
      <c r="H20" s="3" t="n">
        <f aca="false">+'Summary by Status'!H23</f>
        <v>163.163</v>
      </c>
      <c r="I20" s="2" t="str">
        <f aca="false">+'Summary by Status'!I23</f>
        <v>Available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</row>
    <row r="21" customFormat="false" ht="12.75" hidden="false" customHeight="false" outlineLevel="0" collapsed="false">
      <c r="A21" s="2"/>
      <c r="B21" s="1"/>
      <c r="C21" s="2"/>
      <c r="D21" s="1"/>
      <c r="E21" s="132"/>
      <c r="F21" s="3"/>
      <c r="G21" s="3"/>
      <c r="H21" s="3"/>
      <c r="I21" s="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2" customFormat="false" ht="12.75" hidden="false" customHeight="false" outlineLevel="0" collapsed="false">
      <c r="A22" s="2" t="n">
        <f aca="false">+'Summary by Status'!A25</f>
        <v>2</v>
      </c>
      <c r="B22" s="1" t="str">
        <f aca="false">+'Summary by Status'!B25</f>
        <v>Fr 6B 60hz power barges (BV=0)</v>
      </c>
      <c r="C22" s="2" t="str">
        <f aca="false">+'Summary by Status'!C25</f>
        <v>EGM</v>
      </c>
      <c r="D22" s="1" t="str">
        <f aca="false">+'Summary by Status'!D25</f>
        <v>Unassigned</v>
      </c>
      <c r="E22" s="132" t="str">
        <f aca="false">+'Summary by Status'!E25</f>
        <v>Analyzing</v>
      </c>
      <c r="F22" s="3" t="n">
        <f aca="false">+'Summary by Status'!F25</f>
        <v>13</v>
      </c>
      <c r="G22" s="3" t="n">
        <f aca="false">+'Summary by Status'!G25</f>
        <v>13</v>
      </c>
      <c r="H22" s="3" t="n">
        <f aca="false">+'Summary by Status'!H25</f>
        <v>13</v>
      </c>
      <c r="I22" s="2" t="str">
        <f aca="false">+'Summary by Status'!I25</f>
        <v>Available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2.75" hidden="false" customHeight="false" outlineLevel="0" collapsed="false">
      <c r="A23" s="2"/>
      <c r="B23" s="1"/>
      <c r="C23" s="2"/>
      <c r="D23" s="1"/>
      <c r="E23" s="132"/>
      <c r="F23" s="3"/>
      <c r="G23" s="3"/>
      <c r="H23" s="3"/>
      <c r="I23" s="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2.75" hidden="false" customHeight="false" outlineLevel="0" collapsed="false">
      <c r="A24" s="2" t="n">
        <f aca="false">+'Summary by Status'!A26</f>
        <v>1</v>
      </c>
      <c r="B24" s="1" t="str">
        <f aca="false">+'Summary by Status'!B26</f>
        <v>Steam Turbine (BV = 0)</v>
      </c>
      <c r="C24" s="2" t="str">
        <f aca="false">+'Summary by Status'!C26</f>
        <v>EA</v>
      </c>
      <c r="D24" s="1" t="str">
        <f aca="false">+'Summary by Status'!D26</f>
        <v>Unassigned</v>
      </c>
      <c r="E24" s="132" t="str">
        <f aca="false">+'Summary by Status'!E26</f>
        <v>Analyzing</v>
      </c>
      <c r="F24" s="3" t="n">
        <f aca="false">+'Summary by Status'!F26</f>
        <v>2.3</v>
      </c>
      <c r="G24" s="3" t="n">
        <f aca="false">+'Summary by Status'!G26</f>
        <v>2.3</v>
      </c>
      <c r="H24" s="3" t="n">
        <f aca="false">+'Summary by Status'!H26</f>
        <v>0</v>
      </c>
      <c r="I24" s="2" t="str">
        <f aca="false">+'Summary by Status'!I26</f>
        <v>Available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</row>
    <row r="25" customFormat="false" ht="12.75" hidden="false" customHeight="false" outlineLevel="0" collapsed="false">
      <c r="A25" s="128"/>
      <c r="B25" s="129"/>
      <c r="C25" s="128"/>
      <c r="D25" s="130"/>
      <c r="E25" s="128"/>
      <c r="F25" s="131"/>
      <c r="G25" s="131"/>
      <c r="H25" s="131"/>
      <c r="I25" s="130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07"/>
      <c r="FD25" s="107"/>
      <c r="FE25" s="107"/>
      <c r="FF25" s="107"/>
      <c r="FG25" s="107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07"/>
      <c r="GH25" s="107"/>
      <c r="GI25" s="107"/>
      <c r="GJ25" s="107"/>
      <c r="GK25" s="107"/>
      <c r="GL25" s="107"/>
      <c r="GM25" s="107"/>
      <c r="GN25" s="107"/>
      <c r="GO25" s="107"/>
      <c r="GP25" s="107"/>
      <c r="GQ25" s="107"/>
      <c r="GR25" s="107"/>
      <c r="GS25" s="107"/>
      <c r="GT25" s="107"/>
      <c r="GU25" s="107"/>
      <c r="GV25" s="107"/>
      <c r="GW25" s="107"/>
      <c r="GX25" s="107"/>
      <c r="GY25" s="107"/>
      <c r="GZ25" s="107"/>
      <c r="HA25" s="107"/>
      <c r="HB25" s="107"/>
      <c r="HC25" s="107"/>
      <c r="HD25" s="107"/>
      <c r="HE25" s="107"/>
      <c r="HF25" s="107"/>
      <c r="HG25" s="107"/>
      <c r="HH25" s="107"/>
      <c r="HI25" s="107"/>
      <c r="HJ25" s="107"/>
      <c r="HK25" s="107"/>
      <c r="HL25" s="107"/>
      <c r="HM25" s="107"/>
      <c r="HN25" s="107"/>
      <c r="HO25" s="107"/>
      <c r="HP25" s="107"/>
      <c r="HQ25" s="107"/>
      <c r="HR25" s="107"/>
      <c r="HS25" s="107"/>
      <c r="HT25" s="107"/>
      <c r="HU25" s="107"/>
      <c r="HV25" s="107"/>
      <c r="HW25" s="107"/>
      <c r="HX25" s="107"/>
      <c r="HY25" s="107"/>
      <c r="HZ25" s="107"/>
      <c r="IA25" s="107"/>
      <c r="IB25" s="107"/>
      <c r="IC25" s="107"/>
      <c r="ID25" s="107"/>
      <c r="IE25" s="107"/>
      <c r="IF25" s="107"/>
      <c r="IG25" s="107"/>
      <c r="IH25" s="107"/>
      <c r="II25" s="107"/>
      <c r="IJ25" s="107"/>
      <c r="IK25" s="107"/>
      <c r="IL25" s="107"/>
      <c r="IM25" s="107"/>
      <c r="IN25" s="107"/>
      <c r="IO25" s="107"/>
      <c r="IP25" s="107"/>
      <c r="IQ25" s="107"/>
      <c r="IR25" s="107"/>
      <c r="IS25" s="107"/>
      <c r="IT25" s="107"/>
      <c r="IU25" s="107"/>
      <c r="IV25" s="107"/>
      <c r="IW25" s="107"/>
    </row>
    <row r="27" customFormat="false" ht="12.75" hidden="false" customHeight="false" outlineLevel="0" collapsed="false">
      <c r="A27" s="51" t="n">
        <f aca="false">SUM(A8:A25)</f>
        <v>16</v>
      </c>
      <c r="E27" s="55" t="s">
        <v>113</v>
      </c>
      <c r="F27" s="127" t="n">
        <f aca="false">SUM(F7:F25)</f>
        <v>562.965</v>
      </c>
      <c r="G27" s="127" t="n">
        <f aca="false">SUM(G7:G25)</f>
        <v>407.9387</v>
      </c>
      <c r="H27" s="127" t="n">
        <f aca="false">SUM(H7:H25)</f>
        <v>428.78785</v>
      </c>
    </row>
    <row r="28" customFormat="false" ht="12.75" hidden="false" customHeight="false" outlineLevel="0" collapsed="false">
      <c r="A28" s="51" t="n">
        <f aca="false">+'Summary by Status'!A34</f>
        <v>16</v>
      </c>
      <c r="E28" s="55" t="s">
        <v>114</v>
      </c>
      <c r="F28" s="127" t="n">
        <f aca="false">+'Summary by Status'!F34</f>
        <v>562.965</v>
      </c>
      <c r="G28" s="127" t="n">
        <f aca="false">+'Summary by Status'!G34</f>
        <v>407.9387</v>
      </c>
      <c r="H28" s="127" t="n">
        <f aca="false">+'Summary by Status'!H34</f>
        <v>428.78785</v>
      </c>
    </row>
    <row r="29" customFormat="false" ht="12.75" hidden="false" customHeight="false" outlineLevel="0" collapsed="false">
      <c r="A29" s="127" t="n">
        <f aca="false">+A27-A28</f>
        <v>0</v>
      </c>
      <c r="E29" s="55" t="s">
        <v>115</v>
      </c>
      <c r="F29" s="127" t="n">
        <f aca="false">+F27-F28</f>
        <v>0</v>
      </c>
      <c r="G29" s="127" t="n">
        <f aca="false">+G27-G28</f>
        <v>0</v>
      </c>
      <c r="H29" s="127" t="n">
        <f aca="false">+H27-H28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B17" activeCellId="0" sqref="B17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4" width="13.15"/>
    <col collapsed="false" customWidth="true" hidden="false" outlineLevel="0" max="2" min="2" style="51" width="34.32"/>
    <col collapsed="false" customWidth="true" hidden="false" outlineLevel="0" max="3" min="3" style="54" width="18.65"/>
    <col collapsed="false" customWidth="true" hidden="false" outlineLevel="0" max="4" min="4" style="54" width="13.99"/>
    <col collapsed="false" customWidth="true" hidden="false" outlineLevel="0" max="5" min="5" style="54" width="30.82"/>
    <col collapsed="false" customWidth="true" hidden="false" outlineLevel="0" max="6" min="6" style="126" width="41.32"/>
    <col collapsed="false" customWidth="true" hidden="false" outlineLevel="0" max="7" min="7" style="127" width="14.99"/>
    <col collapsed="false" customWidth="true" hidden="false" outlineLevel="0" max="8" min="8" style="127" width="16.15"/>
    <col collapsed="false" customWidth="true" hidden="false" outlineLevel="0" max="9" min="9" style="127" width="20.15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133" t="s">
        <v>0</v>
      </c>
      <c r="B1" s="134"/>
      <c r="C1" s="2"/>
      <c r="I1" s="58" t="s">
        <v>81</v>
      </c>
    </row>
    <row r="2" customFormat="false" ht="19.5" hidden="false" customHeight="false" outlineLevel="0" collapsed="false">
      <c r="A2" s="135" t="s">
        <v>116</v>
      </c>
      <c r="B2" s="134"/>
      <c r="C2" s="2"/>
    </row>
    <row r="3" customFormat="false" ht="19.5" hidden="false" customHeight="false" outlineLevel="0" collapsed="false">
      <c r="A3" s="59" t="n">
        <f aca="false">'Detail by Turbine'!A3:C3</f>
        <v>37071</v>
      </c>
      <c r="B3" s="59"/>
      <c r="C3" s="60"/>
    </row>
    <row r="4" customFormat="false" ht="19.5" hidden="false" customHeight="false" outlineLevel="0" collapsed="false">
      <c r="A4" s="56" t="s">
        <v>83</v>
      </c>
      <c r="B4" s="136"/>
      <c r="I4" s="62"/>
    </row>
    <row r="5" customFormat="false" ht="14.25" hidden="false" customHeight="false" outlineLevel="0" collapsed="false">
      <c r="H5" s="137" t="s">
        <v>84</v>
      </c>
      <c r="I5" s="64" t="n">
        <f aca="false">+'Detail by Turbine'!K3</f>
        <v>37072</v>
      </c>
    </row>
    <row r="6" customFormat="false" ht="58.5" hidden="false" customHeight="true" outlineLevel="0" collapsed="false">
      <c r="A6" s="65" t="s">
        <v>85</v>
      </c>
      <c r="B6" s="65" t="s">
        <v>86</v>
      </c>
      <c r="C6" s="66" t="s">
        <v>87</v>
      </c>
      <c r="D6" s="66" t="s">
        <v>93</v>
      </c>
      <c r="E6" s="67" t="s">
        <v>89</v>
      </c>
      <c r="F6" s="65" t="s">
        <v>88</v>
      </c>
      <c r="G6" s="138" t="s">
        <v>90</v>
      </c>
      <c r="H6" s="66" t="s">
        <v>91</v>
      </c>
      <c r="I6" s="66" t="s">
        <v>112</v>
      </c>
    </row>
    <row r="7" customFormat="false" ht="12.75" hidden="false" customHeight="false" outlineLevel="0" collapsed="false">
      <c r="A7" s="139" t="s">
        <v>64</v>
      </c>
      <c r="B7" s="129"/>
      <c r="C7" s="128"/>
      <c r="D7" s="128"/>
      <c r="E7" s="128"/>
      <c r="F7" s="130"/>
      <c r="G7" s="140"/>
      <c r="H7" s="140"/>
      <c r="I7" s="140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2" t="n">
        <f aca="false">+'Summary by Status'!A23</f>
        <v>3</v>
      </c>
      <c r="B8" s="1" t="str">
        <f aca="false">+'Summary by Status'!B23</f>
        <v>9FA STAG power islands</v>
      </c>
      <c r="C8" s="2" t="str">
        <f aca="false">+'Summary by Status'!C23</f>
        <v>EWS</v>
      </c>
      <c r="D8" s="2" t="str">
        <f aca="false">+'Summary by Status'!I23</f>
        <v>Available</v>
      </c>
      <c r="E8" s="132" t="str">
        <f aca="false">+'Summary by Status'!E23</f>
        <v>Analyzing</v>
      </c>
      <c r="F8" s="141" t="str">
        <f aca="false">+'Summary by Status'!D23</f>
        <v>Arcos</v>
      </c>
      <c r="G8" s="142" t="n">
        <f aca="false">+'Summary by Status'!F23</f>
        <v>250.25</v>
      </c>
      <c r="H8" s="142" t="n">
        <f aca="false">+'Summary by Status'!G23</f>
        <v>177.6775</v>
      </c>
      <c r="I8" s="143" t="n">
        <f aca="false">+'Summary by Status'!H23</f>
        <v>163.163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28"/>
      <c r="B9" s="129"/>
      <c r="C9" s="128"/>
      <c r="D9" s="128"/>
      <c r="E9" s="128"/>
      <c r="F9" s="144" t="s">
        <v>117</v>
      </c>
      <c r="G9" s="145" t="n">
        <f aca="false">SUM(G8)</f>
        <v>250.25</v>
      </c>
      <c r="H9" s="145" t="n">
        <f aca="false">SUM(H8)</f>
        <v>177.6775</v>
      </c>
      <c r="I9" s="145" t="n">
        <f aca="false">SUM(I8)</f>
        <v>163.163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2.75" hidden="false" customHeight="false" outlineLevel="0" collapsed="false">
      <c r="A10" s="128"/>
      <c r="B10" s="129"/>
      <c r="C10" s="128"/>
      <c r="D10" s="128"/>
      <c r="E10" s="128"/>
      <c r="F10" s="130"/>
      <c r="G10" s="140"/>
      <c r="H10" s="140"/>
      <c r="I10" s="140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2.75" hidden="false" customHeight="false" outlineLevel="0" collapsed="false">
      <c r="A11" s="139" t="s">
        <v>35</v>
      </c>
      <c r="B11" s="129"/>
      <c r="C11" s="128"/>
      <c r="D11" s="128"/>
      <c r="E11" s="128"/>
      <c r="F11" s="130"/>
      <c r="G11" s="140"/>
      <c r="H11" s="140"/>
      <c r="I11" s="140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2.75" hidden="false" customHeight="false" outlineLevel="0" collapsed="false">
      <c r="A12" s="2" t="n">
        <f aca="false">+'Summary by Status'!A22</f>
        <v>1</v>
      </c>
      <c r="B12" s="1" t="str">
        <f aca="false">+'Summary by Status'!B22</f>
        <v>501D5A simple cycle</v>
      </c>
      <c r="C12" s="2" t="str">
        <f aca="false">+'Summary by Status'!C22</f>
        <v>EA</v>
      </c>
      <c r="D12" s="2" t="str">
        <f aca="false">+'Summary by Status'!I22</f>
        <v>Available</v>
      </c>
      <c r="E12" s="132" t="str">
        <f aca="false">+'Summary by Status'!E22</f>
        <v>Analyzing</v>
      </c>
      <c r="F12" s="141" t="str">
        <f aca="false">+'Summary by Status'!D22</f>
        <v>Unassigned</v>
      </c>
      <c r="G12" s="3" t="n">
        <f aca="false">+'Summary by Status'!F22</f>
        <v>24.506</v>
      </c>
      <c r="H12" s="3" t="n">
        <f aca="false">+'Summary by Status'!G22</f>
        <v>24.506</v>
      </c>
      <c r="I12" s="80" t="n">
        <f aca="false">+'Summary by Status'!H22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2" t="str">
        <f aca="false">+'Summary by Status'!I14</f>
        <v>Tentative</v>
      </c>
      <c r="E13" s="132" t="str">
        <f aca="false">+'Summary by Status'!E14</f>
        <v>$2.5MM on 1/31/01</v>
      </c>
      <c r="F13" s="141" t="str">
        <f aca="false">+'Summary by Status'!D14</f>
        <v>Fort Pierce</v>
      </c>
      <c r="G13" s="3" t="n">
        <f aca="false">+'Summary by Status'!F14</f>
        <v>43.618</v>
      </c>
      <c r="H13" s="3" t="n">
        <f aca="false">+'Summary by Status'!G14</f>
        <v>43.618</v>
      </c>
      <c r="I13" s="80" t="n">
        <f aca="false">+'Summary by Status'!H14</f>
        <v>43.618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Status'!A15</f>
        <v>1</v>
      </c>
      <c r="B14" s="1" t="str">
        <f aca="false">+'Summary by Status'!B15</f>
        <v>7FA</v>
      </c>
      <c r="C14" s="2" t="str">
        <f aca="false">+'Summary by Status'!C15</f>
        <v>EA</v>
      </c>
      <c r="D14" s="2" t="str">
        <f aca="false">+'Summary by Status'!I15</f>
        <v>Tentative</v>
      </c>
      <c r="E14" s="132" t="str">
        <f aca="false">+'Summary by Status'!E15</f>
        <v>$16.5MM on 2/16/01</v>
      </c>
      <c r="F14" s="141" t="str">
        <f aca="false">+'Summary by Status'!D15</f>
        <v>Columbia / Longview</v>
      </c>
      <c r="G14" s="3" t="n">
        <f aca="false">+'Summary by Status'!F15</f>
        <v>39.2</v>
      </c>
      <c r="H14" s="3" t="n">
        <f aca="false">+'Summary by Status'!G15</f>
        <v>8.624</v>
      </c>
      <c r="I14" s="80" t="n">
        <f aca="false">+'Summary by Status'!H15</f>
        <v>6.272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54" t="n">
        <f aca="false">+'Summary by Status'!A24</f>
        <v>2</v>
      </c>
      <c r="B15" s="51" t="str">
        <f aca="false">+'Summary by Status'!B24</f>
        <v>11N1</v>
      </c>
      <c r="C15" s="54" t="str">
        <f aca="false">+'Summary by Status'!C24</f>
        <v>EA</v>
      </c>
      <c r="D15" s="54" t="str">
        <f aca="false">+'Summary by Status'!I24</f>
        <v>Available</v>
      </c>
      <c r="E15" s="54" t="str">
        <f aca="false">+'Summary by Status'!E24</f>
        <v>Analyzing</v>
      </c>
      <c r="F15" s="126" t="str">
        <f aca="false">+'Summary by Status'!D24</f>
        <v>Unassigned</v>
      </c>
      <c r="G15" s="3" t="n">
        <f aca="false">+'Summary by Status'!F24</f>
        <v>34.5</v>
      </c>
      <c r="H15" s="3" t="n">
        <f aca="false">+'Summary by Status'!G24</f>
        <v>34.5</v>
      </c>
      <c r="I15" s="80" t="n">
        <f aca="false">+'Summary by Status'!H24</f>
        <v>34.5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54" t="n">
        <f aca="false">+'Summary by Status'!A9</f>
        <v>2</v>
      </c>
      <c r="B16" s="51" t="str">
        <f aca="false">+'Summary by Status'!B9</f>
        <v>7EA</v>
      </c>
      <c r="C16" s="54" t="str">
        <f aca="false">+'Summary by Status'!C9</f>
        <v>EA</v>
      </c>
      <c r="D16" s="54" t="str">
        <f aca="false">+'Summary by Status'!I9</f>
        <v>Committed</v>
      </c>
      <c r="E16" s="54" t="str">
        <f aca="false">+'Summary by Status'!E9</f>
        <v>$4MM Paid</v>
      </c>
      <c r="F16" s="126" t="str">
        <f aca="false">+'Summary by Status'!D9</f>
        <v>Northwestern Corp.</v>
      </c>
      <c r="G16" s="3" t="n">
        <f aca="false">+'Summary by Status'!F9</f>
        <v>38.265</v>
      </c>
      <c r="H16" s="3" t="n">
        <f aca="false">+'Summary by Status'!G9</f>
        <v>30.612</v>
      </c>
      <c r="I16" s="80" t="n">
        <f aca="false">+'Summary by Status'!H9</f>
        <v>26.40285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54" t="n">
        <f aca="false">+'Summary by Status'!A26</f>
        <v>1</v>
      </c>
      <c r="B17" s="51" t="str">
        <f aca="false">+'Summary by Status'!B26</f>
        <v>Steam Turbine (BV = 0)</v>
      </c>
      <c r="C17" s="54" t="str">
        <f aca="false">+'Summary by Status'!C26</f>
        <v>EA</v>
      </c>
      <c r="D17" s="54" t="str">
        <f aca="false">+'Summary by Status'!I26</f>
        <v>Available</v>
      </c>
      <c r="E17" s="54" t="str">
        <f aca="false">+'Summary by Status'!E26</f>
        <v>Analyzing</v>
      </c>
      <c r="F17" s="126" t="str">
        <f aca="false">+'Summary by Status'!D26</f>
        <v>Unassigned</v>
      </c>
      <c r="G17" s="3" t="n">
        <f aca="false">+'Summary by Status'!F26</f>
        <v>2.3</v>
      </c>
      <c r="H17" s="3" t="n">
        <f aca="false">+'Summary by Status'!G26</f>
        <v>2.3</v>
      </c>
      <c r="I17" s="80" t="n">
        <f aca="false">+'Summary by Status'!H26</f>
        <v>0</v>
      </c>
    </row>
    <row r="18" customFormat="false" ht="12.75" hidden="false" customHeight="false" outlineLevel="0" collapsed="false">
      <c r="A18" s="2" t="n">
        <f aca="false">+'Summary by Status'!A16</f>
        <v>2</v>
      </c>
      <c r="B18" s="1" t="str">
        <f aca="false">+'Summary by Status'!B16</f>
        <v>MHI 501F simple cycle</v>
      </c>
      <c r="C18" s="2" t="str">
        <f aca="false">+'Summary by Status'!C16</f>
        <v>EA</v>
      </c>
      <c r="D18" s="2" t="str">
        <f aca="false">+'Summary by Status'!I16</f>
        <v>Tentative</v>
      </c>
      <c r="E18" s="132" t="str">
        <f aca="false">+'Summary by Status'!E16</f>
        <v>Analyzing</v>
      </c>
      <c r="F18" s="141" t="str">
        <f aca="false">+'Summary by Status'!D16</f>
        <v>Eletrobolt II</v>
      </c>
      <c r="G18" s="3" t="n">
        <f aca="false">+'Summary by Status'!F16</f>
        <v>73.708</v>
      </c>
      <c r="H18" s="3" t="n">
        <f aca="false">+'Summary by Status'!G16</f>
        <v>29.4832</v>
      </c>
      <c r="I18" s="80" t="n">
        <f aca="false">+'Summary by Status'!H16</f>
        <v>73.708</v>
      </c>
    </row>
    <row r="19" customFormat="false" ht="12.75" hidden="false" customHeight="false" outlineLevel="0" collapsed="false">
      <c r="A19" s="2" t="n">
        <f aca="false">+'Summary by Status'!A21</f>
        <v>1</v>
      </c>
      <c r="B19" s="1" t="str">
        <f aca="false">+'Summary by Status'!B21</f>
        <v>MHI 501F simple cycle</v>
      </c>
      <c r="C19" s="2" t="str">
        <f aca="false">+'Summary by Status'!C21</f>
        <v>EA</v>
      </c>
      <c r="D19" s="2" t="str">
        <f aca="false">+'Summary by Status'!I21</f>
        <v>Available</v>
      </c>
      <c r="E19" s="132" t="str">
        <f aca="false">+'Summary by Status'!E21</f>
        <v>Analyzing</v>
      </c>
      <c r="F19" s="141" t="str">
        <f aca="false">+'Summary by Status'!D21</f>
        <v>Unassigned</v>
      </c>
      <c r="G19" s="142" t="n">
        <f aca="false">+'Summary by Status'!F21</f>
        <v>43.618</v>
      </c>
      <c r="H19" s="142" t="n">
        <f aca="false">+'Summary by Status'!G21</f>
        <v>43.618</v>
      </c>
      <c r="I19" s="143" t="n">
        <f aca="false">+'Summary by Status'!H21</f>
        <v>43.618</v>
      </c>
    </row>
    <row r="20" customFormat="false" ht="12.75" hidden="false" customHeight="false" outlineLevel="0" collapsed="false">
      <c r="A20" s="146"/>
      <c r="B20" s="147"/>
      <c r="C20" s="146"/>
      <c r="D20" s="146"/>
      <c r="E20" s="146"/>
      <c r="F20" s="144" t="s">
        <v>118</v>
      </c>
      <c r="G20" s="145" t="n">
        <f aca="false">SUM(G12:G19)</f>
        <v>299.715</v>
      </c>
      <c r="H20" s="145" t="n">
        <f aca="false">SUM(H12:H19)</f>
        <v>217.2612</v>
      </c>
      <c r="I20" s="145" t="n">
        <f aca="false">SUM(I12:I19)</f>
        <v>252.62485</v>
      </c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8"/>
      <c r="HI20" s="148"/>
      <c r="HJ20" s="148"/>
      <c r="HK20" s="148"/>
      <c r="HL20" s="148"/>
      <c r="HM20" s="148"/>
      <c r="HN20" s="148"/>
      <c r="HO20" s="148"/>
      <c r="HP20" s="148"/>
      <c r="HQ20" s="148"/>
      <c r="HR20" s="148"/>
      <c r="HS20" s="148"/>
      <c r="HT20" s="148"/>
      <c r="HU20" s="148"/>
      <c r="HV20" s="148"/>
      <c r="HW20" s="148"/>
      <c r="HX20" s="148"/>
      <c r="HY20" s="148"/>
      <c r="HZ20" s="148"/>
      <c r="IA20" s="148"/>
      <c r="IB20" s="148"/>
      <c r="IC20" s="148"/>
      <c r="ID20" s="148"/>
      <c r="IE20" s="148"/>
      <c r="IF20" s="148"/>
      <c r="IG20" s="148"/>
      <c r="IH20" s="148"/>
      <c r="II20" s="148"/>
      <c r="IJ20" s="148"/>
      <c r="IK20" s="148"/>
      <c r="IL20" s="148"/>
      <c r="IM20" s="148"/>
      <c r="IN20" s="148"/>
      <c r="IO20" s="148"/>
      <c r="IP20" s="148"/>
      <c r="IQ20" s="148"/>
      <c r="IR20" s="148"/>
      <c r="IS20" s="148"/>
      <c r="IT20" s="148"/>
      <c r="IU20" s="148"/>
      <c r="IV20" s="148"/>
      <c r="IW20" s="148"/>
    </row>
    <row r="21" customFormat="false" ht="12.75" hidden="false" customHeight="false" outlineLevel="0" collapsed="false">
      <c r="A21" s="146"/>
      <c r="B21" s="147"/>
      <c r="C21" s="146"/>
      <c r="D21" s="146"/>
      <c r="E21" s="146"/>
      <c r="F21" s="144"/>
      <c r="G21" s="145"/>
      <c r="H21" s="145"/>
      <c r="I21" s="145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8"/>
      <c r="HI21" s="148"/>
      <c r="HJ21" s="148"/>
      <c r="HK21" s="148"/>
      <c r="HL21" s="148"/>
      <c r="HM21" s="148"/>
      <c r="HN21" s="148"/>
      <c r="HO21" s="148"/>
      <c r="HP21" s="148"/>
      <c r="HQ21" s="148"/>
      <c r="HR21" s="148"/>
      <c r="HS21" s="148"/>
      <c r="HT21" s="148"/>
      <c r="HU21" s="148"/>
      <c r="HV21" s="148"/>
      <c r="HW21" s="148"/>
      <c r="HX21" s="148"/>
      <c r="HY21" s="148"/>
      <c r="HZ21" s="148"/>
      <c r="IA21" s="148"/>
      <c r="IB21" s="148"/>
      <c r="IC21" s="148"/>
      <c r="ID21" s="148"/>
      <c r="IE21" s="148"/>
      <c r="IF21" s="148"/>
      <c r="IG21" s="148"/>
      <c r="IH21" s="148"/>
      <c r="II21" s="148"/>
      <c r="IJ21" s="148"/>
      <c r="IK21" s="148"/>
      <c r="IL21" s="148"/>
      <c r="IM21" s="148"/>
      <c r="IN21" s="148"/>
      <c r="IO21" s="148"/>
      <c r="IP21" s="148"/>
      <c r="IQ21" s="148"/>
      <c r="IR21" s="148"/>
      <c r="IS21" s="148"/>
      <c r="IT21" s="148"/>
      <c r="IU21" s="148"/>
      <c r="IV21" s="148"/>
      <c r="IW21" s="148"/>
    </row>
    <row r="22" customFormat="false" ht="12.75" hidden="false" customHeight="false" outlineLevel="0" collapsed="false">
      <c r="A22" s="139" t="s">
        <v>74</v>
      </c>
      <c r="B22" s="147"/>
      <c r="C22" s="146"/>
      <c r="D22" s="146"/>
      <c r="E22" s="146"/>
      <c r="F22" s="144"/>
      <c r="G22" s="145"/>
      <c r="H22" s="145"/>
      <c r="I22" s="145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8"/>
      <c r="ER22" s="148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8"/>
      <c r="FG22" s="148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8"/>
      <c r="FV22" s="148"/>
      <c r="FW22" s="148"/>
      <c r="FX22" s="148"/>
      <c r="FY22" s="148"/>
      <c r="FZ22" s="148"/>
      <c r="GA22" s="148"/>
      <c r="GB22" s="148"/>
      <c r="GC22" s="148"/>
      <c r="GD22" s="148"/>
      <c r="GE22" s="148"/>
      <c r="GF22" s="148"/>
      <c r="GG22" s="148"/>
      <c r="GH22" s="148"/>
      <c r="GI22" s="148"/>
      <c r="GJ22" s="148"/>
      <c r="GK22" s="148"/>
      <c r="GL22" s="148"/>
      <c r="GM22" s="148"/>
      <c r="GN22" s="148"/>
      <c r="GO22" s="148"/>
      <c r="GP22" s="148"/>
      <c r="GQ22" s="148"/>
      <c r="GR22" s="148"/>
      <c r="GS22" s="148"/>
      <c r="GT22" s="148"/>
      <c r="GU22" s="148"/>
      <c r="GV22" s="148"/>
      <c r="GW22" s="148"/>
      <c r="GX22" s="148"/>
      <c r="GY22" s="148"/>
      <c r="GZ22" s="148"/>
      <c r="HA22" s="148"/>
      <c r="HB22" s="148"/>
      <c r="HC22" s="148"/>
      <c r="HD22" s="148"/>
      <c r="HE22" s="148"/>
      <c r="HF22" s="148"/>
      <c r="HG22" s="148"/>
      <c r="HH22" s="148"/>
      <c r="HI22" s="148"/>
      <c r="HJ22" s="148"/>
      <c r="HK22" s="148"/>
      <c r="HL22" s="148"/>
      <c r="HM22" s="148"/>
      <c r="HN22" s="148"/>
      <c r="HO22" s="148"/>
      <c r="HP22" s="148"/>
      <c r="HQ22" s="148"/>
      <c r="HR22" s="148"/>
      <c r="HS22" s="148"/>
      <c r="HT22" s="148"/>
      <c r="HU22" s="148"/>
      <c r="HV22" s="148"/>
      <c r="HW22" s="148"/>
      <c r="HX22" s="148"/>
      <c r="HY22" s="148"/>
      <c r="HZ22" s="148"/>
      <c r="IA22" s="148"/>
      <c r="IB22" s="148"/>
      <c r="IC22" s="148"/>
      <c r="ID22" s="148"/>
      <c r="IE22" s="148"/>
      <c r="IF22" s="148"/>
      <c r="IG22" s="148"/>
      <c r="IH22" s="148"/>
      <c r="II22" s="148"/>
      <c r="IJ22" s="148"/>
      <c r="IK22" s="148"/>
      <c r="IL22" s="148"/>
      <c r="IM22" s="148"/>
      <c r="IN22" s="148"/>
      <c r="IO22" s="148"/>
      <c r="IP22" s="148"/>
      <c r="IQ22" s="148"/>
      <c r="IR22" s="148"/>
      <c r="IS22" s="148"/>
      <c r="IT22" s="148"/>
      <c r="IU22" s="148"/>
      <c r="IV22" s="148"/>
      <c r="IW22" s="148"/>
    </row>
    <row r="23" customFormat="false" ht="12.75" hidden="false" customHeight="false" outlineLevel="0" collapsed="false">
      <c r="A23" s="2" t="n">
        <f aca="false">+'Summary by Status'!A25</f>
        <v>2</v>
      </c>
      <c r="B23" s="1" t="str">
        <f aca="false">+'Summary by Status'!B25</f>
        <v>Fr 6B 60hz power barges (BV=0)</v>
      </c>
      <c r="C23" s="2" t="str">
        <f aca="false">+'Summary by Status'!C25</f>
        <v>EGM</v>
      </c>
      <c r="D23" s="2" t="str">
        <f aca="false">+'Summary by Status'!I25</f>
        <v>Available</v>
      </c>
      <c r="E23" s="132" t="str">
        <f aca="false">+'Summary by Status'!E25</f>
        <v>Analyzing</v>
      </c>
      <c r="F23" s="141" t="str">
        <f aca="false">+'Summary by Status'!D25</f>
        <v>Unassigned</v>
      </c>
      <c r="G23" s="3" t="n">
        <f aca="false">+'Summary by Status'!F25</f>
        <v>13</v>
      </c>
      <c r="H23" s="3" t="n">
        <f aca="false">+'Summary by Status'!G25</f>
        <v>13</v>
      </c>
      <c r="I23" s="80" t="n">
        <f aca="false">+'Summary by Status'!H25</f>
        <v>13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3.5" hidden="false" customHeight="false" outlineLevel="0" collapsed="false">
      <c r="A24" s="149" t="n">
        <f aca="false">SUM(A8:A23)</f>
        <v>16</v>
      </c>
      <c r="B24" s="118" t="s">
        <v>107</v>
      </c>
      <c r="C24" s="149"/>
      <c r="D24" s="149"/>
      <c r="E24" s="149"/>
      <c r="F24" s="144" t="s">
        <v>108</v>
      </c>
      <c r="G24" s="120" t="n">
        <f aca="false">+G20+G9+G23</f>
        <v>562.965</v>
      </c>
      <c r="H24" s="120" t="n">
        <f aca="false">+H20+H9+H23</f>
        <v>407.9387</v>
      </c>
      <c r="I24" s="120" t="n">
        <f aca="false">+I20+I9+I23</f>
        <v>428.78785</v>
      </c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  <c r="HD24" s="118"/>
      <c r="HE24" s="118"/>
      <c r="HF24" s="118"/>
      <c r="HG24" s="118"/>
      <c r="HH24" s="118"/>
      <c r="HI24" s="118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  <c r="IF24" s="118"/>
      <c r="IG24" s="118"/>
      <c r="IH24" s="118"/>
      <c r="II24" s="118"/>
      <c r="IJ24" s="118"/>
      <c r="IK24" s="118"/>
      <c r="IL24" s="118"/>
      <c r="IM24" s="118"/>
      <c r="IN24" s="118"/>
      <c r="IO24" s="118"/>
      <c r="IP24" s="118"/>
      <c r="IQ24" s="118"/>
      <c r="IR24" s="118"/>
      <c r="IS24" s="118"/>
      <c r="IT24" s="118"/>
      <c r="IU24" s="118"/>
      <c r="IV24" s="118"/>
      <c r="IW24" s="118"/>
    </row>
    <row r="25" customFormat="false" ht="13.5" hidden="false" customHeight="false" outlineLevel="0" collapsed="false"/>
    <row r="26" customFormat="false" ht="12.75" hidden="false" customHeight="false" outlineLevel="0" collapsed="false">
      <c r="F26" s="126" t="s">
        <v>114</v>
      </c>
      <c r="G26" s="127" t="n">
        <f aca="false">+'Summary by Status'!F34</f>
        <v>562.965</v>
      </c>
      <c r="H26" s="127" t="n">
        <f aca="false">+'Summary by Status'!G34</f>
        <v>407.9387</v>
      </c>
      <c r="I26" s="127" t="n">
        <f aca="false">+'Summary by Status'!H34</f>
        <v>428.78785</v>
      </c>
    </row>
    <row r="27" customFormat="false" ht="12.75" hidden="false" customHeight="false" outlineLevel="0" collapsed="false">
      <c r="F27" s="126" t="s">
        <v>115</v>
      </c>
      <c r="G27" s="127" t="n">
        <f aca="false">+G24-G26</f>
        <v>0</v>
      </c>
      <c r="H27" s="127" t="n">
        <f aca="false">+H24-H26</f>
        <v>0</v>
      </c>
      <c r="I27" s="127" t="n">
        <f aca="false">+I24-I26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5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A4" activeCellId="0" sqref="A4:A1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50" width="5.49"/>
    <col collapsed="false" customWidth="true" hidden="false" outlineLevel="0" max="2" min="2" style="151" width="42.65"/>
    <col collapsed="false" customWidth="true" hidden="false" outlineLevel="0" max="3" min="3" style="152" width="20.15"/>
    <col collapsed="false" customWidth="true" hidden="false" outlineLevel="0" max="35" min="4" style="150" width="11.82"/>
    <col collapsed="false" customWidth="true" hidden="false" outlineLevel="0" max="36" min="36" style="153" width="11.82"/>
    <col collapsed="false" customWidth="true" hidden="false" outlineLevel="0" max="54" min="37" style="150" width="11.82"/>
    <col collapsed="false" customWidth="true" hidden="false" outlineLevel="0" max="55" min="55" style="150" width="12.65"/>
    <col collapsed="false" customWidth="false" hidden="false" outlineLevel="0" max="257" min="56" style="150" width="10.65"/>
  </cols>
  <sheetData>
    <row r="1" customFormat="false" ht="18" hidden="false" customHeight="false" outlineLevel="0" collapsed="false">
      <c r="B1" s="154" t="s">
        <v>0</v>
      </c>
    </row>
    <row r="2" customFormat="false" ht="18" hidden="false" customHeight="false" outlineLevel="0" collapsed="false">
      <c r="B2" s="154" t="s">
        <v>119</v>
      </c>
    </row>
    <row r="3" customFormat="false" ht="13.5" hidden="false" customHeight="false" outlineLevel="0" collapsed="false">
      <c r="A3" s="155"/>
      <c r="B3" s="156"/>
      <c r="C3" s="157"/>
      <c r="D3" s="158" t="n">
        <v>36069</v>
      </c>
      <c r="E3" s="158" t="n">
        <f aca="false">+D3+31</f>
        <v>36100</v>
      </c>
      <c r="F3" s="158" t="n">
        <f aca="false">+E3+31</f>
        <v>36131</v>
      </c>
      <c r="G3" s="158" t="n">
        <f aca="false">+F3+31</f>
        <v>36162</v>
      </c>
      <c r="H3" s="158" t="n">
        <f aca="false">+G3+31</f>
        <v>36193</v>
      </c>
      <c r="I3" s="158" t="n">
        <f aca="false">+H3+31</f>
        <v>36224</v>
      </c>
      <c r="J3" s="158" t="n">
        <f aca="false">+I3+31</f>
        <v>36255</v>
      </c>
      <c r="K3" s="158" t="n">
        <f aca="false">+J3+31</f>
        <v>36286</v>
      </c>
      <c r="L3" s="158" t="n">
        <f aca="false">+K3+31</f>
        <v>36317</v>
      </c>
      <c r="M3" s="158" t="n">
        <f aca="false">+L3+31</f>
        <v>36348</v>
      </c>
      <c r="N3" s="158" t="n">
        <f aca="false">+M3+31</f>
        <v>36379</v>
      </c>
      <c r="O3" s="158" t="n">
        <f aca="false">+N3+31</f>
        <v>36410</v>
      </c>
      <c r="P3" s="158" t="n">
        <f aca="false">+O3+31</f>
        <v>36441</v>
      </c>
      <c r="Q3" s="158" t="n">
        <f aca="false">+P3+31</f>
        <v>36472</v>
      </c>
      <c r="R3" s="158" t="n">
        <f aca="false">+Q3+31</f>
        <v>36503</v>
      </c>
      <c r="S3" s="158" t="n">
        <f aca="false">+R3+31</f>
        <v>36534</v>
      </c>
      <c r="T3" s="158" t="n">
        <f aca="false">+S3+31</f>
        <v>36565</v>
      </c>
      <c r="U3" s="158" t="n">
        <f aca="false">+T3+31</f>
        <v>36596</v>
      </c>
      <c r="V3" s="158" t="n">
        <f aca="false">+U3+31</f>
        <v>36627</v>
      </c>
      <c r="W3" s="158" t="n">
        <f aca="false">+V3+31</f>
        <v>36658</v>
      </c>
      <c r="X3" s="158" t="n">
        <f aca="false">+W3+31</f>
        <v>36689</v>
      </c>
      <c r="Y3" s="158" t="n">
        <f aca="false">+X3+31</f>
        <v>36720</v>
      </c>
      <c r="Z3" s="158" t="n">
        <f aca="false">+Y3+31</f>
        <v>36751</v>
      </c>
      <c r="AA3" s="158" t="n">
        <f aca="false">+Z3+31</f>
        <v>36782</v>
      </c>
      <c r="AB3" s="158" t="n">
        <f aca="false">+AA3+31</f>
        <v>36813</v>
      </c>
      <c r="AC3" s="158" t="n">
        <f aca="false">+AB3+31</f>
        <v>36844</v>
      </c>
      <c r="AD3" s="158" t="n">
        <f aca="false">+AC3+31</f>
        <v>36875</v>
      </c>
      <c r="AE3" s="158" t="n">
        <f aca="false">+AD3+31</f>
        <v>36906</v>
      </c>
      <c r="AF3" s="158" t="n">
        <f aca="false">+AE3+31</f>
        <v>36937</v>
      </c>
      <c r="AG3" s="158" t="n">
        <f aca="false">+AF3+31</f>
        <v>36968</v>
      </c>
      <c r="AH3" s="158" t="n">
        <f aca="false">+AG3+31</f>
        <v>36999</v>
      </c>
      <c r="AI3" s="158" t="n">
        <f aca="false">+AH3+31</f>
        <v>37030</v>
      </c>
      <c r="AJ3" s="159" t="n">
        <f aca="false">+AI3+31</f>
        <v>37061</v>
      </c>
      <c r="AK3" s="158" t="n">
        <f aca="false">+AJ3+31</f>
        <v>37092</v>
      </c>
      <c r="AL3" s="158" t="n">
        <f aca="false">+AK3+31</f>
        <v>37123</v>
      </c>
      <c r="AM3" s="158" t="n">
        <f aca="false">+AL3+31</f>
        <v>37154</v>
      </c>
      <c r="AN3" s="158" t="n">
        <f aca="false">+AM3+31</f>
        <v>37185</v>
      </c>
      <c r="AO3" s="158" t="n">
        <f aca="false">+AN3+31</f>
        <v>37216</v>
      </c>
      <c r="AP3" s="158" t="n">
        <f aca="false">+AO3+31</f>
        <v>37247</v>
      </c>
      <c r="AQ3" s="158" t="n">
        <f aca="false">+AP3+31</f>
        <v>37278</v>
      </c>
      <c r="AR3" s="158" t="n">
        <f aca="false">+AQ3+31</f>
        <v>37309</v>
      </c>
      <c r="AS3" s="158" t="n">
        <f aca="false">+AR3+31</f>
        <v>37340</v>
      </c>
      <c r="AT3" s="158" t="n">
        <f aca="false">+AS3+31</f>
        <v>37371</v>
      </c>
      <c r="AU3" s="158" t="n">
        <f aca="false">+AT3+31</f>
        <v>37402</v>
      </c>
      <c r="AV3" s="158" t="n">
        <f aca="false">+AU3+31</f>
        <v>37433</v>
      </c>
      <c r="AW3" s="158" t="n">
        <f aca="false">+AV3+31</f>
        <v>37464</v>
      </c>
      <c r="AX3" s="158" t="n">
        <f aca="false">+AW3+31</f>
        <v>37495</v>
      </c>
      <c r="AY3" s="158" t="n">
        <f aca="false">+AX3+31</f>
        <v>37526</v>
      </c>
      <c r="AZ3" s="158" t="n">
        <f aca="false">+AY3+31</f>
        <v>37557</v>
      </c>
      <c r="BA3" s="158" t="n">
        <f aca="false">+AZ3+31</f>
        <v>37588</v>
      </c>
      <c r="BB3" s="158" t="n">
        <f aca="false">+BA3+31</f>
        <v>37619</v>
      </c>
      <c r="BC3" s="160" t="s">
        <v>120</v>
      </c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</row>
    <row r="4" customFormat="false" ht="15" hidden="false" customHeight="true" outlineLevel="0" collapsed="false">
      <c r="A4" s="161" t="n">
        <v>1</v>
      </c>
      <c r="B4" s="162" t="str">
        <f aca="false">+'Detail by Turbine'!G6</f>
        <v>7EA</v>
      </c>
      <c r="C4" s="163" t="str">
        <f aca="false">+'Detail by Turbine'!S6</f>
        <v>Northwestern Corp.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5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6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167"/>
      <c r="IV4" s="167"/>
      <c r="IW4" s="167"/>
    </row>
    <row r="5" customFormat="false" ht="12.75" hidden="false" customHeight="false" outlineLevel="0" collapsed="false">
      <c r="A5" s="161"/>
      <c r="B5" s="168" t="s">
        <v>121</v>
      </c>
      <c r="C5" s="163"/>
      <c r="D5" s="169" t="n">
        <v>0</v>
      </c>
      <c r="E5" s="169" t="n">
        <v>0</v>
      </c>
      <c r="F5" s="169" t="n">
        <v>0</v>
      </c>
      <c r="G5" s="169" t="n">
        <v>0</v>
      </c>
      <c r="H5" s="169" t="n">
        <v>0</v>
      </c>
      <c r="I5" s="169" t="n">
        <v>0</v>
      </c>
      <c r="J5" s="169" t="n">
        <v>0</v>
      </c>
      <c r="K5" s="169" t="n">
        <v>0</v>
      </c>
      <c r="L5" s="169" t="n">
        <v>0</v>
      </c>
      <c r="M5" s="169" t="n">
        <v>0</v>
      </c>
      <c r="N5" s="169" t="n">
        <v>0</v>
      </c>
      <c r="O5" s="169" t="n">
        <v>0</v>
      </c>
      <c r="P5" s="169" t="n">
        <v>0</v>
      </c>
      <c r="Q5" s="169" t="n">
        <v>0</v>
      </c>
      <c r="R5" s="169" t="n">
        <v>0</v>
      </c>
      <c r="S5" s="169" t="n">
        <v>0</v>
      </c>
      <c r="T5" s="169" t="n">
        <v>0</v>
      </c>
      <c r="U5" s="169" t="n">
        <v>0</v>
      </c>
      <c r="V5" s="169" t="n">
        <v>0</v>
      </c>
      <c r="W5" s="169" t="n">
        <v>0.00453</v>
      </c>
      <c r="X5" s="169" t="n">
        <v>0.09547</v>
      </c>
      <c r="Y5" s="169" t="n">
        <v>0</v>
      </c>
      <c r="Z5" s="169" t="n">
        <v>0</v>
      </c>
      <c r="AA5" s="169" t="n">
        <v>0</v>
      </c>
      <c r="AB5" s="169" t="n">
        <v>0</v>
      </c>
      <c r="AC5" s="169" t="n">
        <v>0</v>
      </c>
      <c r="AD5" s="169" t="n">
        <v>0.06</v>
      </c>
      <c r="AE5" s="169" t="n">
        <v>0.09</v>
      </c>
      <c r="AF5" s="169" t="n">
        <v>0.07</v>
      </c>
      <c r="AG5" s="169" t="n">
        <v>0.06</v>
      </c>
      <c r="AH5" s="169" t="n">
        <v>0.09</v>
      </c>
      <c r="AI5" s="169" t="n">
        <v>0.07</v>
      </c>
      <c r="AJ5" s="170" t="n">
        <v>0.06</v>
      </c>
      <c r="AK5" s="169" t="n">
        <v>0.04</v>
      </c>
      <c r="AL5" s="169" t="n">
        <v>0.04</v>
      </c>
      <c r="AM5" s="169" t="n">
        <v>0.03</v>
      </c>
      <c r="AN5" s="169" t="n">
        <v>0.02</v>
      </c>
      <c r="AO5" s="169" t="n">
        <v>0</v>
      </c>
      <c r="AP5" s="169" t="n">
        <v>0</v>
      </c>
      <c r="AQ5" s="169" t="n">
        <v>0</v>
      </c>
      <c r="AR5" s="169" t="n">
        <v>0.22</v>
      </c>
      <c r="AS5" s="169" t="n">
        <v>0.05</v>
      </c>
      <c r="AT5" s="169" t="n">
        <v>0</v>
      </c>
      <c r="AU5" s="169" t="n">
        <v>0</v>
      </c>
      <c r="AV5" s="169" t="n">
        <v>0</v>
      </c>
      <c r="AW5" s="169" t="n">
        <v>0</v>
      </c>
      <c r="AX5" s="169" t="n">
        <v>0</v>
      </c>
      <c r="AY5" s="169" t="n">
        <v>0</v>
      </c>
      <c r="AZ5" s="169" t="n">
        <v>0</v>
      </c>
      <c r="BA5" s="169" t="n">
        <v>0</v>
      </c>
      <c r="BB5" s="169" t="n">
        <v>0</v>
      </c>
      <c r="BC5" s="171" t="n">
        <f aca="false">SUM(D5:BB5)</f>
        <v>1</v>
      </c>
      <c r="BD5" s="168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  <c r="GY5" s="172"/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2"/>
      <c r="II5" s="172"/>
      <c r="IJ5" s="172"/>
      <c r="IK5" s="172"/>
      <c r="IL5" s="172"/>
      <c r="IM5" s="172"/>
      <c r="IN5" s="172"/>
      <c r="IO5" s="172"/>
      <c r="IP5" s="172"/>
      <c r="IQ5" s="172"/>
      <c r="IR5" s="172"/>
      <c r="IS5" s="172"/>
      <c r="IT5" s="172"/>
      <c r="IU5" s="172"/>
      <c r="IV5" s="172"/>
      <c r="IW5" s="172"/>
    </row>
    <row r="6" customFormat="false" ht="12.75" hidden="false" customHeight="false" outlineLevel="0" collapsed="false">
      <c r="A6" s="161"/>
      <c r="B6" s="168" t="s">
        <v>122</v>
      </c>
      <c r="C6" s="163"/>
      <c r="D6" s="169" t="n">
        <f aca="false">D5</f>
        <v>0</v>
      </c>
      <c r="E6" s="169" t="n">
        <f aca="false">+D6+E5</f>
        <v>0</v>
      </c>
      <c r="F6" s="169" t="n">
        <f aca="false">+E6+F5</f>
        <v>0</v>
      </c>
      <c r="G6" s="169" t="n">
        <f aca="false">+F6+G5</f>
        <v>0</v>
      </c>
      <c r="H6" s="169" t="n">
        <f aca="false">+G6+H5</f>
        <v>0</v>
      </c>
      <c r="I6" s="169" t="n">
        <f aca="false">+H6+I5</f>
        <v>0</v>
      </c>
      <c r="J6" s="169" t="n">
        <f aca="false">+I6+J5</f>
        <v>0</v>
      </c>
      <c r="K6" s="169" t="n">
        <f aca="false">+J6+K5</f>
        <v>0</v>
      </c>
      <c r="L6" s="169" t="n">
        <f aca="false">+K6+L5</f>
        <v>0</v>
      </c>
      <c r="M6" s="169" t="n">
        <f aca="false">+L6+M5</f>
        <v>0</v>
      </c>
      <c r="N6" s="169" t="n">
        <f aca="false">+M6+N5</f>
        <v>0</v>
      </c>
      <c r="O6" s="169" t="n">
        <f aca="false">+N6+O5</f>
        <v>0</v>
      </c>
      <c r="P6" s="169" t="n">
        <f aca="false">+O6+P5</f>
        <v>0</v>
      </c>
      <c r="Q6" s="169" t="n">
        <f aca="false">+P6+Q5</f>
        <v>0</v>
      </c>
      <c r="R6" s="169" t="n">
        <f aca="false">+Q6+R5</f>
        <v>0</v>
      </c>
      <c r="S6" s="169" t="n">
        <f aca="false">+R6+S5</f>
        <v>0</v>
      </c>
      <c r="T6" s="169" t="n">
        <f aca="false">+S6+T5</f>
        <v>0</v>
      </c>
      <c r="U6" s="169" t="n">
        <f aca="false">+T6+U5</f>
        <v>0</v>
      </c>
      <c r="V6" s="169" t="n">
        <f aca="false">+U6+V5</f>
        <v>0</v>
      </c>
      <c r="W6" s="169" t="n">
        <f aca="false">+V6+W5</f>
        <v>0.00453</v>
      </c>
      <c r="X6" s="169" t="n">
        <f aca="false">+W6+X5</f>
        <v>0.1</v>
      </c>
      <c r="Y6" s="169" t="n">
        <f aca="false">+X6+Y5</f>
        <v>0.1</v>
      </c>
      <c r="Z6" s="169" t="n">
        <f aca="false">+Y6+Z5</f>
        <v>0.1</v>
      </c>
      <c r="AA6" s="169" t="n">
        <f aca="false">+Z6+AA5</f>
        <v>0.1</v>
      </c>
      <c r="AB6" s="169" t="n">
        <f aca="false">+AA6+AB5</f>
        <v>0.1</v>
      </c>
      <c r="AC6" s="169" t="n">
        <f aca="false">+AB6+AC5</f>
        <v>0.1</v>
      </c>
      <c r="AD6" s="169" t="n">
        <f aca="false">+AC6+AD5</f>
        <v>0.16</v>
      </c>
      <c r="AE6" s="169" t="n">
        <f aca="false">+AD6+AE5</f>
        <v>0.25</v>
      </c>
      <c r="AF6" s="169" t="n">
        <f aca="false">+AE6+AF5</f>
        <v>0.32</v>
      </c>
      <c r="AG6" s="169" t="n">
        <f aca="false">+AF6+AG5</f>
        <v>0.38</v>
      </c>
      <c r="AH6" s="169" t="n">
        <f aca="false">+AG6+AH5</f>
        <v>0.47</v>
      </c>
      <c r="AI6" s="169" t="n">
        <f aca="false">+AH6+AI5</f>
        <v>0.54</v>
      </c>
      <c r="AJ6" s="170" t="n">
        <f aca="false">+AI6+AJ5</f>
        <v>0.6</v>
      </c>
      <c r="AK6" s="169" t="n">
        <f aca="false">+AJ6+AK5</f>
        <v>0.64</v>
      </c>
      <c r="AL6" s="169" t="n">
        <f aca="false">+AK6+AL5</f>
        <v>0.68</v>
      </c>
      <c r="AM6" s="169" t="n">
        <f aca="false">+AL6+AM5</f>
        <v>0.71</v>
      </c>
      <c r="AN6" s="169" t="n">
        <f aca="false">+AM6+AN5</f>
        <v>0.73</v>
      </c>
      <c r="AO6" s="169" t="n">
        <f aca="false">+AN6+AO5</f>
        <v>0.73</v>
      </c>
      <c r="AP6" s="169" t="n">
        <f aca="false">+AO6+AP5</f>
        <v>0.73</v>
      </c>
      <c r="AQ6" s="169" t="n">
        <f aca="false">+AP6+AQ5</f>
        <v>0.73</v>
      </c>
      <c r="AR6" s="169" t="n">
        <f aca="false">+AQ6+AR5</f>
        <v>0.95</v>
      </c>
      <c r="AS6" s="169" t="n">
        <f aca="false">+AR6+AS5</f>
        <v>1</v>
      </c>
      <c r="AT6" s="169" t="n">
        <f aca="false">+AS6+AT5</f>
        <v>1</v>
      </c>
      <c r="AU6" s="169" t="n">
        <f aca="false">+AT6+AU5</f>
        <v>1</v>
      </c>
      <c r="AV6" s="169" t="n">
        <f aca="false">+AU6+AV5</f>
        <v>1</v>
      </c>
      <c r="AW6" s="169" t="n">
        <f aca="false">+AV6+AW5</f>
        <v>1</v>
      </c>
      <c r="AX6" s="169" t="n">
        <f aca="false">+AW6+AX5</f>
        <v>1</v>
      </c>
      <c r="AY6" s="169" t="n">
        <f aca="false">+AX6+AY5</f>
        <v>1</v>
      </c>
      <c r="AZ6" s="169" t="n">
        <f aca="false">+AY6+AZ5</f>
        <v>1</v>
      </c>
      <c r="BA6" s="169" t="n">
        <f aca="false">+AZ6+BA5</f>
        <v>1</v>
      </c>
      <c r="BB6" s="169" t="n">
        <f aca="false">+BA6+BB5</f>
        <v>1</v>
      </c>
      <c r="BC6" s="171"/>
      <c r="BD6" s="168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  <c r="IW6" s="172"/>
    </row>
    <row r="7" customFormat="false" ht="12.75" hidden="false" customHeight="false" outlineLevel="0" collapsed="false">
      <c r="A7" s="161"/>
      <c r="B7" s="168" t="s">
        <v>123</v>
      </c>
      <c r="C7" s="163"/>
      <c r="D7" s="169" t="n">
        <v>0</v>
      </c>
      <c r="E7" s="169" t="n">
        <v>0</v>
      </c>
      <c r="F7" s="169" t="n">
        <v>0</v>
      </c>
      <c r="G7" s="169" t="n">
        <v>0</v>
      </c>
      <c r="H7" s="169" t="n">
        <v>0</v>
      </c>
      <c r="I7" s="169" t="n">
        <v>0</v>
      </c>
      <c r="J7" s="169" t="n">
        <v>0</v>
      </c>
      <c r="K7" s="169" t="n">
        <v>0</v>
      </c>
      <c r="L7" s="169" t="n">
        <v>0</v>
      </c>
      <c r="M7" s="169" t="n">
        <v>0</v>
      </c>
      <c r="N7" s="169" t="n">
        <v>0</v>
      </c>
      <c r="O7" s="169" t="n">
        <v>0</v>
      </c>
      <c r="P7" s="169" t="n">
        <v>0</v>
      </c>
      <c r="Q7" s="169" t="n">
        <v>0</v>
      </c>
      <c r="R7" s="169" t="n">
        <v>0</v>
      </c>
      <c r="S7" s="169" t="n">
        <v>0</v>
      </c>
      <c r="T7" s="169" t="n">
        <v>0</v>
      </c>
      <c r="U7" s="169" t="n">
        <v>0</v>
      </c>
      <c r="V7" s="169" t="n">
        <v>0</v>
      </c>
      <c r="W7" s="169" t="n">
        <f aca="false">W8-V8</f>
        <v>0.12</v>
      </c>
      <c r="X7" s="169" t="n">
        <f aca="false">X8-W8</f>
        <v>0.02</v>
      </c>
      <c r="Y7" s="169" t="n">
        <f aca="false">Y8-X8</f>
        <v>0.02</v>
      </c>
      <c r="Z7" s="169" t="n">
        <f aca="false">Z8-Y8</f>
        <v>0.02</v>
      </c>
      <c r="AA7" s="169" t="n">
        <f aca="false">AA8-Z8</f>
        <v>0.02</v>
      </c>
      <c r="AB7" s="169" t="n">
        <f aca="false">AB8-AA8</f>
        <v>0.02</v>
      </c>
      <c r="AC7" s="169" t="n">
        <f aca="false">AC8-AB8</f>
        <v>0.02</v>
      </c>
      <c r="AD7" s="169" t="n">
        <f aca="false">AD8-AC8</f>
        <v>0.02</v>
      </c>
      <c r="AE7" s="169" t="n">
        <f aca="false">AE8-AD8</f>
        <v>0.02</v>
      </c>
      <c r="AF7" s="169" t="n">
        <f aca="false">AF8-AE8</f>
        <v>0.02</v>
      </c>
      <c r="AG7" s="169" t="n">
        <f aca="false">AG8-AF8</f>
        <v>0.02</v>
      </c>
      <c r="AH7" s="169" t="n">
        <f aca="false">AH8-AG8</f>
        <v>0.02</v>
      </c>
      <c r="AI7" s="169" t="n">
        <f aca="false">AI8-AH8</f>
        <v>0.02</v>
      </c>
      <c r="AJ7" s="170" t="n">
        <f aca="false">AJ8-AI8</f>
        <v>0.02</v>
      </c>
      <c r="AK7" s="169" t="n">
        <f aca="false">AK8-AJ8</f>
        <v>0.02</v>
      </c>
      <c r="AL7" s="169" t="n">
        <f aca="false">AL8-AK8</f>
        <v>0</v>
      </c>
      <c r="AM7" s="169" t="n">
        <f aca="false">AM8-AL8</f>
        <v>0</v>
      </c>
      <c r="AN7" s="169" t="n">
        <f aca="false">AN8-AM8</f>
        <v>0</v>
      </c>
      <c r="AO7" s="169" t="n">
        <f aca="false">AO8-AN8</f>
        <v>0</v>
      </c>
      <c r="AP7" s="169" t="n">
        <f aca="false">AP8-AO8</f>
        <v>0</v>
      </c>
      <c r="AQ7" s="169" t="n">
        <f aca="false">AQ8-AP8</f>
        <v>0</v>
      </c>
      <c r="AR7" s="169" t="n">
        <f aca="false">AR8-AQ8</f>
        <v>0</v>
      </c>
      <c r="AS7" s="169" t="n">
        <f aca="false">AS8-AR8</f>
        <v>0.6</v>
      </c>
      <c r="AT7" s="169" t="n">
        <f aca="false">AT8-AS8</f>
        <v>0</v>
      </c>
      <c r="AU7" s="169" t="n">
        <f aca="false">AU8-AT8</f>
        <v>0</v>
      </c>
      <c r="AV7" s="169" t="n">
        <f aca="false">AV8-AU8</f>
        <v>0</v>
      </c>
      <c r="AW7" s="169" t="n">
        <f aca="false">AW8-AV8</f>
        <v>0</v>
      </c>
      <c r="AX7" s="169" t="n">
        <f aca="false">AX8-AW8</f>
        <v>0</v>
      </c>
      <c r="AY7" s="169" t="n">
        <f aca="false">AY8-AX8</f>
        <v>0</v>
      </c>
      <c r="AZ7" s="169" t="n">
        <f aca="false">AZ8-AY8</f>
        <v>0</v>
      </c>
      <c r="BA7" s="169" t="n">
        <f aca="false">BA8-AZ8</f>
        <v>0</v>
      </c>
      <c r="BB7" s="169" t="n">
        <f aca="false">BB8-BA8</f>
        <v>0</v>
      </c>
      <c r="BC7" s="171" t="n">
        <f aca="false">SUM(D7:BB7)</f>
        <v>1</v>
      </c>
      <c r="BD7" s="168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172"/>
      <c r="IN7" s="172"/>
      <c r="IO7" s="172"/>
      <c r="IP7" s="172"/>
      <c r="IQ7" s="172"/>
      <c r="IR7" s="172"/>
      <c r="IS7" s="172"/>
      <c r="IT7" s="172"/>
      <c r="IU7" s="172"/>
      <c r="IV7" s="172"/>
      <c r="IW7" s="172"/>
    </row>
    <row r="8" customFormat="false" ht="12.75" hidden="false" customHeight="false" outlineLevel="0" collapsed="false">
      <c r="A8" s="161"/>
      <c r="B8" s="168" t="s">
        <v>124</v>
      </c>
      <c r="C8" s="163"/>
      <c r="D8" s="169" t="n">
        <f aca="false">D7</f>
        <v>0</v>
      </c>
      <c r="E8" s="169" t="n">
        <f aca="false">+D8+E7</f>
        <v>0</v>
      </c>
      <c r="F8" s="169" t="n">
        <f aca="false">+E8+F7</f>
        <v>0</v>
      </c>
      <c r="G8" s="169" t="n">
        <f aca="false">+F8+G7</f>
        <v>0</v>
      </c>
      <c r="H8" s="169" t="n">
        <f aca="false">+G8+H7</f>
        <v>0</v>
      </c>
      <c r="I8" s="169" t="n">
        <f aca="false">+H8+I7</f>
        <v>0</v>
      </c>
      <c r="J8" s="169" t="n">
        <f aca="false">+I8+J7</f>
        <v>0</v>
      </c>
      <c r="K8" s="169" t="n">
        <f aca="false">+J8+K7</f>
        <v>0</v>
      </c>
      <c r="L8" s="169" t="n">
        <f aca="false">+K8+L7</f>
        <v>0</v>
      </c>
      <c r="M8" s="169" t="n">
        <f aca="false">+L8+M7</f>
        <v>0</v>
      </c>
      <c r="N8" s="169" t="n">
        <f aca="false">+M8+N7</f>
        <v>0</v>
      </c>
      <c r="O8" s="169" t="n">
        <f aca="false">+N8+O7</f>
        <v>0</v>
      </c>
      <c r="P8" s="169" t="n">
        <f aca="false">+O8+P7</f>
        <v>0</v>
      </c>
      <c r="Q8" s="169" t="n">
        <f aca="false">+P8+Q7</f>
        <v>0</v>
      </c>
      <c r="R8" s="169" t="n">
        <f aca="false">+Q8+R7</f>
        <v>0</v>
      </c>
      <c r="S8" s="169" t="n">
        <f aca="false">+R8+S7</f>
        <v>0</v>
      </c>
      <c r="T8" s="169" t="n">
        <f aca="false">+S8+T7</f>
        <v>0</v>
      </c>
      <c r="U8" s="169" t="n">
        <f aca="false">+T8+U7</f>
        <v>0</v>
      </c>
      <c r="V8" s="169" t="n">
        <f aca="false">+U8+V7</f>
        <v>0</v>
      </c>
      <c r="W8" s="169" t="n">
        <v>0.12</v>
      </c>
      <c r="X8" s="169" t="n">
        <v>0.14</v>
      </c>
      <c r="Y8" s="169" t="n">
        <v>0.16</v>
      </c>
      <c r="Z8" s="169" t="n">
        <v>0.18</v>
      </c>
      <c r="AA8" s="169" t="n">
        <v>0.2</v>
      </c>
      <c r="AB8" s="169" t="n">
        <v>0.22</v>
      </c>
      <c r="AC8" s="169" t="n">
        <v>0.24</v>
      </c>
      <c r="AD8" s="169" t="n">
        <v>0.26</v>
      </c>
      <c r="AE8" s="169" t="n">
        <v>0.28</v>
      </c>
      <c r="AF8" s="169" t="n">
        <v>0.3</v>
      </c>
      <c r="AG8" s="169" t="n">
        <v>0.32</v>
      </c>
      <c r="AH8" s="169" t="n">
        <v>0.34</v>
      </c>
      <c r="AI8" s="169" t="n">
        <v>0.36</v>
      </c>
      <c r="AJ8" s="170" t="n">
        <v>0.38</v>
      </c>
      <c r="AK8" s="169" t="n">
        <v>0.4</v>
      </c>
      <c r="AL8" s="169" t="n">
        <v>0.4</v>
      </c>
      <c r="AM8" s="169" t="n">
        <v>0.4</v>
      </c>
      <c r="AN8" s="169" t="n">
        <v>0.4</v>
      </c>
      <c r="AO8" s="169" t="n">
        <v>0.4</v>
      </c>
      <c r="AP8" s="169" t="n">
        <v>0.4</v>
      </c>
      <c r="AQ8" s="169" t="n">
        <v>0.4</v>
      </c>
      <c r="AR8" s="169" t="n">
        <v>0.4</v>
      </c>
      <c r="AS8" s="169" t="n">
        <v>1</v>
      </c>
      <c r="AT8" s="169" t="n">
        <v>1</v>
      </c>
      <c r="AU8" s="169" t="n">
        <v>1</v>
      </c>
      <c r="AV8" s="169" t="n">
        <v>1</v>
      </c>
      <c r="AW8" s="169" t="n">
        <v>1</v>
      </c>
      <c r="AX8" s="169" t="n">
        <v>1</v>
      </c>
      <c r="AY8" s="169" t="n">
        <v>1</v>
      </c>
      <c r="AZ8" s="169" t="n">
        <v>1</v>
      </c>
      <c r="BA8" s="169" t="n">
        <v>1</v>
      </c>
      <c r="BB8" s="169" t="n">
        <v>1</v>
      </c>
      <c r="BC8" s="171"/>
      <c r="BD8" s="168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  <c r="IM8" s="172"/>
      <c r="IN8" s="172"/>
      <c r="IO8" s="172"/>
      <c r="IP8" s="172"/>
      <c r="IQ8" s="172"/>
      <c r="IR8" s="172"/>
      <c r="IS8" s="172"/>
      <c r="IT8" s="172"/>
      <c r="IU8" s="172"/>
      <c r="IV8" s="172"/>
      <c r="IW8" s="172"/>
    </row>
    <row r="9" customFormat="false" ht="12.75" hidden="false" customHeight="false" outlineLevel="0" collapsed="false">
      <c r="A9" s="161"/>
      <c r="B9" s="173"/>
      <c r="C9" s="163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5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6"/>
      <c r="BD9" s="173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</row>
    <row r="10" customFormat="false" ht="12.75" hidden="false" customHeight="false" outlineLevel="0" collapsed="false">
      <c r="A10" s="161"/>
      <c r="B10" s="178" t="s">
        <v>125</v>
      </c>
      <c r="C10" s="179" t="n">
        <v>19.1325</v>
      </c>
      <c r="D10" s="180" t="n">
        <f aca="false">+D6*$C10</f>
        <v>0</v>
      </c>
      <c r="E10" s="180" t="n">
        <f aca="false">+E6*$C10</f>
        <v>0</v>
      </c>
      <c r="F10" s="180" t="n">
        <f aca="false">+F6*$C10</f>
        <v>0</v>
      </c>
      <c r="G10" s="180" t="n">
        <f aca="false">+G6*$C10</f>
        <v>0</v>
      </c>
      <c r="H10" s="180" t="n">
        <f aca="false">+H6*$C10</f>
        <v>0</v>
      </c>
      <c r="I10" s="180" t="n">
        <f aca="false">+I6*$C10</f>
        <v>0</v>
      </c>
      <c r="J10" s="180" t="n">
        <f aca="false">+J6*$C10</f>
        <v>0</v>
      </c>
      <c r="K10" s="180" t="n">
        <f aca="false">+K6*$C10</f>
        <v>0</v>
      </c>
      <c r="L10" s="180" t="n">
        <f aca="false">+L6*$C10</f>
        <v>0</v>
      </c>
      <c r="M10" s="180" t="n">
        <f aca="false">+M6*$C10</f>
        <v>0</v>
      </c>
      <c r="N10" s="180" t="n">
        <f aca="false">+N6*$C10</f>
        <v>0</v>
      </c>
      <c r="O10" s="180" t="n">
        <f aca="false">+O6*$C10</f>
        <v>0</v>
      </c>
      <c r="P10" s="180" t="n">
        <f aca="false">+P6*$C10</f>
        <v>0</v>
      </c>
      <c r="Q10" s="180" t="n">
        <f aca="false">+Q6*$C10</f>
        <v>0</v>
      </c>
      <c r="R10" s="180" t="n">
        <f aca="false">+R6*$C10</f>
        <v>0</v>
      </c>
      <c r="S10" s="180" t="n">
        <f aca="false">+S6*$C10</f>
        <v>0</v>
      </c>
      <c r="T10" s="180" t="n">
        <f aca="false">+T6*$C10</f>
        <v>0</v>
      </c>
      <c r="U10" s="180" t="n">
        <f aca="false">+U6*$C10</f>
        <v>0</v>
      </c>
      <c r="V10" s="180" t="n">
        <f aca="false">+V6*$C10</f>
        <v>0</v>
      </c>
      <c r="W10" s="180" t="n">
        <f aca="false">+W6*$C10</f>
        <v>0.086670225</v>
      </c>
      <c r="X10" s="180" t="n">
        <f aca="false">+X6*$C10</f>
        <v>1.91325</v>
      </c>
      <c r="Y10" s="180" t="n">
        <f aca="false">+Y6*$C10</f>
        <v>1.91325</v>
      </c>
      <c r="Z10" s="180" t="n">
        <f aca="false">+Z6*$C10</f>
        <v>1.91325</v>
      </c>
      <c r="AA10" s="180" t="n">
        <f aca="false">+AA6*$C10</f>
        <v>1.91325</v>
      </c>
      <c r="AB10" s="180" t="n">
        <f aca="false">+AB6*$C10</f>
        <v>1.91325</v>
      </c>
      <c r="AC10" s="180" t="n">
        <f aca="false">+AC6*$C10</f>
        <v>1.91325</v>
      </c>
      <c r="AD10" s="180" t="n">
        <f aca="false">+AD6*$C10</f>
        <v>3.0612</v>
      </c>
      <c r="AE10" s="180" t="n">
        <f aca="false">+AE6*$C10</f>
        <v>4.783125</v>
      </c>
      <c r="AF10" s="180" t="n">
        <f aca="false">+AF6*$C10</f>
        <v>6.1224</v>
      </c>
      <c r="AG10" s="180" t="n">
        <f aca="false">+AG6*$C10</f>
        <v>7.27035</v>
      </c>
      <c r="AH10" s="180" t="n">
        <f aca="false">+AH6*$C10</f>
        <v>8.992275</v>
      </c>
      <c r="AI10" s="180" t="n">
        <f aca="false">+AI6*$C10</f>
        <v>10.33155</v>
      </c>
      <c r="AJ10" s="181" t="n">
        <f aca="false">+AJ6*$C10</f>
        <v>11.4795</v>
      </c>
      <c r="AK10" s="180" t="n">
        <f aca="false">+AK6*$C10</f>
        <v>12.2448</v>
      </c>
      <c r="AL10" s="180" t="n">
        <f aca="false">+AL6*$C10</f>
        <v>13.0101</v>
      </c>
      <c r="AM10" s="180" t="n">
        <f aca="false">+AM6*$C10</f>
        <v>13.584075</v>
      </c>
      <c r="AN10" s="180" t="n">
        <f aca="false">+AN6*$C10</f>
        <v>13.966725</v>
      </c>
      <c r="AO10" s="180" t="n">
        <f aca="false">+AO6*$C10</f>
        <v>13.966725</v>
      </c>
      <c r="AP10" s="180" t="n">
        <f aca="false">+AP6*$C10</f>
        <v>13.966725</v>
      </c>
      <c r="AQ10" s="180" t="n">
        <f aca="false">+AQ6*$C10</f>
        <v>13.966725</v>
      </c>
      <c r="AR10" s="180" t="n">
        <f aca="false">+AR6*$C10</f>
        <v>18.175875</v>
      </c>
      <c r="AS10" s="180" t="n">
        <f aca="false">+AS6*$C10</f>
        <v>19.1325</v>
      </c>
      <c r="AT10" s="180" t="n">
        <f aca="false">+AT6*$C10</f>
        <v>19.1325</v>
      </c>
      <c r="AU10" s="180" t="n">
        <f aca="false">+AU6*$C10</f>
        <v>19.1325</v>
      </c>
      <c r="AV10" s="180" t="n">
        <f aca="false">+AV6*$C10</f>
        <v>19.1325</v>
      </c>
      <c r="AW10" s="180" t="n">
        <f aca="false">+AW6*$C10</f>
        <v>19.1325</v>
      </c>
      <c r="AX10" s="180" t="n">
        <f aca="false">+AX6*$C10</f>
        <v>19.1325</v>
      </c>
      <c r="AY10" s="180" t="n">
        <f aca="false">+AY6*$C10</f>
        <v>19.1325</v>
      </c>
      <c r="AZ10" s="180" t="n">
        <f aca="false">+AZ6*$C10</f>
        <v>19.1325</v>
      </c>
      <c r="BA10" s="180" t="n">
        <f aca="false">+BA6*$C10</f>
        <v>19.1325</v>
      </c>
      <c r="BB10" s="180" t="n">
        <f aca="false">+BB6*$C10</f>
        <v>19.1325</v>
      </c>
      <c r="BC10" s="182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78"/>
      <c r="IF10" s="178"/>
      <c r="IG10" s="178"/>
      <c r="IH10" s="178"/>
      <c r="II10" s="178"/>
      <c r="IJ10" s="178"/>
      <c r="IK10" s="178"/>
      <c r="IL10" s="178"/>
      <c r="IM10" s="178"/>
      <c r="IN10" s="178"/>
      <c r="IO10" s="178"/>
      <c r="IP10" s="178"/>
      <c r="IQ10" s="178"/>
      <c r="IR10" s="178"/>
      <c r="IS10" s="178"/>
      <c r="IT10" s="178"/>
      <c r="IU10" s="178"/>
      <c r="IV10" s="178"/>
      <c r="IW10" s="178"/>
    </row>
    <row r="11" customFormat="false" ht="13.5" hidden="false" customHeight="false" outlineLevel="0" collapsed="false">
      <c r="A11" s="161"/>
      <c r="B11" s="184" t="s">
        <v>126</v>
      </c>
      <c r="C11" s="185" t="str">
        <f aca="false">+'Detail by Turbine'!B6</f>
        <v>Committed</v>
      </c>
      <c r="D11" s="186" t="n">
        <f aca="false">+D8*$C10</f>
        <v>0</v>
      </c>
      <c r="E11" s="186" t="n">
        <f aca="false">+E8*$C10</f>
        <v>0</v>
      </c>
      <c r="F11" s="186" t="n">
        <f aca="false">+F8*$C10</f>
        <v>0</v>
      </c>
      <c r="G11" s="186" t="n">
        <f aca="false">+G8*$C10</f>
        <v>0</v>
      </c>
      <c r="H11" s="186" t="n">
        <f aca="false">+H8*$C10</f>
        <v>0</v>
      </c>
      <c r="I11" s="186" t="n">
        <f aca="false">+I8*$C10</f>
        <v>0</v>
      </c>
      <c r="J11" s="186" t="n">
        <f aca="false">+J8*$C10</f>
        <v>0</v>
      </c>
      <c r="K11" s="186" t="n">
        <f aca="false">+K8*$C10</f>
        <v>0</v>
      </c>
      <c r="L11" s="186" t="n">
        <f aca="false">+L8*$C10</f>
        <v>0</v>
      </c>
      <c r="M11" s="186" t="n">
        <f aca="false">+M8*$C10</f>
        <v>0</v>
      </c>
      <c r="N11" s="186" t="n">
        <f aca="false">+N8*$C10</f>
        <v>0</v>
      </c>
      <c r="O11" s="186" t="n">
        <f aca="false">+O8*$C10</f>
        <v>0</v>
      </c>
      <c r="P11" s="186" t="n">
        <f aca="false">+P8*$C10</f>
        <v>0</v>
      </c>
      <c r="Q11" s="186" t="n">
        <f aca="false">+Q8*$C10</f>
        <v>0</v>
      </c>
      <c r="R11" s="186" t="n">
        <f aca="false">+R8*$C10</f>
        <v>0</v>
      </c>
      <c r="S11" s="186" t="n">
        <f aca="false">+S8*$C10</f>
        <v>0</v>
      </c>
      <c r="T11" s="186" t="n">
        <f aca="false">+T8*$C10</f>
        <v>0</v>
      </c>
      <c r="U11" s="186" t="n">
        <f aca="false">+U8*$C10</f>
        <v>0</v>
      </c>
      <c r="V11" s="186" t="n">
        <f aca="false">+V8*$C10</f>
        <v>0</v>
      </c>
      <c r="W11" s="186" t="n">
        <f aca="false">+W8*$C10</f>
        <v>2.2959</v>
      </c>
      <c r="X11" s="186" t="n">
        <f aca="false">+X8*$C10</f>
        <v>2.67855</v>
      </c>
      <c r="Y11" s="186" t="n">
        <f aca="false">+Y8*$C10</f>
        <v>3.0612</v>
      </c>
      <c r="Z11" s="186" t="n">
        <f aca="false">+Z8*$C10</f>
        <v>3.44385</v>
      </c>
      <c r="AA11" s="186" t="n">
        <f aca="false">+AA8*$C10</f>
        <v>3.8265</v>
      </c>
      <c r="AB11" s="186" t="n">
        <f aca="false">+AB8*$C10</f>
        <v>4.20915</v>
      </c>
      <c r="AC11" s="186" t="n">
        <f aca="false">+AC8*$C10</f>
        <v>4.5918</v>
      </c>
      <c r="AD11" s="186" t="n">
        <f aca="false">+AD8*$C10</f>
        <v>4.97445</v>
      </c>
      <c r="AE11" s="186" t="n">
        <f aca="false">+AE8*$C10</f>
        <v>5.3571</v>
      </c>
      <c r="AF11" s="186" t="n">
        <f aca="false">+AF8*$C10</f>
        <v>5.73975</v>
      </c>
      <c r="AG11" s="186" t="n">
        <f aca="false">+AG8*$C10</f>
        <v>6.1224</v>
      </c>
      <c r="AH11" s="186" t="n">
        <f aca="false">+AH8*$C10</f>
        <v>6.50505</v>
      </c>
      <c r="AI11" s="186" t="n">
        <f aca="false">+AI8*$C10</f>
        <v>6.8877</v>
      </c>
      <c r="AJ11" s="187" t="n">
        <f aca="false">+AJ8*$C10</f>
        <v>7.27035</v>
      </c>
      <c r="AK11" s="186" t="n">
        <f aca="false">+AK8*$C10</f>
        <v>7.653</v>
      </c>
      <c r="AL11" s="186" t="n">
        <f aca="false">+AL8*$C10</f>
        <v>7.653</v>
      </c>
      <c r="AM11" s="186" t="n">
        <f aca="false">+AM8*$C10</f>
        <v>7.653</v>
      </c>
      <c r="AN11" s="186" t="n">
        <f aca="false">+AN8*$C10</f>
        <v>7.653</v>
      </c>
      <c r="AO11" s="186" t="n">
        <f aca="false">+AO8*$C10</f>
        <v>7.653</v>
      </c>
      <c r="AP11" s="186" t="n">
        <f aca="false">+AP8*$C10</f>
        <v>7.653</v>
      </c>
      <c r="AQ11" s="186" t="n">
        <f aca="false">+AQ8*$C10</f>
        <v>7.653</v>
      </c>
      <c r="AR11" s="186" t="n">
        <f aca="false">+AR8*$C10</f>
        <v>7.653</v>
      </c>
      <c r="AS11" s="186" t="n">
        <f aca="false">+AS8*$C10</f>
        <v>19.1325</v>
      </c>
      <c r="AT11" s="186" t="n">
        <f aca="false">+AT8*$C10</f>
        <v>19.1325</v>
      </c>
      <c r="AU11" s="186" t="n">
        <f aca="false">+AU8*$C10</f>
        <v>19.1325</v>
      </c>
      <c r="AV11" s="186" t="n">
        <f aca="false">+AV8*$C10</f>
        <v>19.1325</v>
      </c>
      <c r="AW11" s="186" t="n">
        <f aca="false">+AW8*$C10</f>
        <v>19.1325</v>
      </c>
      <c r="AX11" s="186" t="n">
        <f aca="false">+AX8*$C10</f>
        <v>19.1325</v>
      </c>
      <c r="AY11" s="186" t="n">
        <f aca="false">+AY8*$C10</f>
        <v>19.1325</v>
      </c>
      <c r="AZ11" s="186" t="n">
        <f aca="false">+AZ8*$C10</f>
        <v>19.1325</v>
      </c>
      <c r="BA11" s="186" t="n">
        <f aca="false">+BA8*$C10</f>
        <v>19.1325</v>
      </c>
      <c r="BB11" s="186" t="n">
        <f aca="false">+BB8*$C10</f>
        <v>19.1325</v>
      </c>
      <c r="BC11" s="188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  <c r="IW11" s="184"/>
    </row>
    <row r="12" customFormat="false" ht="15" hidden="false" customHeight="true" outlineLevel="0" collapsed="false">
      <c r="A12" s="161" t="n">
        <f aca="false">+A4+1</f>
        <v>2</v>
      </c>
      <c r="B12" s="162" t="str">
        <f aca="false">+'Detail by Turbine'!G7</f>
        <v>7EA</v>
      </c>
      <c r="C12" s="163" t="str">
        <f aca="false">+'Detail by Turbine'!S7</f>
        <v>Northwestern Corp.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5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6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7"/>
      <c r="DJ12" s="167"/>
      <c r="DK12" s="167"/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67"/>
      <c r="DW12" s="167"/>
      <c r="DX12" s="167"/>
      <c r="DY12" s="167"/>
      <c r="DZ12" s="167"/>
      <c r="EA12" s="167"/>
      <c r="EB12" s="167"/>
      <c r="EC12" s="167"/>
      <c r="ED12" s="167"/>
      <c r="EE12" s="167"/>
      <c r="EF12" s="167"/>
      <c r="EG12" s="167"/>
      <c r="EH12" s="167"/>
      <c r="EI12" s="167"/>
      <c r="EJ12" s="167"/>
      <c r="EK12" s="167"/>
      <c r="EL12" s="167"/>
      <c r="EM12" s="167"/>
      <c r="EN12" s="167"/>
      <c r="EO12" s="167"/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167"/>
      <c r="FG12" s="167"/>
      <c r="FH12" s="167"/>
      <c r="FI12" s="167"/>
      <c r="FJ12" s="167"/>
      <c r="FK12" s="167"/>
      <c r="FL12" s="167"/>
      <c r="FM12" s="167"/>
      <c r="FN12" s="167"/>
      <c r="FO12" s="167"/>
      <c r="FP12" s="167"/>
      <c r="FQ12" s="167"/>
      <c r="FR12" s="167"/>
      <c r="FS12" s="167"/>
      <c r="FT12" s="167"/>
      <c r="FU12" s="167"/>
      <c r="FV12" s="167"/>
      <c r="FW12" s="167"/>
      <c r="FX12" s="167"/>
      <c r="FY12" s="167"/>
      <c r="FZ12" s="167"/>
      <c r="GA12" s="167"/>
      <c r="GB12" s="167"/>
      <c r="GC12" s="167"/>
      <c r="GD12" s="167"/>
      <c r="GE12" s="167"/>
      <c r="GF12" s="167"/>
      <c r="GG12" s="167"/>
      <c r="GH12" s="167"/>
      <c r="GI12" s="167"/>
      <c r="GJ12" s="167"/>
      <c r="GK12" s="167"/>
      <c r="GL12" s="167"/>
      <c r="GM12" s="167"/>
      <c r="GN12" s="167"/>
      <c r="GO12" s="167"/>
      <c r="GP12" s="167"/>
      <c r="GQ12" s="167"/>
      <c r="GR12" s="167"/>
      <c r="GS12" s="167"/>
      <c r="GT12" s="167"/>
      <c r="GU12" s="167"/>
      <c r="GV12" s="167"/>
      <c r="GW12" s="167"/>
      <c r="GX12" s="167"/>
      <c r="GY12" s="167"/>
      <c r="GZ12" s="167"/>
      <c r="HA12" s="167"/>
      <c r="HB12" s="167"/>
      <c r="HC12" s="167"/>
      <c r="HD12" s="167"/>
      <c r="HE12" s="167"/>
      <c r="HF12" s="167"/>
      <c r="HG12" s="167"/>
      <c r="HH12" s="167"/>
      <c r="HI12" s="167"/>
      <c r="HJ12" s="167"/>
      <c r="HK12" s="167"/>
      <c r="HL12" s="167"/>
      <c r="HM12" s="167"/>
      <c r="HN12" s="167"/>
      <c r="HO12" s="167"/>
      <c r="HP12" s="167"/>
      <c r="HQ12" s="167"/>
      <c r="HR12" s="167"/>
      <c r="HS12" s="167"/>
      <c r="HT12" s="167"/>
      <c r="HU12" s="167"/>
      <c r="HV12" s="167"/>
      <c r="HW12" s="167"/>
      <c r="HX12" s="167"/>
      <c r="HY12" s="167"/>
      <c r="HZ12" s="167"/>
      <c r="IA12" s="167"/>
      <c r="IB12" s="167"/>
      <c r="IC12" s="167"/>
      <c r="ID12" s="167"/>
      <c r="IE12" s="167"/>
      <c r="IF12" s="167"/>
      <c r="IG12" s="167"/>
      <c r="IH12" s="167"/>
      <c r="II12" s="167"/>
      <c r="IJ12" s="167"/>
      <c r="IK12" s="167"/>
      <c r="IL12" s="167"/>
      <c r="IM12" s="167"/>
      <c r="IN12" s="167"/>
      <c r="IO12" s="167"/>
      <c r="IP12" s="167"/>
      <c r="IQ12" s="167"/>
      <c r="IR12" s="167"/>
      <c r="IS12" s="167"/>
      <c r="IT12" s="167"/>
      <c r="IU12" s="167"/>
      <c r="IV12" s="167"/>
      <c r="IW12" s="167"/>
    </row>
    <row r="13" customFormat="false" ht="12.75" hidden="false" customHeight="false" outlineLevel="0" collapsed="false">
      <c r="A13" s="161"/>
      <c r="B13" s="168" t="s">
        <v>121</v>
      </c>
      <c r="C13" s="163"/>
      <c r="D13" s="169" t="n">
        <v>0</v>
      </c>
      <c r="E13" s="169" t="n">
        <v>0</v>
      </c>
      <c r="F13" s="169" t="n">
        <v>0</v>
      </c>
      <c r="G13" s="169" t="n">
        <v>0</v>
      </c>
      <c r="H13" s="169" t="n">
        <v>0</v>
      </c>
      <c r="I13" s="169" t="n">
        <v>0</v>
      </c>
      <c r="J13" s="169" t="n">
        <v>0</v>
      </c>
      <c r="K13" s="169" t="n">
        <v>0</v>
      </c>
      <c r="L13" s="169" t="n">
        <v>0</v>
      </c>
      <c r="M13" s="169" t="n">
        <v>0</v>
      </c>
      <c r="N13" s="169" t="n">
        <v>0</v>
      </c>
      <c r="O13" s="169" t="n">
        <v>0</v>
      </c>
      <c r="P13" s="169" t="n">
        <v>0</v>
      </c>
      <c r="Q13" s="169" t="n">
        <v>0</v>
      </c>
      <c r="R13" s="169" t="n">
        <v>0</v>
      </c>
      <c r="S13" s="169" t="n">
        <v>0</v>
      </c>
      <c r="T13" s="169" t="n">
        <v>0</v>
      </c>
      <c r="U13" s="169" t="n">
        <v>0</v>
      </c>
      <c r="V13" s="169" t="n">
        <v>0</v>
      </c>
      <c r="W13" s="169" t="n">
        <v>0.1</v>
      </c>
      <c r="X13" s="169" t="n">
        <v>0</v>
      </c>
      <c r="Y13" s="169" t="n">
        <v>0.075</v>
      </c>
      <c r="Z13" s="169" t="n">
        <v>0.075</v>
      </c>
      <c r="AA13" s="169" t="n">
        <v>0.08</v>
      </c>
      <c r="AB13" s="169" t="n">
        <v>0.08</v>
      </c>
      <c r="AC13" s="169" t="n">
        <v>0.08</v>
      </c>
      <c r="AD13" s="169" t="n">
        <v>0.08</v>
      </c>
      <c r="AE13" s="169" t="n">
        <v>0.08</v>
      </c>
      <c r="AF13" s="169" t="n">
        <v>0.08</v>
      </c>
      <c r="AG13" s="169" t="n">
        <v>0.22</v>
      </c>
      <c r="AH13" s="169" t="n">
        <v>0.05</v>
      </c>
      <c r="AI13" s="169" t="n">
        <v>0</v>
      </c>
      <c r="AJ13" s="170" t="n">
        <v>0</v>
      </c>
      <c r="AK13" s="169" t="n">
        <v>0</v>
      </c>
      <c r="AL13" s="169" t="n">
        <v>0</v>
      </c>
      <c r="AM13" s="169" t="n">
        <v>0</v>
      </c>
      <c r="AN13" s="169" t="n">
        <v>0</v>
      </c>
      <c r="AO13" s="169" t="n">
        <v>0</v>
      </c>
      <c r="AP13" s="169" t="n">
        <v>0</v>
      </c>
      <c r="AQ13" s="169" t="n">
        <v>0</v>
      </c>
      <c r="AR13" s="169" t="n">
        <v>0</v>
      </c>
      <c r="AS13" s="169" t="n">
        <v>0</v>
      </c>
      <c r="AT13" s="169" t="n">
        <v>0</v>
      </c>
      <c r="AU13" s="169" t="n">
        <v>0</v>
      </c>
      <c r="AV13" s="169" t="n">
        <v>0</v>
      </c>
      <c r="AW13" s="169" t="n">
        <v>0</v>
      </c>
      <c r="AX13" s="169" t="n">
        <v>0</v>
      </c>
      <c r="AY13" s="169" t="n">
        <v>0</v>
      </c>
      <c r="AZ13" s="169" t="n">
        <v>0</v>
      </c>
      <c r="BA13" s="169" t="n">
        <v>0</v>
      </c>
      <c r="BB13" s="169" t="n">
        <v>0</v>
      </c>
      <c r="BC13" s="171" t="n">
        <f aca="false">SUM(D13:BB13)</f>
        <v>1</v>
      </c>
      <c r="BD13" s="168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2"/>
      <c r="DG13" s="172"/>
      <c r="DH13" s="172"/>
      <c r="DI13" s="172"/>
      <c r="DJ13" s="172"/>
      <c r="DK13" s="172"/>
      <c r="DL13" s="172"/>
      <c r="DM13" s="172"/>
      <c r="DN13" s="172"/>
      <c r="DO13" s="172"/>
      <c r="DP13" s="172"/>
      <c r="DQ13" s="172"/>
      <c r="DR13" s="172"/>
      <c r="DS13" s="172"/>
      <c r="DT13" s="172"/>
      <c r="DU13" s="172"/>
      <c r="DV13" s="172"/>
      <c r="DW13" s="172"/>
      <c r="DX13" s="172"/>
      <c r="DY13" s="172"/>
      <c r="DZ13" s="172"/>
      <c r="EA13" s="172"/>
      <c r="EB13" s="172"/>
      <c r="EC13" s="172"/>
      <c r="ED13" s="172"/>
      <c r="EE13" s="172"/>
      <c r="EF13" s="172"/>
      <c r="EG13" s="172"/>
      <c r="EH13" s="172"/>
      <c r="EI13" s="172"/>
      <c r="EJ13" s="172"/>
      <c r="EK13" s="172"/>
      <c r="EL13" s="172"/>
      <c r="EM13" s="172"/>
      <c r="EN13" s="172"/>
      <c r="EO13" s="172"/>
      <c r="EP13" s="172"/>
      <c r="EQ13" s="172"/>
      <c r="ER13" s="172"/>
      <c r="ES13" s="172"/>
      <c r="ET13" s="172"/>
      <c r="EU13" s="172"/>
      <c r="EV13" s="172"/>
      <c r="EW13" s="172"/>
      <c r="EX13" s="172"/>
      <c r="EY13" s="172"/>
      <c r="EZ13" s="172"/>
      <c r="FA13" s="172"/>
      <c r="FB13" s="172"/>
      <c r="FC13" s="172"/>
      <c r="FD13" s="172"/>
      <c r="FE13" s="172"/>
      <c r="FF13" s="172"/>
      <c r="FG13" s="172"/>
      <c r="FH13" s="172"/>
      <c r="FI13" s="172"/>
      <c r="FJ13" s="172"/>
      <c r="FK13" s="172"/>
      <c r="FL13" s="172"/>
      <c r="FM13" s="172"/>
      <c r="FN13" s="172"/>
      <c r="FO13" s="172"/>
      <c r="FP13" s="172"/>
      <c r="FQ13" s="172"/>
      <c r="FR13" s="172"/>
      <c r="FS13" s="172"/>
      <c r="FT13" s="172"/>
      <c r="FU13" s="172"/>
      <c r="FV13" s="172"/>
      <c r="FW13" s="172"/>
      <c r="FX13" s="172"/>
      <c r="FY13" s="172"/>
      <c r="FZ13" s="172"/>
      <c r="GA13" s="172"/>
      <c r="GB13" s="172"/>
      <c r="GC13" s="172"/>
      <c r="GD13" s="172"/>
      <c r="GE13" s="172"/>
      <c r="GF13" s="172"/>
      <c r="GG13" s="172"/>
      <c r="GH13" s="172"/>
      <c r="GI13" s="172"/>
      <c r="GJ13" s="172"/>
      <c r="GK13" s="172"/>
      <c r="GL13" s="172"/>
      <c r="GM13" s="172"/>
      <c r="GN13" s="172"/>
      <c r="GO13" s="172"/>
      <c r="GP13" s="172"/>
      <c r="GQ13" s="172"/>
      <c r="GR13" s="172"/>
      <c r="GS13" s="172"/>
      <c r="GT13" s="172"/>
      <c r="GU13" s="172"/>
      <c r="GV13" s="172"/>
      <c r="GW13" s="172"/>
      <c r="GX13" s="172"/>
      <c r="GY13" s="172"/>
      <c r="GZ13" s="172"/>
      <c r="HA13" s="172"/>
      <c r="HB13" s="172"/>
      <c r="HC13" s="172"/>
      <c r="HD13" s="172"/>
      <c r="HE13" s="172"/>
      <c r="HF13" s="172"/>
      <c r="HG13" s="172"/>
      <c r="HH13" s="172"/>
      <c r="HI13" s="172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2"/>
      <c r="IF13" s="172"/>
      <c r="IG13" s="172"/>
      <c r="IH13" s="172"/>
      <c r="II13" s="172"/>
      <c r="IJ13" s="172"/>
      <c r="IK13" s="172"/>
      <c r="IL13" s="172"/>
      <c r="IM13" s="172"/>
      <c r="IN13" s="172"/>
      <c r="IO13" s="172"/>
      <c r="IP13" s="172"/>
      <c r="IQ13" s="172"/>
      <c r="IR13" s="172"/>
      <c r="IS13" s="172"/>
      <c r="IT13" s="172"/>
      <c r="IU13" s="172"/>
      <c r="IV13" s="172"/>
      <c r="IW13" s="172"/>
    </row>
    <row r="14" customFormat="false" ht="12.75" hidden="false" customHeight="false" outlineLevel="0" collapsed="false">
      <c r="A14" s="161"/>
      <c r="B14" s="168" t="s">
        <v>122</v>
      </c>
      <c r="C14" s="163"/>
      <c r="D14" s="169" t="n">
        <f aca="false">D13</f>
        <v>0</v>
      </c>
      <c r="E14" s="169" t="n">
        <f aca="false">+D14+E13</f>
        <v>0</v>
      </c>
      <c r="F14" s="169" t="n">
        <f aca="false">+E14+F13</f>
        <v>0</v>
      </c>
      <c r="G14" s="169" t="n">
        <f aca="false">+F14+G13</f>
        <v>0</v>
      </c>
      <c r="H14" s="169" t="n">
        <f aca="false">+G14+H13</f>
        <v>0</v>
      </c>
      <c r="I14" s="169" t="n">
        <f aca="false">+H14+I13</f>
        <v>0</v>
      </c>
      <c r="J14" s="169" t="n">
        <f aca="false">+I14+J13</f>
        <v>0</v>
      </c>
      <c r="K14" s="169" t="n">
        <f aca="false">+J14+K13</f>
        <v>0</v>
      </c>
      <c r="L14" s="169" t="n">
        <f aca="false">+K14+L13</f>
        <v>0</v>
      </c>
      <c r="M14" s="169" t="n">
        <f aca="false">+L14+M13</f>
        <v>0</v>
      </c>
      <c r="N14" s="169" t="n">
        <f aca="false">+M14+N13</f>
        <v>0</v>
      </c>
      <c r="O14" s="169" t="n">
        <f aca="false">+N14+O13</f>
        <v>0</v>
      </c>
      <c r="P14" s="169" t="n">
        <f aca="false">+O14+P13</f>
        <v>0</v>
      </c>
      <c r="Q14" s="169" t="n">
        <f aca="false">+P14+Q13</f>
        <v>0</v>
      </c>
      <c r="R14" s="169" t="n">
        <f aca="false">+Q14+R13</f>
        <v>0</v>
      </c>
      <c r="S14" s="169" t="n">
        <f aca="false">+R14+S13</f>
        <v>0</v>
      </c>
      <c r="T14" s="169" t="n">
        <f aca="false">+S14+T13</f>
        <v>0</v>
      </c>
      <c r="U14" s="169" t="n">
        <f aca="false">+T14+U13</f>
        <v>0</v>
      </c>
      <c r="V14" s="169" t="n">
        <f aca="false">+U14+V13</f>
        <v>0</v>
      </c>
      <c r="W14" s="169" t="n">
        <f aca="false">+V14+W13</f>
        <v>0.1</v>
      </c>
      <c r="X14" s="169" t="n">
        <f aca="false">+W14+X13</f>
        <v>0.1</v>
      </c>
      <c r="Y14" s="169" t="n">
        <f aca="false">+X14+Y13</f>
        <v>0.175</v>
      </c>
      <c r="Z14" s="169" t="n">
        <f aca="false">+Y14+Z13</f>
        <v>0.25</v>
      </c>
      <c r="AA14" s="169" t="n">
        <f aca="false">+Z14+AA13</f>
        <v>0.33</v>
      </c>
      <c r="AB14" s="169" t="n">
        <f aca="false">+AA14+AB13</f>
        <v>0.41</v>
      </c>
      <c r="AC14" s="169" t="n">
        <f aca="false">+AB14+AC13</f>
        <v>0.49</v>
      </c>
      <c r="AD14" s="169" t="n">
        <f aca="false">+AC14+AD13</f>
        <v>0.57</v>
      </c>
      <c r="AE14" s="169" t="n">
        <f aca="false">+AD14+AE13</f>
        <v>0.65</v>
      </c>
      <c r="AF14" s="169" t="n">
        <f aca="false">+AE14+AF13</f>
        <v>0.73</v>
      </c>
      <c r="AG14" s="169" t="n">
        <f aca="false">+AF14+AG13</f>
        <v>0.95</v>
      </c>
      <c r="AH14" s="169" t="n">
        <f aca="false">+AG14+AH13</f>
        <v>1</v>
      </c>
      <c r="AI14" s="169" t="n">
        <f aca="false">+AH14+AI13</f>
        <v>1</v>
      </c>
      <c r="AJ14" s="170" t="n">
        <f aca="false">+AI14+AJ13</f>
        <v>1</v>
      </c>
      <c r="AK14" s="169" t="n">
        <f aca="false">+AJ14+AK13</f>
        <v>1</v>
      </c>
      <c r="AL14" s="169" t="n">
        <f aca="false">+AK14+AL13</f>
        <v>1</v>
      </c>
      <c r="AM14" s="169" t="n">
        <f aca="false">+AL14+AM13</f>
        <v>1</v>
      </c>
      <c r="AN14" s="169" t="n">
        <f aca="false">+AM14+AN13</f>
        <v>1</v>
      </c>
      <c r="AO14" s="169" t="n">
        <f aca="false">+AN14+AO13</f>
        <v>1</v>
      </c>
      <c r="AP14" s="169" t="n">
        <f aca="false">+AO14+AP13</f>
        <v>1</v>
      </c>
      <c r="AQ14" s="169" t="n">
        <f aca="false">+AP14+AQ13</f>
        <v>1</v>
      </c>
      <c r="AR14" s="169" t="n">
        <f aca="false">+AQ14+AR13</f>
        <v>1</v>
      </c>
      <c r="AS14" s="169" t="n">
        <f aca="false">+AR14+AS13</f>
        <v>1</v>
      </c>
      <c r="AT14" s="169" t="n">
        <f aca="false">+AS14+AT13</f>
        <v>1</v>
      </c>
      <c r="AU14" s="169" t="n">
        <f aca="false">+AT14+AU13</f>
        <v>1</v>
      </c>
      <c r="AV14" s="169" t="n">
        <f aca="false">+AU14+AV13</f>
        <v>1</v>
      </c>
      <c r="AW14" s="169" t="n">
        <f aca="false">+AV14+AW13</f>
        <v>1</v>
      </c>
      <c r="AX14" s="169" t="n">
        <f aca="false">+AW14+AX13</f>
        <v>1</v>
      </c>
      <c r="AY14" s="169" t="n">
        <f aca="false">+AX14+AY13</f>
        <v>1</v>
      </c>
      <c r="AZ14" s="169" t="n">
        <f aca="false">+AY14+AZ13</f>
        <v>1</v>
      </c>
      <c r="BA14" s="169" t="n">
        <f aca="false">+AZ14+BA13</f>
        <v>1</v>
      </c>
      <c r="BB14" s="169" t="n">
        <f aca="false">+BA14+BB13</f>
        <v>1</v>
      </c>
      <c r="BC14" s="171"/>
      <c r="BD14" s="168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2"/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/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2"/>
      <c r="ED14" s="172"/>
      <c r="EE14" s="172"/>
      <c r="EF14" s="172"/>
      <c r="EG14" s="172"/>
      <c r="EH14" s="172"/>
      <c r="EI14" s="172"/>
      <c r="EJ14" s="172"/>
      <c r="EK14" s="172"/>
      <c r="EL14" s="172"/>
      <c r="EM14" s="172"/>
      <c r="EN14" s="172"/>
      <c r="EO14" s="172"/>
      <c r="EP14" s="172"/>
      <c r="EQ14" s="172"/>
      <c r="ER14" s="172"/>
      <c r="ES14" s="172"/>
      <c r="ET14" s="172"/>
      <c r="EU14" s="172"/>
      <c r="EV14" s="172"/>
      <c r="EW14" s="172"/>
      <c r="EX14" s="172"/>
      <c r="EY14" s="172"/>
      <c r="EZ14" s="172"/>
      <c r="FA14" s="172"/>
      <c r="FB14" s="172"/>
      <c r="FC14" s="172"/>
      <c r="FD14" s="172"/>
      <c r="FE14" s="172"/>
      <c r="FF14" s="172"/>
      <c r="FG14" s="172"/>
      <c r="FH14" s="172"/>
      <c r="FI14" s="172"/>
      <c r="FJ14" s="172"/>
      <c r="FK14" s="172"/>
      <c r="FL14" s="172"/>
      <c r="FM14" s="172"/>
      <c r="FN14" s="172"/>
      <c r="FO14" s="172"/>
      <c r="FP14" s="172"/>
      <c r="FQ14" s="172"/>
      <c r="FR14" s="172"/>
      <c r="FS14" s="172"/>
      <c r="FT14" s="172"/>
      <c r="FU14" s="172"/>
      <c r="FV14" s="172"/>
      <c r="FW14" s="172"/>
      <c r="FX14" s="172"/>
      <c r="FY14" s="172"/>
      <c r="FZ14" s="172"/>
      <c r="GA14" s="172"/>
      <c r="GB14" s="172"/>
      <c r="GC14" s="172"/>
      <c r="GD14" s="172"/>
      <c r="GE14" s="172"/>
      <c r="GF14" s="172"/>
      <c r="GG14" s="172"/>
      <c r="GH14" s="172"/>
      <c r="GI14" s="172"/>
      <c r="GJ14" s="172"/>
      <c r="GK14" s="172"/>
      <c r="GL14" s="172"/>
      <c r="GM14" s="172"/>
      <c r="GN14" s="172"/>
      <c r="GO14" s="172"/>
      <c r="GP14" s="172"/>
      <c r="GQ14" s="172"/>
      <c r="GR14" s="172"/>
      <c r="GS14" s="172"/>
      <c r="GT14" s="172"/>
      <c r="GU14" s="172"/>
      <c r="GV14" s="172"/>
      <c r="GW14" s="172"/>
      <c r="GX14" s="172"/>
      <c r="GY14" s="172"/>
      <c r="GZ14" s="172"/>
      <c r="HA14" s="172"/>
      <c r="HB14" s="172"/>
      <c r="HC14" s="172"/>
      <c r="HD14" s="172"/>
      <c r="HE14" s="172"/>
      <c r="HF14" s="172"/>
      <c r="HG14" s="172"/>
      <c r="HH14" s="172"/>
      <c r="HI14" s="172"/>
      <c r="HJ14" s="172"/>
      <c r="HK14" s="172"/>
      <c r="HL14" s="172"/>
      <c r="HM14" s="172"/>
      <c r="HN14" s="172"/>
      <c r="HO14" s="172"/>
      <c r="HP14" s="172"/>
      <c r="HQ14" s="172"/>
      <c r="HR14" s="172"/>
      <c r="HS14" s="172"/>
      <c r="HT14" s="172"/>
      <c r="HU14" s="172"/>
      <c r="HV14" s="172"/>
      <c r="HW14" s="172"/>
      <c r="HX14" s="172"/>
      <c r="HY14" s="172"/>
      <c r="HZ14" s="172"/>
      <c r="IA14" s="172"/>
      <c r="IB14" s="172"/>
      <c r="IC14" s="172"/>
      <c r="ID14" s="172"/>
      <c r="IE14" s="172"/>
      <c r="IF14" s="172"/>
      <c r="IG14" s="172"/>
      <c r="IH14" s="172"/>
      <c r="II14" s="172"/>
      <c r="IJ14" s="172"/>
      <c r="IK14" s="172"/>
      <c r="IL14" s="172"/>
      <c r="IM14" s="172"/>
      <c r="IN14" s="172"/>
      <c r="IO14" s="172"/>
      <c r="IP14" s="172"/>
      <c r="IQ14" s="172"/>
      <c r="IR14" s="172"/>
      <c r="IS14" s="172"/>
      <c r="IT14" s="172"/>
      <c r="IU14" s="172"/>
      <c r="IV14" s="172"/>
      <c r="IW14" s="172"/>
    </row>
    <row r="15" customFormat="false" ht="12.75" hidden="false" customHeight="false" outlineLevel="0" collapsed="false">
      <c r="A15" s="161"/>
      <c r="B15" s="168" t="s">
        <v>123</v>
      </c>
      <c r="C15" s="163"/>
      <c r="D15" s="169" t="n">
        <v>0</v>
      </c>
      <c r="E15" s="169" t="n">
        <v>0</v>
      </c>
      <c r="F15" s="169" t="n">
        <v>0</v>
      </c>
      <c r="G15" s="169" t="n">
        <v>0</v>
      </c>
      <c r="H15" s="169" t="n">
        <v>0</v>
      </c>
      <c r="I15" s="169" t="n">
        <v>0</v>
      </c>
      <c r="J15" s="169" t="n">
        <v>0</v>
      </c>
      <c r="K15" s="169" t="n">
        <v>0</v>
      </c>
      <c r="L15" s="169" t="n">
        <v>0</v>
      </c>
      <c r="M15" s="169" t="n">
        <v>0</v>
      </c>
      <c r="N15" s="169" t="n">
        <v>0</v>
      </c>
      <c r="O15" s="169" t="n">
        <v>0</v>
      </c>
      <c r="P15" s="169" t="n">
        <v>0</v>
      </c>
      <c r="Q15" s="169" t="n">
        <v>0</v>
      </c>
      <c r="R15" s="169" t="n">
        <v>0</v>
      </c>
      <c r="S15" s="169" t="n">
        <v>0</v>
      </c>
      <c r="T15" s="169" t="n">
        <v>0</v>
      </c>
      <c r="U15" s="169" t="n">
        <v>0</v>
      </c>
      <c r="V15" s="169" t="n">
        <v>0</v>
      </c>
      <c r="W15" s="169" t="n">
        <f aca="false">W16-V16</f>
        <v>0.13</v>
      </c>
      <c r="X15" s="169" t="n">
        <f aca="false">X16-W16</f>
        <v>0.02</v>
      </c>
      <c r="Y15" s="169" t="n">
        <f aca="false">Y16-X16</f>
        <v>0.02</v>
      </c>
      <c r="Z15" s="169" t="n">
        <f aca="false">Z16-Y16</f>
        <v>0.03</v>
      </c>
      <c r="AA15" s="169" t="n">
        <f aca="false">AA16-Z16</f>
        <v>0.03</v>
      </c>
      <c r="AB15" s="169" t="n">
        <f aca="false">AB16-AA16</f>
        <v>0.03</v>
      </c>
      <c r="AC15" s="169" t="n">
        <f aca="false">AC16-AB16</f>
        <v>0.03</v>
      </c>
      <c r="AD15" s="169" t="n">
        <f aca="false">AD16-AC16</f>
        <v>0.03</v>
      </c>
      <c r="AE15" s="169" t="n">
        <f aca="false">AE16-AD16</f>
        <v>0.03</v>
      </c>
      <c r="AF15" s="169" t="n">
        <f aca="false">AF16-AE16</f>
        <v>0.02</v>
      </c>
      <c r="AG15" s="169" t="n">
        <f aca="false">AG16-AF16</f>
        <v>0.03</v>
      </c>
      <c r="AH15" s="169" t="n">
        <f aca="false">AH16-AG16</f>
        <v>0.6</v>
      </c>
      <c r="AI15" s="169" t="n">
        <f aca="false">AI16-AH16</f>
        <v>0</v>
      </c>
      <c r="AJ15" s="170" t="n">
        <f aca="false">AJ16-AI16</f>
        <v>0</v>
      </c>
      <c r="AK15" s="169" t="n">
        <f aca="false">AK16-AJ16</f>
        <v>0</v>
      </c>
      <c r="AL15" s="169" t="n">
        <f aca="false">AL16-AK16</f>
        <v>0</v>
      </c>
      <c r="AM15" s="169" t="n">
        <f aca="false">AM16-AL16</f>
        <v>0</v>
      </c>
      <c r="AN15" s="169" t="n">
        <f aca="false">AN16-AM16</f>
        <v>0</v>
      </c>
      <c r="AO15" s="169" t="n">
        <f aca="false">AO16-AN16</f>
        <v>0</v>
      </c>
      <c r="AP15" s="169" t="n">
        <f aca="false">AP16-AO16</f>
        <v>0</v>
      </c>
      <c r="AQ15" s="169" t="n">
        <f aca="false">AQ16-AP16</f>
        <v>0</v>
      </c>
      <c r="AR15" s="169" t="n">
        <f aca="false">AR16-AQ16</f>
        <v>0</v>
      </c>
      <c r="AS15" s="169" t="n">
        <f aca="false">AS16-AR16</f>
        <v>0</v>
      </c>
      <c r="AT15" s="169" t="n">
        <f aca="false">AT16-AS16</f>
        <v>0</v>
      </c>
      <c r="AU15" s="169" t="n">
        <f aca="false">AU16-AT16</f>
        <v>0</v>
      </c>
      <c r="AV15" s="169" t="n">
        <f aca="false">AV16-AU16</f>
        <v>0</v>
      </c>
      <c r="AW15" s="169" t="n">
        <f aca="false">AW16-AV16</f>
        <v>0</v>
      </c>
      <c r="AX15" s="169" t="n">
        <f aca="false">AX16-AW16</f>
        <v>0</v>
      </c>
      <c r="AY15" s="169" t="n">
        <f aca="false">AY16-AX16</f>
        <v>0</v>
      </c>
      <c r="AZ15" s="169" t="n">
        <f aca="false">AZ16-AY16</f>
        <v>0</v>
      </c>
      <c r="BA15" s="169" t="n">
        <f aca="false">BA16-AZ16</f>
        <v>0</v>
      </c>
      <c r="BB15" s="169" t="n">
        <f aca="false">BB16-BA16</f>
        <v>0</v>
      </c>
      <c r="BC15" s="171" t="n">
        <f aca="false">SUM(D15:BB15)</f>
        <v>1</v>
      </c>
      <c r="BD15" s="168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  <c r="EV15" s="172"/>
      <c r="EW15" s="172"/>
      <c r="EX15" s="172"/>
      <c r="EY15" s="172"/>
      <c r="EZ15" s="172"/>
      <c r="FA15" s="172"/>
      <c r="FB15" s="172"/>
      <c r="FC15" s="172"/>
      <c r="FD15" s="172"/>
      <c r="FE15" s="172"/>
      <c r="FF15" s="172"/>
      <c r="FG15" s="172"/>
      <c r="FH15" s="172"/>
      <c r="FI15" s="172"/>
      <c r="FJ15" s="172"/>
      <c r="FK15" s="172"/>
      <c r="FL15" s="172"/>
      <c r="FM15" s="172"/>
      <c r="FN15" s="172"/>
      <c r="FO15" s="172"/>
      <c r="FP15" s="172"/>
      <c r="FQ15" s="172"/>
      <c r="FR15" s="172"/>
      <c r="FS15" s="172"/>
      <c r="FT15" s="172"/>
      <c r="FU15" s="172"/>
      <c r="FV15" s="172"/>
      <c r="FW15" s="172"/>
      <c r="FX15" s="172"/>
      <c r="FY15" s="172"/>
      <c r="FZ15" s="172"/>
      <c r="GA15" s="172"/>
      <c r="GB15" s="172"/>
      <c r="GC15" s="172"/>
      <c r="GD15" s="172"/>
      <c r="GE15" s="172"/>
      <c r="GF15" s="172"/>
      <c r="GG15" s="172"/>
      <c r="GH15" s="172"/>
      <c r="GI15" s="172"/>
      <c r="GJ15" s="172"/>
      <c r="GK15" s="172"/>
      <c r="GL15" s="172"/>
      <c r="GM15" s="172"/>
      <c r="GN15" s="172"/>
      <c r="GO15" s="172"/>
      <c r="GP15" s="172"/>
      <c r="GQ15" s="172"/>
      <c r="GR15" s="172"/>
      <c r="GS15" s="172"/>
      <c r="GT15" s="172"/>
      <c r="GU15" s="172"/>
      <c r="GV15" s="172"/>
      <c r="GW15" s="172"/>
      <c r="GX15" s="172"/>
      <c r="GY15" s="172"/>
      <c r="GZ15" s="172"/>
      <c r="HA15" s="172"/>
      <c r="HB15" s="172"/>
      <c r="HC15" s="172"/>
      <c r="HD15" s="172"/>
      <c r="HE15" s="172"/>
      <c r="HF15" s="172"/>
      <c r="HG15" s="172"/>
      <c r="HH15" s="172"/>
      <c r="HI15" s="172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2"/>
      <c r="IF15" s="172"/>
      <c r="IG15" s="172"/>
      <c r="IH15" s="172"/>
      <c r="II15" s="172"/>
      <c r="IJ15" s="172"/>
      <c r="IK15" s="172"/>
      <c r="IL15" s="172"/>
      <c r="IM15" s="172"/>
      <c r="IN15" s="172"/>
      <c r="IO15" s="172"/>
      <c r="IP15" s="172"/>
      <c r="IQ15" s="172"/>
      <c r="IR15" s="172"/>
      <c r="IS15" s="172"/>
      <c r="IT15" s="172"/>
      <c r="IU15" s="172"/>
      <c r="IV15" s="172"/>
      <c r="IW15" s="172"/>
    </row>
    <row r="16" customFormat="false" ht="12.75" hidden="false" customHeight="false" outlineLevel="0" collapsed="false">
      <c r="A16" s="161"/>
      <c r="B16" s="168" t="s">
        <v>124</v>
      </c>
      <c r="C16" s="163"/>
      <c r="D16" s="169" t="n">
        <f aca="false">D15</f>
        <v>0</v>
      </c>
      <c r="E16" s="169" t="n">
        <f aca="false">+D16+E15</f>
        <v>0</v>
      </c>
      <c r="F16" s="169" t="n">
        <f aca="false">+E16+F15</f>
        <v>0</v>
      </c>
      <c r="G16" s="169" t="n">
        <f aca="false">+F16+G15</f>
        <v>0</v>
      </c>
      <c r="H16" s="169" t="n">
        <f aca="false">+G16+H15</f>
        <v>0</v>
      </c>
      <c r="I16" s="169" t="n">
        <f aca="false">+H16+I15</f>
        <v>0</v>
      </c>
      <c r="J16" s="169" t="n">
        <f aca="false">+I16+J15</f>
        <v>0</v>
      </c>
      <c r="K16" s="169" t="n">
        <f aca="false">+J16+K15</f>
        <v>0</v>
      </c>
      <c r="L16" s="169" t="n">
        <f aca="false">+K16+L15</f>
        <v>0</v>
      </c>
      <c r="M16" s="169" t="n">
        <f aca="false">+L16+M15</f>
        <v>0</v>
      </c>
      <c r="N16" s="169" t="n">
        <f aca="false">+M16+N15</f>
        <v>0</v>
      </c>
      <c r="O16" s="169" t="n">
        <f aca="false">+N16+O15</f>
        <v>0</v>
      </c>
      <c r="P16" s="169" t="n">
        <f aca="false">+O16+P15</f>
        <v>0</v>
      </c>
      <c r="Q16" s="169" t="n">
        <f aca="false">+P16+Q15</f>
        <v>0</v>
      </c>
      <c r="R16" s="169" t="n">
        <f aca="false">+Q16+R15</f>
        <v>0</v>
      </c>
      <c r="S16" s="169" t="n">
        <f aca="false">+R16+S15</f>
        <v>0</v>
      </c>
      <c r="T16" s="169" t="n">
        <f aca="false">+S16+T15</f>
        <v>0</v>
      </c>
      <c r="U16" s="169" t="n">
        <f aca="false">+T16+U15</f>
        <v>0</v>
      </c>
      <c r="V16" s="169" t="n">
        <f aca="false">+U16+V15</f>
        <v>0</v>
      </c>
      <c r="W16" s="169" t="n">
        <v>0.13</v>
      </c>
      <c r="X16" s="169" t="n">
        <v>0.15</v>
      </c>
      <c r="Y16" s="169" t="n">
        <v>0.17</v>
      </c>
      <c r="Z16" s="169" t="n">
        <v>0.2</v>
      </c>
      <c r="AA16" s="169" t="n">
        <v>0.23</v>
      </c>
      <c r="AB16" s="169" t="n">
        <v>0.26</v>
      </c>
      <c r="AC16" s="169" t="n">
        <v>0.29</v>
      </c>
      <c r="AD16" s="169" t="n">
        <v>0.32</v>
      </c>
      <c r="AE16" s="169" t="n">
        <v>0.35</v>
      </c>
      <c r="AF16" s="169" t="n">
        <v>0.37</v>
      </c>
      <c r="AG16" s="169" t="n">
        <v>0.4</v>
      </c>
      <c r="AH16" s="169" t="n">
        <v>1</v>
      </c>
      <c r="AI16" s="169" t="n">
        <v>1</v>
      </c>
      <c r="AJ16" s="170" t="n">
        <v>1</v>
      </c>
      <c r="AK16" s="169" t="n">
        <v>1</v>
      </c>
      <c r="AL16" s="169" t="n">
        <v>1</v>
      </c>
      <c r="AM16" s="169" t="n">
        <v>1</v>
      </c>
      <c r="AN16" s="169" t="n">
        <v>1</v>
      </c>
      <c r="AO16" s="169" t="n">
        <v>1</v>
      </c>
      <c r="AP16" s="169" t="n">
        <v>1</v>
      </c>
      <c r="AQ16" s="169" t="n">
        <v>1</v>
      </c>
      <c r="AR16" s="169" t="n">
        <v>1</v>
      </c>
      <c r="AS16" s="169" t="n">
        <v>1</v>
      </c>
      <c r="AT16" s="169" t="n">
        <v>1</v>
      </c>
      <c r="AU16" s="169" t="n">
        <v>1</v>
      </c>
      <c r="AV16" s="169" t="n">
        <v>1</v>
      </c>
      <c r="AW16" s="169" t="n">
        <v>1</v>
      </c>
      <c r="AX16" s="169" t="n">
        <v>1</v>
      </c>
      <c r="AY16" s="169" t="n">
        <v>1</v>
      </c>
      <c r="AZ16" s="169" t="n">
        <v>1</v>
      </c>
      <c r="BA16" s="169" t="n">
        <v>1</v>
      </c>
      <c r="BB16" s="169" t="n">
        <v>1</v>
      </c>
      <c r="BC16" s="171"/>
      <c r="BD16" s="168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72"/>
      <c r="EA16" s="172"/>
      <c r="EB16" s="172"/>
      <c r="EC16" s="172"/>
      <c r="ED16" s="172"/>
      <c r="EE16" s="172"/>
      <c r="EF16" s="172"/>
      <c r="EG16" s="172"/>
      <c r="EH16" s="172"/>
      <c r="EI16" s="172"/>
      <c r="EJ16" s="172"/>
      <c r="EK16" s="172"/>
      <c r="EL16" s="172"/>
      <c r="EM16" s="172"/>
      <c r="EN16" s="172"/>
      <c r="EO16" s="172"/>
      <c r="EP16" s="172"/>
      <c r="EQ16" s="172"/>
      <c r="ER16" s="172"/>
      <c r="ES16" s="172"/>
      <c r="ET16" s="172"/>
      <c r="EU16" s="172"/>
      <c r="EV16" s="172"/>
      <c r="EW16" s="172"/>
      <c r="EX16" s="172"/>
      <c r="EY16" s="172"/>
      <c r="EZ16" s="172"/>
      <c r="FA16" s="172"/>
      <c r="FB16" s="172"/>
      <c r="FC16" s="172"/>
      <c r="FD16" s="172"/>
      <c r="FE16" s="172"/>
      <c r="FF16" s="172"/>
      <c r="FG16" s="172"/>
      <c r="FH16" s="172"/>
      <c r="FI16" s="172"/>
      <c r="FJ16" s="172"/>
      <c r="FK16" s="172"/>
      <c r="FL16" s="172"/>
      <c r="FM16" s="172"/>
      <c r="FN16" s="172"/>
      <c r="FO16" s="172"/>
      <c r="FP16" s="172"/>
      <c r="FQ16" s="172"/>
      <c r="FR16" s="172"/>
      <c r="FS16" s="172"/>
      <c r="FT16" s="172"/>
      <c r="FU16" s="172"/>
      <c r="FV16" s="172"/>
      <c r="FW16" s="172"/>
      <c r="FX16" s="172"/>
      <c r="FY16" s="172"/>
      <c r="FZ16" s="172"/>
      <c r="GA16" s="172"/>
      <c r="GB16" s="172"/>
      <c r="GC16" s="172"/>
      <c r="GD16" s="172"/>
      <c r="GE16" s="172"/>
      <c r="GF16" s="172"/>
      <c r="GG16" s="172"/>
      <c r="GH16" s="172"/>
      <c r="GI16" s="172"/>
      <c r="GJ16" s="172"/>
      <c r="GK16" s="172"/>
      <c r="GL16" s="172"/>
      <c r="GM16" s="172"/>
      <c r="GN16" s="172"/>
      <c r="GO16" s="172"/>
      <c r="GP16" s="172"/>
      <c r="GQ16" s="172"/>
      <c r="GR16" s="172"/>
      <c r="GS16" s="172"/>
      <c r="GT16" s="172"/>
      <c r="GU16" s="172"/>
      <c r="GV16" s="172"/>
      <c r="GW16" s="172"/>
      <c r="GX16" s="172"/>
      <c r="GY16" s="172"/>
      <c r="GZ16" s="172"/>
      <c r="HA16" s="172"/>
      <c r="HB16" s="172"/>
      <c r="HC16" s="172"/>
      <c r="HD16" s="172"/>
      <c r="HE16" s="172"/>
      <c r="HF16" s="172"/>
      <c r="HG16" s="172"/>
      <c r="HH16" s="172"/>
      <c r="HI16" s="172"/>
      <c r="HJ16" s="172"/>
      <c r="HK16" s="172"/>
      <c r="HL16" s="172"/>
      <c r="HM16" s="172"/>
      <c r="HN16" s="172"/>
      <c r="HO16" s="172"/>
      <c r="HP16" s="172"/>
      <c r="HQ16" s="172"/>
      <c r="HR16" s="172"/>
      <c r="HS16" s="172"/>
      <c r="HT16" s="172"/>
      <c r="HU16" s="172"/>
      <c r="HV16" s="172"/>
      <c r="HW16" s="172"/>
      <c r="HX16" s="172"/>
      <c r="HY16" s="172"/>
      <c r="HZ16" s="172"/>
      <c r="IA16" s="172"/>
      <c r="IB16" s="172"/>
      <c r="IC16" s="172"/>
      <c r="ID16" s="172"/>
      <c r="IE16" s="172"/>
      <c r="IF16" s="172"/>
      <c r="IG16" s="172"/>
      <c r="IH16" s="172"/>
      <c r="II16" s="172"/>
      <c r="IJ16" s="172"/>
      <c r="IK16" s="172"/>
      <c r="IL16" s="172"/>
      <c r="IM16" s="172"/>
      <c r="IN16" s="172"/>
      <c r="IO16" s="172"/>
      <c r="IP16" s="172"/>
      <c r="IQ16" s="172"/>
      <c r="IR16" s="172"/>
      <c r="IS16" s="172"/>
      <c r="IT16" s="172"/>
      <c r="IU16" s="172"/>
      <c r="IV16" s="172"/>
      <c r="IW16" s="172"/>
    </row>
    <row r="17" customFormat="false" ht="12.75" hidden="false" customHeight="false" outlineLevel="0" collapsed="false">
      <c r="A17" s="161"/>
      <c r="B17" s="173"/>
      <c r="C17" s="163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5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6"/>
      <c r="BD17" s="173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  <c r="IW17" s="177"/>
    </row>
    <row r="18" customFormat="false" ht="12.75" hidden="false" customHeight="false" outlineLevel="0" collapsed="false">
      <c r="A18" s="161"/>
      <c r="B18" s="178" t="s">
        <v>125</v>
      </c>
      <c r="C18" s="179" t="n">
        <v>19.1325</v>
      </c>
      <c r="D18" s="180" t="n">
        <f aca="false">+D14*$C18</f>
        <v>0</v>
      </c>
      <c r="E18" s="180" t="n">
        <f aca="false">+E14*$C18</f>
        <v>0</v>
      </c>
      <c r="F18" s="180" t="n">
        <f aca="false">+F14*$C18</f>
        <v>0</v>
      </c>
      <c r="G18" s="180" t="n">
        <f aca="false">+G14*$C18</f>
        <v>0</v>
      </c>
      <c r="H18" s="180" t="n">
        <f aca="false">+H14*$C18</f>
        <v>0</v>
      </c>
      <c r="I18" s="180" t="n">
        <f aca="false">+I14*$C18</f>
        <v>0</v>
      </c>
      <c r="J18" s="180" t="n">
        <f aca="false">+J14*$C18</f>
        <v>0</v>
      </c>
      <c r="K18" s="180" t="n">
        <f aca="false">+K14*$C18</f>
        <v>0</v>
      </c>
      <c r="L18" s="180" t="n">
        <f aca="false">+L14*$C18</f>
        <v>0</v>
      </c>
      <c r="M18" s="180" t="n">
        <f aca="false">+M14*$C18</f>
        <v>0</v>
      </c>
      <c r="N18" s="180" t="n">
        <f aca="false">+N14*$C18</f>
        <v>0</v>
      </c>
      <c r="O18" s="180" t="n">
        <f aca="false">+O14*$C18</f>
        <v>0</v>
      </c>
      <c r="P18" s="180" t="n">
        <f aca="false">+P14*$C18</f>
        <v>0</v>
      </c>
      <c r="Q18" s="180" t="n">
        <f aca="false">+Q14*$C18</f>
        <v>0</v>
      </c>
      <c r="R18" s="180" t="n">
        <f aca="false">+R14*$C18</f>
        <v>0</v>
      </c>
      <c r="S18" s="180" t="n">
        <f aca="false">+S14*$C18</f>
        <v>0</v>
      </c>
      <c r="T18" s="180" t="n">
        <f aca="false">+T14*$C18</f>
        <v>0</v>
      </c>
      <c r="U18" s="180" t="n">
        <f aca="false">+U14*$C18</f>
        <v>0</v>
      </c>
      <c r="V18" s="180" t="n">
        <f aca="false">+V14*$C18</f>
        <v>0</v>
      </c>
      <c r="W18" s="180" t="n">
        <f aca="false">+W14*$C18</f>
        <v>1.91325</v>
      </c>
      <c r="X18" s="180" t="n">
        <f aca="false">+X14*$C18</f>
        <v>1.91325</v>
      </c>
      <c r="Y18" s="180" t="n">
        <f aca="false">+Y14*$C18</f>
        <v>3.3481875</v>
      </c>
      <c r="Z18" s="180" t="n">
        <f aca="false">+Z14*$C18</f>
        <v>4.783125</v>
      </c>
      <c r="AA18" s="180" t="n">
        <f aca="false">+AA14*$C18</f>
        <v>6.313725</v>
      </c>
      <c r="AB18" s="180" t="n">
        <f aca="false">+AB14*$C18</f>
        <v>7.844325</v>
      </c>
      <c r="AC18" s="180" t="n">
        <f aca="false">+AC14*$C18</f>
        <v>9.374925</v>
      </c>
      <c r="AD18" s="180" t="n">
        <f aca="false">+AD14*$C18</f>
        <v>10.905525</v>
      </c>
      <c r="AE18" s="180" t="n">
        <f aca="false">+AE14*$C18</f>
        <v>12.436125</v>
      </c>
      <c r="AF18" s="180" t="n">
        <f aca="false">+AF14*$C18</f>
        <v>13.966725</v>
      </c>
      <c r="AG18" s="180" t="n">
        <f aca="false">+AG14*$C18</f>
        <v>18.175875</v>
      </c>
      <c r="AH18" s="180" t="n">
        <f aca="false">+AH14*$C18</f>
        <v>19.1325</v>
      </c>
      <c r="AI18" s="180" t="n">
        <f aca="false">+AI14*$C18</f>
        <v>19.1325</v>
      </c>
      <c r="AJ18" s="181" t="n">
        <f aca="false">+AJ14*$C18</f>
        <v>19.1325</v>
      </c>
      <c r="AK18" s="180" t="n">
        <f aca="false">+AK14*$C18</f>
        <v>19.1325</v>
      </c>
      <c r="AL18" s="180" t="n">
        <f aca="false">+AL14*$C18</f>
        <v>19.1325</v>
      </c>
      <c r="AM18" s="180" t="n">
        <f aca="false">+AM14*$C18</f>
        <v>19.1325</v>
      </c>
      <c r="AN18" s="180" t="n">
        <f aca="false">+AN14*$C18</f>
        <v>19.1325</v>
      </c>
      <c r="AO18" s="180" t="n">
        <f aca="false">+AO14*$C18</f>
        <v>19.1325</v>
      </c>
      <c r="AP18" s="180" t="n">
        <f aca="false">+AP14*$C18</f>
        <v>19.1325</v>
      </c>
      <c r="AQ18" s="180" t="n">
        <f aca="false">+AQ14*$C18</f>
        <v>19.1325</v>
      </c>
      <c r="AR18" s="180" t="n">
        <f aca="false">+AR14*$C18</f>
        <v>19.1325</v>
      </c>
      <c r="AS18" s="180" t="n">
        <f aca="false">+AS14*$C18</f>
        <v>19.1325</v>
      </c>
      <c r="AT18" s="180" t="n">
        <f aca="false">+AT14*$C18</f>
        <v>19.1325</v>
      </c>
      <c r="AU18" s="180" t="n">
        <f aca="false">+AU14*$C18</f>
        <v>19.1325</v>
      </c>
      <c r="AV18" s="180" t="n">
        <f aca="false">+AV14*$C18</f>
        <v>19.1325</v>
      </c>
      <c r="AW18" s="180" t="n">
        <f aca="false">+AW14*$C18</f>
        <v>19.1325</v>
      </c>
      <c r="AX18" s="180" t="n">
        <f aca="false">+AX14*$C18</f>
        <v>19.1325</v>
      </c>
      <c r="AY18" s="180" t="n">
        <f aca="false">+AY14*$C18</f>
        <v>19.1325</v>
      </c>
      <c r="AZ18" s="180" t="n">
        <f aca="false">+AZ14*$C18</f>
        <v>19.1325</v>
      </c>
      <c r="BA18" s="180" t="n">
        <f aca="false">+BA14*$C18</f>
        <v>19.1325</v>
      </c>
      <c r="BB18" s="180" t="n">
        <f aca="false">+BB14*$C18</f>
        <v>19.1325</v>
      </c>
      <c r="BC18" s="182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  <c r="IW18" s="178"/>
    </row>
    <row r="19" customFormat="false" ht="13.5" hidden="false" customHeight="false" outlineLevel="0" collapsed="false">
      <c r="A19" s="161"/>
      <c r="B19" s="184" t="s">
        <v>126</v>
      </c>
      <c r="C19" s="185" t="str">
        <f aca="false">+'Detail by Turbine'!B7</f>
        <v>Committed</v>
      </c>
      <c r="D19" s="186" t="n">
        <f aca="false">+D16*$C18</f>
        <v>0</v>
      </c>
      <c r="E19" s="186" t="n">
        <f aca="false">+E16*$C18</f>
        <v>0</v>
      </c>
      <c r="F19" s="186" t="n">
        <f aca="false">+F16*$C18</f>
        <v>0</v>
      </c>
      <c r="G19" s="186" t="n">
        <f aca="false">+G16*$C18</f>
        <v>0</v>
      </c>
      <c r="H19" s="186" t="n">
        <f aca="false">+H16*$C18</f>
        <v>0</v>
      </c>
      <c r="I19" s="186" t="n">
        <f aca="false">+I16*$C18</f>
        <v>0</v>
      </c>
      <c r="J19" s="186" t="n">
        <f aca="false">+J16*$C18</f>
        <v>0</v>
      </c>
      <c r="K19" s="186" t="n">
        <f aca="false">+K16*$C18</f>
        <v>0</v>
      </c>
      <c r="L19" s="186" t="n">
        <f aca="false">+L16*$C18</f>
        <v>0</v>
      </c>
      <c r="M19" s="186" t="n">
        <f aca="false">+M16*$C18</f>
        <v>0</v>
      </c>
      <c r="N19" s="186" t="n">
        <f aca="false">+N16*$C18</f>
        <v>0</v>
      </c>
      <c r="O19" s="186" t="n">
        <f aca="false">+O16*$C18</f>
        <v>0</v>
      </c>
      <c r="P19" s="186" t="n">
        <f aca="false">+P16*$C18</f>
        <v>0</v>
      </c>
      <c r="Q19" s="186" t="n">
        <f aca="false">+Q16*$C18</f>
        <v>0</v>
      </c>
      <c r="R19" s="186" t="n">
        <f aca="false">+R16*$C18</f>
        <v>0</v>
      </c>
      <c r="S19" s="186" t="n">
        <f aca="false">+S16*$C18</f>
        <v>0</v>
      </c>
      <c r="T19" s="186" t="n">
        <f aca="false">+T16*$C18</f>
        <v>0</v>
      </c>
      <c r="U19" s="186" t="n">
        <f aca="false">+U16*$C18</f>
        <v>0</v>
      </c>
      <c r="V19" s="186" t="n">
        <f aca="false">+V16*$C18</f>
        <v>0</v>
      </c>
      <c r="W19" s="186" t="n">
        <f aca="false">+W16*$C18</f>
        <v>2.487225</v>
      </c>
      <c r="X19" s="186" t="n">
        <f aca="false">+X16*$C18</f>
        <v>2.869875</v>
      </c>
      <c r="Y19" s="186" t="n">
        <f aca="false">+Y16*$C18</f>
        <v>3.252525</v>
      </c>
      <c r="Z19" s="186" t="n">
        <f aca="false">+Z16*$C18</f>
        <v>3.8265</v>
      </c>
      <c r="AA19" s="186" t="n">
        <f aca="false">+AA16*$C18</f>
        <v>4.400475</v>
      </c>
      <c r="AB19" s="186" t="n">
        <f aca="false">+AB16*$C18</f>
        <v>4.97445</v>
      </c>
      <c r="AC19" s="186" t="n">
        <f aca="false">+AC16*$C18</f>
        <v>5.548425</v>
      </c>
      <c r="AD19" s="186" t="n">
        <f aca="false">+AD16*$C18</f>
        <v>6.1224</v>
      </c>
      <c r="AE19" s="186" t="n">
        <f aca="false">+AE16*$C18</f>
        <v>6.696375</v>
      </c>
      <c r="AF19" s="186" t="n">
        <f aca="false">+AF16*$C18</f>
        <v>7.079025</v>
      </c>
      <c r="AG19" s="186" t="n">
        <f aca="false">+AG16*$C18</f>
        <v>7.653</v>
      </c>
      <c r="AH19" s="186" t="n">
        <f aca="false">+AH16*$C18</f>
        <v>19.1325</v>
      </c>
      <c r="AI19" s="186" t="n">
        <f aca="false">+AI16*$C18</f>
        <v>19.1325</v>
      </c>
      <c r="AJ19" s="187" t="n">
        <f aca="false">+AJ16*$C18</f>
        <v>19.1325</v>
      </c>
      <c r="AK19" s="186" t="n">
        <f aca="false">+AK16*$C18</f>
        <v>19.1325</v>
      </c>
      <c r="AL19" s="186" t="n">
        <f aca="false">+AL16*$C18</f>
        <v>19.1325</v>
      </c>
      <c r="AM19" s="186" t="n">
        <f aca="false">+AM16*$C18</f>
        <v>19.1325</v>
      </c>
      <c r="AN19" s="186" t="n">
        <f aca="false">+AN16*$C18</f>
        <v>19.1325</v>
      </c>
      <c r="AO19" s="186" t="n">
        <f aca="false">+AO16*$C18</f>
        <v>19.1325</v>
      </c>
      <c r="AP19" s="186" t="n">
        <f aca="false">+AP16*$C18</f>
        <v>19.1325</v>
      </c>
      <c r="AQ19" s="186" t="n">
        <f aca="false">+AQ16*$C18</f>
        <v>19.1325</v>
      </c>
      <c r="AR19" s="186" t="n">
        <f aca="false">+AR16*$C18</f>
        <v>19.1325</v>
      </c>
      <c r="AS19" s="186" t="n">
        <f aca="false">+AS16*$C18</f>
        <v>19.1325</v>
      </c>
      <c r="AT19" s="186" t="n">
        <f aca="false">+AT16*$C18</f>
        <v>19.1325</v>
      </c>
      <c r="AU19" s="186" t="n">
        <f aca="false">+AU16*$C18</f>
        <v>19.1325</v>
      </c>
      <c r="AV19" s="186" t="n">
        <f aca="false">+AV16*$C18</f>
        <v>19.1325</v>
      </c>
      <c r="AW19" s="186" t="n">
        <f aca="false">+AW16*$C18</f>
        <v>19.1325</v>
      </c>
      <c r="AX19" s="186" t="n">
        <f aca="false">+AX16*$C18</f>
        <v>19.1325</v>
      </c>
      <c r="AY19" s="186" t="n">
        <f aca="false">+AY16*$C18</f>
        <v>19.1325</v>
      </c>
      <c r="AZ19" s="186" t="n">
        <f aca="false">+AZ16*$C18</f>
        <v>19.1325</v>
      </c>
      <c r="BA19" s="186" t="n">
        <f aca="false">+BA16*$C18</f>
        <v>19.1325</v>
      </c>
      <c r="BB19" s="186" t="n">
        <f aca="false">+BB16*$C18</f>
        <v>19.1325</v>
      </c>
      <c r="BC19" s="188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  <c r="HW19" s="184"/>
      <c r="HX19" s="184"/>
      <c r="HY19" s="184"/>
      <c r="HZ19" s="184"/>
      <c r="IA19" s="184"/>
      <c r="IB19" s="184"/>
      <c r="IC19" s="184"/>
      <c r="ID19" s="184"/>
      <c r="IE19" s="184"/>
      <c r="IF19" s="184"/>
      <c r="IG19" s="184"/>
      <c r="IH19" s="184"/>
      <c r="II19" s="184"/>
      <c r="IJ19" s="184"/>
      <c r="IK19" s="184"/>
      <c r="IL19" s="184"/>
      <c r="IM19" s="184"/>
      <c r="IN19" s="184"/>
      <c r="IO19" s="184"/>
      <c r="IP19" s="184"/>
      <c r="IQ19" s="184"/>
      <c r="IR19" s="184"/>
      <c r="IS19" s="184"/>
      <c r="IT19" s="184"/>
      <c r="IU19" s="184"/>
      <c r="IV19" s="184"/>
      <c r="IW19" s="184"/>
    </row>
    <row r="20" customFormat="false" ht="15" hidden="false" customHeight="true" outlineLevel="0" collapsed="false">
      <c r="A20" s="161" t="n">
        <f aca="false">+A12+1</f>
        <v>3</v>
      </c>
      <c r="B20" s="190" t="str">
        <f aca="false">+'Detail by Turbine'!G8</f>
        <v>7FA</v>
      </c>
      <c r="C20" s="191" t="str">
        <f aca="false">+'Detail by Turbine'!S8</f>
        <v>Columbia / Longview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65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3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4"/>
      <c r="CM20" s="194"/>
      <c r="CN20" s="194"/>
      <c r="CO20" s="194"/>
      <c r="CP20" s="194"/>
      <c r="CQ20" s="194"/>
      <c r="CR20" s="194"/>
      <c r="CS20" s="194"/>
      <c r="CT20" s="194"/>
      <c r="CU20" s="194"/>
      <c r="CV20" s="194"/>
      <c r="CW20" s="194"/>
      <c r="CX20" s="194"/>
      <c r="CY20" s="194"/>
      <c r="CZ20" s="194"/>
      <c r="DA20" s="194"/>
      <c r="DB20" s="194"/>
      <c r="DC20" s="194"/>
      <c r="DD20" s="194"/>
      <c r="DE20" s="194"/>
      <c r="DF20" s="194"/>
      <c r="DG20" s="194"/>
      <c r="DH20" s="194"/>
      <c r="DI20" s="194"/>
      <c r="DJ20" s="194"/>
      <c r="DK20" s="194"/>
      <c r="DL20" s="194"/>
      <c r="DM20" s="194"/>
      <c r="DN20" s="194"/>
      <c r="DO20" s="194"/>
      <c r="DP20" s="194"/>
      <c r="DQ20" s="194"/>
      <c r="DR20" s="194"/>
      <c r="DS20" s="194"/>
      <c r="DT20" s="194"/>
      <c r="DU20" s="194"/>
      <c r="DV20" s="194"/>
      <c r="DW20" s="194"/>
      <c r="DX20" s="194"/>
      <c r="DY20" s="194"/>
      <c r="DZ20" s="194"/>
      <c r="EA20" s="194"/>
      <c r="EB20" s="194"/>
      <c r="EC20" s="194"/>
      <c r="ED20" s="194"/>
      <c r="EE20" s="194"/>
      <c r="EF20" s="194"/>
      <c r="EG20" s="194"/>
      <c r="EH20" s="194"/>
      <c r="EI20" s="194"/>
      <c r="EJ20" s="194"/>
      <c r="EK20" s="194"/>
      <c r="EL20" s="194"/>
      <c r="EM20" s="194"/>
      <c r="EN20" s="194"/>
      <c r="EO20" s="194"/>
      <c r="EP20" s="194"/>
      <c r="EQ20" s="194"/>
      <c r="ER20" s="194"/>
      <c r="ES20" s="194"/>
      <c r="ET20" s="194"/>
      <c r="EU20" s="194"/>
      <c r="EV20" s="194"/>
      <c r="EW20" s="194"/>
      <c r="EX20" s="194"/>
      <c r="EY20" s="194"/>
      <c r="EZ20" s="194"/>
      <c r="FA20" s="194"/>
      <c r="FB20" s="194"/>
      <c r="FC20" s="194"/>
      <c r="FD20" s="194"/>
      <c r="FE20" s="194"/>
      <c r="FF20" s="194"/>
      <c r="FG20" s="194"/>
      <c r="FH20" s="194"/>
      <c r="FI20" s="194"/>
      <c r="FJ20" s="194"/>
      <c r="FK20" s="194"/>
      <c r="FL20" s="194"/>
      <c r="FM20" s="194"/>
      <c r="FN20" s="194"/>
      <c r="FO20" s="194"/>
      <c r="FP20" s="194"/>
      <c r="FQ20" s="194"/>
      <c r="FR20" s="194"/>
      <c r="FS20" s="194"/>
      <c r="FT20" s="194"/>
      <c r="FU20" s="194"/>
      <c r="FV20" s="194"/>
      <c r="FW20" s="194"/>
      <c r="FX20" s="194"/>
      <c r="FY20" s="194"/>
      <c r="FZ20" s="194"/>
      <c r="GA20" s="194"/>
      <c r="GB20" s="194"/>
      <c r="GC20" s="194"/>
      <c r="GD20" s="194"/>
      <c r="GE20" s="194"/>
      <c r="GF20" s="194"/>
      <c r="GG20" s="194"/>
      <c r="GH20" s="194"/>
      <c r="GI20" s="194"/>
      <c r="GJ20" s="194"/>
      <c r="GK20" s="194"/>
      <c r="GL20" s="194"/>
      <c r="GM20" s="194"/>
      <c r="GN20" s="194"/>
      <c r="GO20" s="194"/>
      <c r="GP20" s="194"/>
      <c r="GQ20" s="194"/>
      <c r="GR20" s="194"/>
      <c r="GS20" s="194"/>
      <c r="GT20" s="194"/>
      <c r="GU20" s="194"/>
      <c r="GV20" s="194"/>
      <c r="GW20" s="194"/>
      <c r="GX20" s="194"/>
      <c r="GY20" s="194"/>
      <c r="GZ20" s="194"/>
      <c r="HA20" s="194"/>
      <c r="HB20" s="194"/>
      <c r="HC20" s="194"/>
      <c r="HD20" s="194"/>
      <c r="HE20" s="194"/>
      <c r="HF20" s="194"/>
      <c r="HG20" s="194"/>
      <c r="HH20" s="194"/>
      <c r="HI20" s="194"/>
      <c r="HJ20" s="194"/>
      <c r="HK20" s="194"/>
      <c r="HL20" s="194"/>
      <c r="HM20" s="194"/>
      <c r="HN20" s="194"/>
      <c r="HO20" s="194"/>
      <c r="HP20" s="194"/>
      <c r="HQ20" s="194"/>
      <c r="HR20" s="194"/>
      <c r="HS20" s="194"/>
      <c r="HT20" s="194"/>
      <c r="HU20" s="194"/>
      <c r="HV20" s="194"/>
      <c r="HW20" s="194"/>
      <c r="HX20" s="194"/>
      <c r="HY20" s="194"/>
      <c r="HZ20" s="194"/>
      <c r="IA20" s="194"/>
      <c r="IB20" s="194"/>
      <c r="IC20" s="194"/>
      <c r="ID20" s="194"/>
      <c r="IE20" s="194"/>
      <c r="IF20" s="194"/>
      <c r="IG20" s="194"/>
      <c r="IH20" s="194"/>
      <c r="II20" s="194"/>
      <c r="IJ20" s="194"/>
      <c r="IK20" s="194"/>
      <c r="IL20" s="194"/>
      <c r="IM20" s="194"/>
      <c r="IN20" s="194"/>
      <c r="IO20" s="194"/>
      <c r="IP20" s="194"/>
      <c r="IQ20" s="194"/>
      <c r="IR20" s="194"/>
      <c r="IS20" s="194"/>
      <c r="IT20" s="194"/>
      <c r="IU20" s="194"/>
      <c r="IV20" s="194"/>
      <c r="IW20" s="194"/>
    </row>
    <row r="21" customFormat="false" ht="12.75" hidden="false" customHeight="false" outlineLevel="0" collapsed="false">
      <c r="A21" s="161"/>
      <c r="B21" s="195" t="s">
        <v>121</v>
      </c>
      <c r="C21" s="191"/>
      <c r="D21" s="196" t="n">
        <v>0</v>
      </c>
      <c r="E21" s="196" t="n">
        <v>0</v>
      </c>
      <c r="F21" s="196" t="n">
        <v>0</v>
      </c>
      <c r="G21" s="196" t="n">
        <v>0</v>
      </c>
      <c r="H21" s="196" t="n">
        <v>0</v>
      </c>
      <c r="I21" s="196" t="n">
        <v>0</v>
      </c>
      <c r="J21" s="196" t="n">
        <v>0</v>
      </c>
      <c r="K21" s="196" t="n">
        <v>0</v>
      </c>
      <c r="L21" s="196" t="n">
        <v>0</v>
      </c>
      <c r="M21" s="196" t="n">
        <v>0</v>
      </c>
      <c r="N21" s="196" t="n">
        <v>0</v>
      </c>
      <c r="O21" s="196" t="n">
        <v>0</v>
      </c>
      <c r="P21" s="196" t="n">
        <v>0</v>
      </c>
      <c r="Q21" s="196" t="n">
        <v>0</v>
      </c>
      <c r="R21" s="196" t="n">
        <v>0</v>
      </c>
      <c r="S21" s="196" t="n">
        <v>0</v>
      </c>
      <c r="T21" s="196" t="n">
        <v>0</v>
      </c>
      <c r="U21" s="196" t="n">
        <v>0</v>
      </c>
      <c r="V21" s="196" t="n">
        <v>0</v>
      </c>
      <c r="W21" s="196" t="n">
        <v>0</v>
      </c>
      <c r="X21" s="196" t="n">
        <v>0</v>
      </c>
      <c r="Y21" s="196" t="n">
        <v>0</v>
      </c>
      <c r="Z21" s="196" t="n">
        <v>0</v>
      </c>
      <c r="AA21" s="196" t="n">
        <v>0</v>
      </c>
      <c r="AB21" s="196" t="n">
        <v>0</v>
      </c>
      <c r="AC21" s="196" t="n">
        <v>0</v>
      </c>
      <c r="AD21" s="196" t="n">
        <v>0</v>
      </c>
      <c r="AE21" s="196" t="n">
        <v>0</v>
      </c>
      <c r="AF21" s="196" t="n">
        <v>0.05</v>
      </c>
      <c r="AG21" s="196" t="n">
        <v>0.08</v>
      </c>
      <c r="AH21" s="196" t="n">
        <v>0.03</v>
      </c>
      <c r="AI21" s="196" t="n">
        <v>0.03</v>
      </c>
      <c r="AJ21" s="170" t="n">
        <v>0.03</v>
      </c>
      <c r="AK21" s="196" t="n">
        <v>0.03</v>
      </c>
      <c r="AL21" s="196" t="n">
        <v>0.03</v>
      </c>
      <c r="AM21" s="196" t="n">
        <v>0.03</v>
      </c>
      <c r="AN21" s="196" t="n">
        <v>0.03</v>
      </c>
      <c r="AO21" s="196" t="n">
        <v>0.03</v>
      </c>
      <c r="AP21" s="196" t="n">
        <v>0.03</v>
      </c>
      <c r="AQ21" s="196" t="n">
        <v>0.03</v>
      </c>
      <c r="AR21" s="196" t="n">
        <v>0.04</v>
      </c>
      <c r="AS21" s="196" t="n">
        <v>0.04</v>
      </c>
      <c r="AT21" s="196" t="n">
        <v>0.04</v>
      </c>
      <c r="AU21" s="196" t="n">
        <v>0.04</v>
      </c>
      <c r="AV21" s="196" t="n">
        <v>0.04</v>
      </c>
      <c r="AW21" s="196" t="n">
        <v>0.04</v>
      </c>
      <c r="AX21" s="196" t="n">
        <v>0.04</v>
      </c>
      <c r="AY21" s="196" t="n">
        <v>0.04</v>
      </c>
      <c r="AZ21" s="196" t="n">
        <v>0.2</v>
      </c>
      <c r="BA21" s="196" t="n">
        <v>0.05</v>
      </c>
      <c r="BB21" s="196" t="n">
        <v>0</v>
      </c>
      <c r="BC21" s="197" t="n">
        <f aca="false">SUM(D21:BB21)</f>
        <v>1</v>
      </c>
      <c r="BD21" s="195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  <c r="DV21" s="198"/>
      <c r="DW21" s="198"/>
      <c r="DX21" s="198"/>
      <c r="DY21" s="198"/>
      <c r="DZ21" s="198"/>
      <c r="EA21" s="198"/>
      <c r="EB21" s="198"/>
      <c r="EC21" s="198"/>
      <c r="ED21" s="198"/>
      <c r="EE21" s="198"/>
      <c r="EF21" s="198"/>
      <c r="EG21" s="198"/>
      <c r="EH21" s="198"/>
      <c r="EI21" s="198"/>
      <c r="EJ21" s="198"/>
      <c r="EK21" s="198"/>
      <c r="EL21" s="198"/>
      <c r="EM21" s="198"/>
      <c r="EN21" s="198"/>
      <c r="EO21" s="198"/>
      <c r="EP21" s="198"/>
      <c r="EQ21" s="198"/>
      <c r="ER21" s="198"/>
      <c r="ES21" s="198"/>
      <c r="ET21" s="198"/>
      <c r="EU21" s="198"/>
      <c r="EV21" s="198"/>
      <c r="EW21" s="198"/>
      <c r="EX21" s="198"/>
      <c r="EY21" s="198"/>
      <c r="EZ21" s="198"/>
      <c r="FA21" s="198"/>
      <c r="FB21" s="198"/>
      <c r="FC21" s="198"/>
      <c r="FD21" s="198"/>
      <c r="FE21" s="198"/>
      <c r="FF21" s="198"/>
      <c r="FG21" s="198"/>
      <c r="FH21" s="198"/>
      <c r="FI21" s="198"/>
      <c r="FJ21" s="198"/>
      <c r="FK21" s="198"/>
      <c r="FL21" s="198"/>
      <c r="FM21" s="198"/>
      <c r="FN21" s="198"/>
      <c r="FO21" s="198"/>
      <c r="FP21" s="198"/>
      <c r="FQ21" s="198"/>
      <c r="FR21" s="198"/>
      <c r="FS21" s="198"/>
      <c r="FT21" s="198"/>
      <c r="FU21" s="198"/>
      <c r="FV21" s="198"/>
      <c r="FW21" s="198"/>
      <c r="FX21" s="198"/>
      <c r="FY21" s="198"/>
      <c r="FZ21" s="198"/>
      <c r="GA21" s="198"/>
      <c r="GB21" s="198"/>
      <c r="GC21" s="198"/>
      <c r="GD21" s="198"/>
      <c r="GE21" s="198"/>
      <c r="GF21" s="198"/>
      <c r="GG21" s="198"/>
      <c r="GH21" s="198"/>
      <c r="GI21" s="198"/>
      <c r="GJ21" s="198"/>
      <c r="GK21" s="198"/>
      <c r="GL21" s="198"/>
      <c r="GM21" s="198"/>
      <c r="GN21" s="198"/>
      <c r="GO21" s="198"/>
      <c r="GP21" s="198"/>
      <c r="GQ21" s="198"/>
      <c r="GR21" s="198"/>
      <c r="GS21" s="198"/>
      <c r="GT21" s="198"/>
      <c r="GU21" s="198"/>
      <c r="GV21" s="198"/>
      <c r="GW21" s="198"/>
      <c r="GX21" s="198"/>
      <c r="GY21" s="198"/>
      <c r="GZ21" s="198"/>
      <c r="HA21" s="198"/>
      <c r="HB21" s="198"/>
      <c r="HC21" s="198"/>
      <c r="HD21" s="198"/>
      <c r="HE21" s="198"/>
      <c r="HF21" s="198"/>
      <c r="HG21" s="198"/>
      <c r="HH21" s="198"/>
      <c r="HI21" s="198"/>
      <c r="HJ21" s="198"/>
      <c r="HK21" s="198"/>
      <c r="HL21" s="198"/>
      <c r="HM21" s="198"/>
      <c r="HN21" s="198"/>
      <c r="HO21" s="198"/>
      <c r="HP21" s="198"/>
      <c r="HQ21" s="198"/>
      <c r="HR21" s="198"/>
      <c r="HS21" s="198"/>
      <c r="HT21" s="198"/>
      <c r="HU21" s="198"/>
      <c r="HV21" s="198"/>
      <c r="HW21" s="198"/>
      <c r="HX21" s="198"/>
      <c r="HY21" s="198"/>
      <c r="HZ21" s="198"/>
      <c r="IA21" s="198"/>
      <c r="IB21" s="198"/>
      <c r="IC21" s="198"/>
      <c r="ID21" s="198"/>
      <c r="IE21" s="198"/>
      <c r="IF21" s="198"/>
      <c r="IG21" s="198"/>
      <c r="IH21" s="198"/>
      <c r="II21" s="198"/>
      <c r="IJ21" s="198"/>
      <c r="IK21" s="198"/>
      <c r="IL21" s="198"/>
      <c r="IM21" s="198"/>
      <c r="IN21" s="198"/>
      <c r="IO21" s="198"/>
      <c r="IP21" s="198"/>
      <c r="IQ21" s="198"/>
      <c r="IR21" s="198"/>
      <c r="IS21" s="198"/>
      <c r="IT21" s="198"/>
      <c r="IU21" s="198"/>
      <c r="IV21" s="198"/>
      <c r="IW21" s="198"/>
    </row>
    <row r="22" customFormat="false" ht="12.75" hidden="false" customHeight="false" outlineLevel="0" collapsed="false">
      <c r="A22" s="161"/>
      <c r="B22" s="195" t="s">
        <v>122</v>
      </c>
      <c r="C22" s="191"/>
      <c r="D22" s="196" t="n">
        <f aca="false">D21</f>
        <v>0</v>
      </c>
      <c r="E22" s="196" t="n">
        <f aca="false">+D22+E21</f>
        <v>0</v>
      </c>
      <c r="F22" s="196" t="n">
        <f aca="false">+E22+F21</f>
        <v>0</v>
      </c>
      <c r="G22" s="196" t="n">
        <f aca="false">+F22+G21</f>
        <v>0</v>
      </c>
      <c r="H22" s="196" t="n">
        <f aca="false">+G22+H21</f>
        <v>0</v>
      </c>
      <c r="I22" s="196" t="n">
        <f aca="false">+H22+I21</f>
        <v>0</v>
      </c>
      <c r="J22" s="196" t="n">
        <f aca="false">+I22+J21</f>
        <v>0</v>
      </c>
      <c r="K22" s="196" t="n">
        <f aca="false">+J22+K21</f>
        <v>0</v>
      </c>
      <c r="L22" s="196" t="n">
        <f aca="false">+K22+L21</f>
        <v>0</v>
      </c>
      <c r="M22" s="196" t="n">
        <f aca="false">+L22+M21</f>
        <v>0</v>
      </c>
      <c r="N22" s="196" t="n">
        <f aca="false">+M22+N21</f>
        <v>0</v>
      </c>
      <c r="O22" s="196" t="n">
        <f aca="false">+N22+O21</f>
        <v>0</v>
      </c>
      <c r="P22" s="196" t="n">
        <f aca="false">+O22+P21</f>
        <v>0</v>
      </c>
      <c r="Q22" s="196" t="n">
        <f aca="false">+P22+Q21</f>
        <v>0</v>
      </c>
      <c r="R22" s="196" t="n">
        <f aca="false">+Q22+R21</f>
        <v>0</v>
      </c>
      <c r="S22" s="196" t="n">
        <f aca="false">+R22+S21</f>
        <v>0</v>
      </c>
      <c r="T22" s="196" t="n">
        <f aca="false">+S22+T21</f>
        <v>0</v>
      </c>
      <c r="U22" s="196" t="n">
        <f aca="false">+T22+U21</f>
        <v>0</v>
      </c>
      <c r="V22" s="196" t="n">
        <f aca="false">+U22+V21</f>
        <v>0</v>
      </c>
      <c r="W22" s="196" t="n">
        <f aca="false">+V22+W21</f>
        <v>0</v>
      </c>
      <c r="X22" s="196" t="n">
        <f aca="false">+W22+X21</f>
        <v>0</v>
      </c>
      <c r="Y22" s="196" t="n">
        <f aca="false">+X22+Y21</f>
        <v>0</v>
      </c>
      <c r="Z22" s="196" t="n">
        <f aca="false">+Y22+Z21</f>
        <v>0</v>
      </c>
      <c r="AA22" s="196" t="n">
        <f aca="false">+Z22+AA21</f>
        <v>0</v>
      </c>
      <c r="AB22" s="196" t="n">
        <f aca="false">+AA22+AB21</f>
        <v>0</v>
      </c>
      <c r="AC22" s="196" t="n">
        <f aca="false">+AB22+AC21</f>
        <v>0</v>
      </c>
      <c r="AD22" s="196" t="n">
        <f aca="false">+AC22+AD21</f>
        <v>0</v>
      </c>
      <c r="AE22" s="196" t="n">
        <f aca="false">+AD22+AE21</f>
        <v>0</v>
      </c>
      <c r="AF22" s="196" t="n">
        <f aca="false">+AE22+AF21</f>
        <v>0.05</v>
      </c>
      <c r="AG22" s="196" t="n">
        <f aca="false">+AF22+AG21</f>
        <v>0.13</v>
      </c>
      <c r="AH22" s="196" t="n">
        <f aca="false">+AG22+AH21</f>
        <v>0.16</v>
      </c>
      <c r="AI22" s="196" t="n">
        <f aca="false">+AH22+AI21</f>
        <v>0.19</v>
      </c>
      <c r="AJ22" s="170" t="n">
        <f aca="false">+AI22+AJ21</f>
        <v>0.22</v>
      </c>
      <c r="AK22" s="196" t="n">
        <f aca="false">+AJ22+AK21</f>
        <v>0.25</v>
      </c>
      <c r="AL22" s="196" t="n">
        <f aca="false">+AK22+AL21</f>
        <v>0.28</v>
      </c>
      <c r="AM22" s="196" t="n">
        <f aca="false">+AL22+AM21</f>
        <v>0.31</v>
      </c>
      <c r="AN22" s="196" t="n">
        <f aca="false">+AM22+AN21</f>
        <v>0.34</v>
      </c>
      <c r="AO22" s="196" t="n">
        <f aca="false">+AN22+AO21</f>
        <v>0.37</v>
      </c>
      <c r="AP22" s="196" t="n">
        <f aca="false">+AO22+AP21</f>
        <v>0.4</v>
      </c>
      <c r="AQ22" s="196" t="n">
        <f aca="false">+AP22+AQ21</f>
        <v>0.43</v>
      </c>
      <c r="AR22" s="196" t="n">
        <f aca="false">+AQ22+AR21</f>
        <v>0.47</v>
      </c>
      <c r="AS22" s="196" t="n">
        <f aca="false">+AR22+AS21</f>
        <v>0.51</v>
      </c>
      <c r="AT22" s="196" t="n">
        <f aca="false">+AS22+AT21</f>
        <v>0.55</v>
      </c>
      <c r="AU22" s="196" t="n">
        <f aca="false">+AT22+AU21</f>
        <v>0.59</v>
      </c>
      <c r="AV22" s="196" t="n">
        <f aca="false">+AU22+AV21</f>
        <v>0.63</v>
      </c>
      <c r="AW22" s="196" t="n">
        <f aca="false">+AV22+AW21</f>
        <v>0.67</v>
      </c>
      <c r="AX22" s="196" t="n">
        <f aca="false">+AW22+AX21</f>
        <v>0.71</v>
      </c>
      <c r="AY22" s="196" t="n">
        <f aca="false">+AX22+AY21</f>
        <v>0.75</v>
      </c>
      <c r="AZ22" s="196" t="n">
        <f aca="false">+AY22+AZ21</f>
        <v>0.95</v>
      </c>
      <c r="BA22" s="196" t="n">
        <f aca="false">+AZ22+BA21</f>
        <v>1</v>
      </c>
      <c r="BB22" s="196" t="n">
        <f aca="false">+BA22+BB21</f>
        <v>1</v>
      </c>
      <c r="BC22" s="197"/>
      <c r="BD22" s="195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  <c r="DV22" s="198"/>
      <c r="DW22" s="198"/>
      <c r="DX22" s="198"/>
      <c r="DY22" s="198"/>
      <c r="DZ22" s="198"/>
      <c r="EA22" s="198"/>
      <c r="EB22" s="198"/>
      <c r="EC22" s="198"/>
      <c r="ED22" s="198"/>
      <c r="EE22" s="198"/>
      <c r="EF22" s="198"/>
      <c r="EG22" s="198"/>
      <c r="EH22" s="198"/>
      <c r="EI22" s="198"/>
      <c r="EJ22" s="198"/>
      <c r="EK22" s="198"/>
      <c r="EL22" s="198"/>
      <c r="EM22" s="198"/>
      <c r="EN22" s="198"/>
      <c r="EO22" s="198"/>
      <c r="EP22" s="198"/>
      <c r="EQ22" s="198"/>
      <c r="ER22" s="198"/>
      <c r="ES22" s="198"/>
      <c r="ET22" s="198"/>
      <c r="EU22" s="198"/>
      <c r="EV22" s="198"/>
      <c r="EW22" s="198"/>
      <c r="EX22" s="198"/>
      <c r="EY22" s="198"/>
      <c r="EZ22" s="198"/>
      <c r="FA22" s="198"/>
      <c r="FB22" s="198"/>
      <c r="FC22" s="198"/>
      <c r="FD22" s="198"/>
      <c r="FE22" s="198"/>
      <c r="FF22" s="198"/>
      <c r="FG22" s="198"/>
      <c r="FH22" s="198"/>
      <c r="FI22" s="198"/>
      <c r="FJ22" s="198"/>
      <c r="FK22" s="198"/>
      <c r="FL22" s="198"/>
      <c r="FM22" s="198"/>
      <c r="FN22" s="198"/>
      <c r="FO22" s="198"/>
      <c r="FP22" s="198"/>
      <c r="FQ22" s="198"/>
      <c r="FR22" s="198"/>
      <c r="FS22" s="198"/>
      <c r="FT22" s="198"/>
      <c r="FU22" s="198"/>
      <c r="FV22" s="198"/>
      <c r="FW22" s="198"/>
      <c r="FX22" s="198"/>
      <c r="FY22" s="198"/>
      <c r="FZ22" s="198"/>
      <c r="GA22" s="198"/>
      <c r="GB22" s="198"/>
      <c r="GC22" s="198"/>
      <c r="GD22" s="198"/>
      <c r="GE22" s="198"/>
      <c r="GF22" s="198"/>
      <c r="GG22" s="198"/>
      <c r="GH22" s="198"/>
      <c r="GI22" s="198"/>
      <c r="GJ22" s="198"/>
      <c r="GK22" s="198"/>
      <c r="GL22" s="198"/>
      <c r="GM22" s="198"/>
      <c r="GN22" s="198"/>
      <c r="GO22" s="198"/>
      <c r="GP22" s="198"/>
      <c r="GQ22" s="198"/>
      <c r="GR22" s="198"/>
      <c r="GS22" s="198"/>
      <c r="GT22" s="198"/>
      <c r="GU22" s="198"/>
      <c r="GV22" s="198"/>
      <c r="GW22" s="198"/>
      <c r="GX22" s="198"/>
      <c r="GY22" s="198"/>
      <c r="GZ22" s="198"/>
      <c r="HA22" s="198"/>
      <c r="HB22" s="198"/>
      <c r="HC22" s="198"/>
      <c r="HD22" s="198"/>
      <c r="HE22" s="198"/>
      <c r="HF22" s="198"/>
      <c r="HG22" s="198"/>
      <c r="HH22" s="198"/>
      <c r="HI22" s="198"/>
      <c r="HJ22" s="198"/>
      <c r="HK22" s="198"/>
      <c r="HL22" s="198"/>
      <c r="HM22" s="198"/>
      <c r="HN22" s="198"/>
      <c r="HO22" s="198"/>
      <c r="HP22" s="198"/>
      <c r="HQ22" s="198"/>
      <c r="HR22" s="198"/>
      <c r="HS22" s="198"/>
      <c r="HT22" s="198"/>
      <c r="HU22" s="198"/>
      <c r="HV22" s="198"/>
      <c r="HW22" s="198"/>
      <c r="HX22" s="198"/>
      <c r="HY22" s="198"/>
      <c r="HZ22" s="198"/>
      <c r="IA22" s="198"/>
      <c r="IB22" s="198"/>
      <c r="IC22" s="198"/>
      <c r="ID22" s="198"/>
      <c r="IE22" s="198"/>
      <c r="IF22" s="198"/>
      <c r="IG22" s="198"/>
      <c r="IH22" s="198"/>
      <c r="II22" s="198"/>
      <c r="IJ22" s="198"/>
      <c r="IK22" s="198"/>
      <c r="IL22" s="198"/>
      <c r="IM22" s="198"/>
      <c r="IN22" s="198"/>
      <c r="IO22" s="198"/>
      <c r="IP22" s="198"/>
      <c r="IQ22" s="198"/>
      <c r="IR22" s="198"/>
      <c r="IS22" s="198"/>
      <c r="IT22" s="198"/>
      <c r="IU22" s="198"/>
      <c r="IV22" s="198"/>
      <c r="IW22" s="198"/>
    </row>
    <row r="23" customFormat="false" ht="12.75" hidden="false" customHeight="false" outlineLevel="0" collapsed="false">
      <c r="A23" s="161"/>
      <c r="B23" s="195" t="s">
        <v>123</v>
      </c>
      <c r="C23" s="191"/>
      <c r="D23" s="196" t="n">
        <v>0</v>
      </c>
      <c r="E23" s="196" t="n">
        <v>0</v>
      </c>
      <c r="F23" s="196" t="n">
        <v>0</v>
      </c>
      <c r="G23" s="196" t="n">
        <v>0</v>
      </c>
      <c r="H23" s="196" t="n">
        <v>0</v>
      </c>
      <c r="I23" s="196" t="n">
        <v>0</v>
      </c>
      <c r="J23" s="196" t="n">
        <v>0</v>
      </c>
      <c r="K23" s="196" t="n">
        <v>0</v>
      </c>
      <c r="L23" s="196" t="n">
        <v>0</v>
      </c>
      <c r="M23" s="196" t="n">
        <v>0</v>
      </c>
      <c r="N23" s="196" t="n">
        <v>0</v>
      </c>
      <c r="O23" s="196" t="n">
        <v>0</v>
      </c>
      <c r="P23" s="196" t="n">
        <v>0</v>
      </c>
      <c r="Q23" s="196" t="n">
        <v>0</v>
      </c>
      <c r="R23" s="196" t="n">
        <v>0</v>
      </c>
      <c r="S23" s="196" t="n">
        <v>0</v>
      </c>
      <c r="T23" s="196" t="n">
        <v>0</v>
      </c>
      <c r="U23" s="196" t="n">
        <v>0</v>
      </c>
      <c r="V23" s="196" t="n">
        <v>0</v>
      </c>
      <c r="W23" s="196" t="n">
        <f aca="false">W24-V24</f>
        <v>0</v>
      </c>
      <c r="X23" s="196" t="n">
        <f aca="false">X24-W24</f>
        <v>0</v>
      </c>
      <c r="Y23" s="196" t="n">
        <f aca="false">Y24-X24</f>
        <v>0</v>
      </c>
      <c r="Z23" s="196" t="n">
        <f aca="false">Z24-Y24</f>
        <v>0</v>
      </c>
      <c r="AA23" s="196" t="n">
        <f aca="false">AA24-Z24</f>
        <v>0</v>
      </c>
      <c r="AB23" s="196" t="n">
        <f aca="false">AB24-AA24</f>
        <v>0</v>
      </c>
      <c r="AC23" s="196" t="n">
        <f aca="false">AC24-AB24</f>
        <v>0</v>
      </c>
      <c r="AD23" s="196" t="n">
        <f aca="false">AD24-AC24</f>
        <v>0</v>
      </c>
      <c r="AE23" s="196" t="n">
        <f aca="false">AE24-AD24</f>
        <v>0</v>
      </c>
      <c r="AF23" s="196" t="n">
        <f aca="false">AF24-AE24</f>
        <v>0.1</v>
      </c>
      <c r="AG23" s="196" t="n">
        <f aca="false">AG24-AF24</f>
        <v>0</v>
      </c>
      <c r="AH23" s="196" t="n">
        <f aca="false">AH24-AG24</f>
        <v>0.02</v>
      </c>
      <c r="AI23" s="196" t="n">
        <f aca="false">AI24-AH24</f>
        <v>0.02</v>
      </c>
      <c r="AJ23" s="170" t="n">
        <f aca="false">AJ24-AI24</f>
        <v>0.02</v>
      </c>
      <c r="AK23" s="196" t="n">
        <f aca="false">AK24-AJ24</f>
        <v>0.02</v>
      </c>
      <c r="AL23" s="196" t="n">
        <f aca="false">AL24-AK24</f>
        <v>0.02</v>
      </c>
      <c r="AM23" s="196" t="n">
        <f aca="false">AM24-AL24</f>
        <v>0.02</v>
      </c>
      <c r="AN23" s="196" t="n">
        <f aca="false">AN24-AM24</f>
        <v>0.02</v>
      </c>
      <c r="AO23" s="196" t="n">
        <f aca="false">AO24-AN24</f>
        <v>0.02</v>
      </c>
      <c r="AP23" s="196" t="n">
        <f aca="false">AP24-AO24</f>
        <v>0.02</v>
      </c>
      <c r="AQ23" s="196" t="n">
        <f aca="false">AQ24-AP24</f>
        <v>0.02</v>
      </c>
      <c r="AR23" s="196" t="n">
        <f aca="false">AR24-AQ24</f>
        <v>0.02</v>
      </c>
      <c r="AS23" s="196" t="n">
        <f aca="false">AS24-AR24</f>
        <v>0.02</v>
      </c>
      <c r="AT23" s="196" t="n">
        <f aca="false">AT24-AS24</f>
        <v>0.02</v>
      </c>
      <c r="AU23" s="196" t="n">
        <f aca="false">AU24-AT24</f>
        <v>0.02</v>
      </c>
      <c r="AV23" s="196" t="n">
        <f aca="false">AV24-AU24</f>
        <v>0.02</v>
      </c>
      <c r="AW23" s="196" t="n">
        <f aca="false">AW24-AV24</f>
        <v>0</v>
      </c>
      <c r="AX23" s="196" t="n">
        <f aca="false">AX24-AW24</f>
        <v>0</v>
      </c>
      <c r="AY23" s="196" t="n">
        <f aca="false">AY24-AX24</f>
        <v>0</v>
      </c>
      <c r="AZ23" s="196" t="n">
        <f aca="false">AZ24-AY24</f>
        <v>0</v>
      </c>
      <c r="BA23" s="196" t="n">
        <f aca="false">BA24-AZ24</f>
        <v>0</v>
      </c>
      <c r="BB23" s="196" t="n">
        <f aca="false">BB24-BA24</f>
        <v>0.6</v>
      </c>
      <c r="BC23" s="197" t="n">
        <f aca="false">SUM(D23:BB23)</f>
        <v>1</v>
      </c>
      <c r="BD23" s="195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  <c r="EE23" s="198"/>
      <c r="EF23" s="198"/>
      <c r="EG23" s="198"/>
      <c r="EH23" s="198"/>
      <c r="EI23" s="198"/>
      <c r="EJ23" s="198"/>
      <c r="EK23" s="198"/>
      <c r="EL23" s="198"/>
      <c r="EM23" s="198"/>
      <c r="EN23" s="198"/>
      <c r="EO23" s="198"/>
      <c r="EP23" s="198"/>
      <c r="EQ23" s="198"/>
      <c r="ER23" s="198"/>
      <c r="ES23" s="198"/>
      <c r="ET23" s="198"/>
      <c r="EU23" s="198"/>
      <c r="EV23" s="198"/>
      <c r="EW23" s="198"/>
      <c r="EX23" s="198"/>
      <c r="EY23" s="198"/>
      <c r="EZ23" s="198"/>
      <c r="FA23" s="198"/>
      <c r="FB23" s="198"/>
      <c r="FC23" s="198"/>
      <c r="FD23" s="198"/>
      <c r="FE23" s="198"/>
      <c r="FF23" s="198"/>
      <c r="FG23" s="198"/>
      <c r="FH23" s="198"/>
      <c r="FI23" s="198"/>
      <c r="FJ23" s="198"/>
      <c r="FK23" s="198"/>
      <c r="FL23" s="198"/>
      <c r="FM23" s="198"/>
      <c r="FN23" s="198"/>
      <c r="FO23" s="198"/>
      <c r="FP23" s="198"/>
      <c r="FQ23" s="198"/>
      <c r="FR23" s="198"/>
      <c r="FS23" s="198"/>
      <c r="FT23" s="198"/>
      <c r="FU23" s="198"/>
      <c r="FV23" s="198"/>
      <c r="FW23" s="198"/>
      <c r="FX23" s="198"/>
      <c r="FY23" s="198"/>
      <c r="FZ23" s="198"/>
      <c r="GA23" s="198"/>
      <c r="GB23" s="198"/>
      <c r="GC23" s="198"/>
      <c r="GD23" s="198"/>
      <c r="GE23" s="198"/>
      <c r="GF23" s="198"/>
      <c r="GG23" s="198"/>
      <c r="GH23" s="198"/>
      <c r="GI23" s="198"/>
      <c r="GJ23" s="198"/>
      <c r="GK23" s="198"/>
      <c r="GL23" s="198"/>
      <c r="GM23" s="198"/>
      <c r="GN23" s="198"/>
      <c r="GO23" s="198"/>
      <c r="GP23" s="198"/>
      <c r="GQ23" s="198"/>
      <c r="GR23" s="198"/>
      <c r="GS23" s="198"/>
      <c r="GT23" s="198"/>
      <c r="GU23" s="198"/>
      <c r="GV23" s="198"/>
      <c r="GW23" s="198"/>
      <c r="GX23" s="198"/>
      <c r="GY23" s="198"/>
      <c r="GZ23" s="198"/>
      <c r="HA23" s="198"/>
      <c r="HB23" s="198"/>
      <c r="HC23" s="198"/>
      <c r="HD23" s="198"/>
      <c r="HE23" s="198"/>
      <c r="HF23" s="198"/>
      <c r="HG23" s="198"/>
      <c r="HH23" s="198"/>
      <c r="HI23" s="198"/>
      <c r="HJ23" s="198"/>
      <c r="HK23" s="198"/>
      <c r="HL23" s="198"/>
      <c r="HM23" s="198"/>
      <c r="HN23" s="198"/>
      <c r="HO23" s="198"/>
      <c r="HP23" s="198"/>
      <c r="HQ23" s="198"/>
      <c r="HR23" s="198"/>
      <c r="HS23" s="198"/>
      <c r="HT23" s="198"/>
      <c r="HU23" s="198"/>
      <c r="HV23" s="198"/>
      <c r="HW23" s="198"/>
      <c r="HX23" s="198"/>
      <c r="HY23" s="198"/>
      <c r="HZ23" s="198"/>
      <c r="IA23" s="198"/>
      <c r="IB23" s="198"/>
      <c r="IC23" s="198"/>
      <c r="ID23" s="198"/>
      <c r="IE23" s="198"/>
      <c r="IF23" s="198"/>
      <c r="IG23" s="198"/>
      <c r="IH23" s="198"/>
      <c r="II23" s="198"/>
      <c r="IJ23" s="198"/>
      <c r="IK23" s="198"/>
      <c r="IL23" s="198"/>
      <c r="IM23" s="198"/>
      <c r="IN23" s="198"/>
      <c r="IO23" s="198"/>
      <c r="IP23" s="198"/>
      <c r="IQ23" s="198"/>
      <c r="IR23" s="198"/>
      <c r="IS23" s="198"/>
      <c r="IT23" s="198"/>
      <c r="IU23" s="198"/>
      <c r="IV23" s="198"/>
      <c r="IW23" s="198"/>
    </row>
    <row r="24" customFormat="false" ht="12.75" hidden="false" customHeight="false" outlineLevel="0" collapsed="false">
      <c r="A24" s="161"/>
      <c r="B24" s="195" t="s">
        <v>124</v>
      </c>
      <c r="C24" s="191"/>
      <c r="D24" s="196" t="n">
        <f aca="false">D23</f>
        <v>0</v>
      </c>
      <c r="E24" s="196" t="n">
        <f aca="false">+D24+E23</f>
        <v>0</v>
      </c>
      <c r="F24" s="196" t="n">
        <f aca="false">+E24+F23</f>
        <v>0</v>
      </c>
      <c r="G24" s="196" t="n">
        <f aca="false">+F24+G23</f>
        <v>0</v>
      </c>
      <c r="H24" s="196" t="n">
        <f aca="false">+G24+H23</f>
        <v>0</v>
      </c>
      <c r="I24" s="196" t="n">
        <f aca="false">+H24+I23</f>
        <v>0</v>
      </c>
      <c r="J24" s="196" t="n">
        <f aca="false">+I24+J23</f>
        <v>0</v>
      </c>
      <c r="K24" s="196" t="n">
        <f aca="false">+J24+K23</f>
        <v>0</v>
      </c>
      <c r="L24" s="196" t="n">
        <f aca="false">+K24+L23</f>
        <v>0</v>
      </c>
      <c r="M24" s="196" t="n">
        <f aca="false">+L24+M23</f>
        <v>0</v>
      </c>
      <c r="N24" s="196" t="n">
        <f aca="false">+M24+N23</f>
        <v>0</v>
      </c>
      <c r="O24" s="196" t="n">
        <f aca="false">+N24+O23</f>
        <v>0</v>
      </c>
      <c r="P24" s="196" t="n">
        <f aca="false">+O24+P23</f>
        <v>0</v>
      </c>
      <c r="Q24" s="196" t="n">
        <f aca="false">+P24+Q23</f>
        <v>0</v>
      </c>
      <c r="R24" s="196" t="n">
        <f aca="false">+Q24+R23</f>
        <v>0</v>
      </c>
      <c r="S24" s="196" t="n">
        <f aca="false">+R24+S23</f>
        <v>0</v>
      </c>
      <c r="T24" s="196" t="n">
        <f aca="false">+S24+T23</f>
        <v>0</v>
      </c>
      <c r="U24" s="196" t="n">
        <f aca="false">+T24+U23</f>
        <v>0</v>
      </c>
      <c r="V24" s="196" t="n">
        <f aca="false">+U24+V23</f>
        <v>0</v>
      </c>
      <c r="W24" s="196" t="n">
        <v>0</v>
      </c>
      <c r="X24" s="196" t="n">
        <v>0</v>
      </c>
      <c r="Y24" s="196" t="n">
        <v>0</v>
      </c>
      <c r="Z24" s="196" t="n">
        <v>0</v>
      </c>
      <c r="AA24" s="196" t="n">
        <v>0</v>
      </c>
      <c r="AB24" s="196" t="n">
        <v>0</v>
      </c>
      <c r="AC24" s="196" t="n">
        <v>0</v>
      </c>
      <c r="AD24" s="196" t="n">
        <v>0</v>
      </c>
      <c r="AE24" s="196" t="n">
        <v>0</v>
      </c>
      <c r="AF24" s="196" t="n">
        <v>0.1</v>
      </c>
      <c r="AG24" s="196" t="n">
        <v>0.1</v>
      </c>
      <c r="AH24" s="196" t="n">
        <v>0.12</v>
      </c>
      <c r="AI24" s="196" t="n">
        <v>0.14</v>
      </c>
      <c r="AJ24" s="170" t="n">
        <v>0.16</v>
      </c>
      <c r="AK24" s="196" t="n">
        <v>0.18</v>
      </c>
      <c r="AL24" s="196" t="n">
        <v>0.2</v>
      </c>
      <c r="AM24" s="196" t="n">
        <v>0.22</v>
      </c>
      <c r="AN24" s="196" t="n">
        <v>0.24</v>
      </c>
      <c r="AO24" s="196" t="n">
        <v>0.26</v>
      </c>
      <c r="AP24" s="196" t="n">
        <v>0.28</v>
      </c>
      <c r="AQ24" s="196" t="n">
        <v>0.3</v>
      </c>
      <c r="AR24" s="196" t="n">
        <v>0.32</v>
      </c>
      <c r="AS24" s="196" t="n">
        <v>0.34</v>
      </c>
      <c r="AT24" s="196" t="n">
        <v>0.36</v>
      </c>
      <c r="AU24" s="196" t="n">
        <v>0.38</v>
      </c>
      <c r="AV24" s="196" t="n">
        <v>0.4</v>
      </c>
      <c r="AW24" s="196" t="n">
        <v>0.4</v>
      </c>
      <c r="AX24" s="196" t="n">
        <v>0.4</v>
      </c>
      <c r="AY24" s="196" t="n">
        <v>0.4</v>
      </c>
      <c r="AZ24" s="196" t="n">
        <v>0.4</v>
      </c>
      <c r="BA24" s="196" t="n">
        <v>0.4</v>
      </c>
      <c r="BB24" s="196" t="n">
        <v>1</v>
      </c>
      <c r="BC24" s="197"/>
      <c r="BD24" s="195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  <c r="EE24" s="198"/>
      <c r="EF24" s="198"/>
      <c r="EG24" s="198"/>
      <c r="EH24" s="198"/>
      <c r="EI24" s="198"/>
      <c r="EJ24" s="198"/>
      <c r="EK24" s="198"/>
      <c r="EL24" s="198"/>
      <c r="EM24" s="198"/>
      <c r="EN24" s="198"/>
      <c r="EO24" s="198"/>
      <c r="EP24" s="198"/>
      <c r="EQ24" s="198"/>
      <c r="ER24" s="198"/>
      <c r="ES24" s="198"/>
      <c r="ET24" s="198"/>
      <c r="EU24" s="198"/>
      <c r="EV24" s="198"/>
      <c r="EW24" s="198"/>
      <c r="EX24" s="198"/>
      <c r="EY24" s="198"/>
      <c r="EZ24" s="198"/>
      <c r="FA24" s="198"/>
      <c r="FB24" s="198"/>
      <c r="FC24" s="198"/>
      <c r="FD24" s="198"/>
      <c r="FE24" s="198"/>
      <c r="FF24" s="198"/>
      <c r="FG24" s="198"/>
      <c r="FH24" s="198"/>
      <c r="FI24" s="198"/>
      <c r="FJ24" s="198"/>
      <c r="FK24" s="198"/>
      <c r="FL24" s="198"/>
      <c r="FM24" s="198"/>
      <c r="FN24" s="198"/>
      <c r="FO24" s="198"/>
      <c r="FP24" s="198"/>
      <c r="FQ24" s="198"/>
      <c r="FR24" s="198"/>
      <c r="FS24" s="198"/>
      <c r="FT24" s="198"/>
      <c r="FU24" s="198"/>
      <c r="FV24" s="198"/>
      <c r="FW24" s="198"/>
      <c r="FX24" s="198"/>
      <c r="FY24" s="198"/>
      <c r="FZ24" s="198"/>
      <c r="GA24" s="198"/>
      <c r="GB24" s="198"/>
      <c r="GC24" s="198"/>
      <c r="GD24" s="198"/>
      <c r="GE24" s="198"/>
      <c r="GF24" s="198"/>
      <c r="GG24" s="198"/>
      <c r="GH24" s="198"/>
      <c r="GI24" s="198"/>
      <c r="GJ24" s="198"/>
      <c r="GK24" s="198"/>
      <c r="GL24" s="198"/>
      <c r="GM24" s="198"/>
      <c r="GN24" s="198"/>
      <c r="GO24" s="198"/>
      <c r="GP24" s="198"/>
      <c r="GQ24" s="198"/>
      <c r="GR24" s="198"/>
      <c r="GS24" s="198"/>
      <c r="GT24" s="198"/>
      <c r="GU24" s="198"/>
      <c r="GV24" s="198"/>
      <c r="GW24" s="198"/>
      <c r="GX24" s="198"/>
      <c r="GY24" s="198"/>
      <c r="GZ24" s="198"/>
      <c r="HA24" s="198"/>
      <c r="HB24" s="198"/>
      <c r="HC24" s="198"/>
      <c r="HD24" s="198"/>
      <c r="HE24" s="198"/>
      <c r="HF24" s="198"/>
      <c r="HG24" s="198"/>
      <c r="HH24" s="198"/>
      <c r="HI24" s="198"/>
      <c r="HJ24" s="198"/>
      <c r="HK24" s="198"/>
      <c r="HL24" s="198"/>
      <c r="HM24" s="198"/>
      <c r="HN24" s="198"/>
      <c r="HO24" s="198"/>
      <c r="HP24" s="198"/>
      <c r="HQ24" s="198"/>
      <c r="HR24" s="198"/>
      <c r="HS24" s="198"/>
      <c r="HT24" s="198"/>
      <c r="HU24" s="198"/>
      <c r="HV24" s="198"/>
      <c r="HW24" s="198"/>
      <c r="HX24" s="198"/>
      <c r="HY24" s="198"/>
      <c r="HZ24" s="198"/>
      <c r="IA24" s="198"/>
      <c r="IB24" s="198"/>
      <c r="IC24" s="198"/>
      <c r="ID24" s="198"/>
      <c r="IE24" s="198"/>
      <c r="IF24" s="198"/>
      <c r="IG24" s="198"/>
      <c r="IH24" s="198"/>
      <c r="II24" s="198"/>
      <c r="IJ24" s="198"/>
      <c r="IK24" s="198"/>
      <c r="IL24" s="198"/>
      <c r="IM24" s="198"/>
      <c r="IN24" s="198"/>
      <c r="IO24" s="198"/>
      <c r="IP24" s="198"/>
      <c r="IQ24" s="198"/>
      <c r="IR24" s="198"/>
      <c r="IS24" s="198"/>
      <c r="IT24" s="198"/>
      <c r="IU24" s="198"/>
      <c r="IV24" s="198"/>
      <c r="IW24" s="198"/>
    </row>
    <row r="25" customFormat="false" ht="12.75" hidden="false" customHeight="false" outlineLevel="0" collapsed="false">
      <c r="A25" s="161"/>
      <c r="B25" s="195"/>
      <c r="C25" s="199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70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7"/>
      <c r="BD25" s="195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  <c r="EE25" s="198"/>
      <c r="EF25" s="198"/>
      <c r="EG25" s="198"/>
      <c r="EH25" s="198"/>
      <c r="EI25" s="198"/>
      <c r="EJ25" s="198"/>
      <c r="EK25" s="198"/>
      <c r="EL25" s="198"/>
      <c r="EM25" s="198"/>
      <c r="EN25" s="198"/>
      <c r="EO25" s="198"/>
      <c r="EP25" s="198"/>
      <c r="EQ25" s="198"/>
      <c r="ER25" s="198"/>
      <c r="ES25" s="198"/>
      <c r="ET25" s="198"/>
      <c r="EU25" s="198"/>
      <c r="EV25" s="198"/>
      <c r="EW25" s="198"/>
      <c r="EX25" s="198"/>
      <c r="EY25" s="198"/>
      <c r="EZ25" s="198"/>
      <c r="FA25" s="198"/>
      <c r="FB25" s="198"/>
      <c r="FC25" s="198"/>
      <c r="FD25" s="198"/>
      <c r="FE25" s="198"/>
      <c r="FF25" s="198"/>
      <c r="FG25" s="198"/>
      <c r="FH25" s="198"/>
      <c r="FI25" s="198"/>
      <c r="FJ25" s="198"/>
      <c r="FK25" s="198"/>
      <c r="FL25" s="198"/>
      <c r="FM25" s="198"/>
      <c r="FN25" s="198"/>
      <c r="FO25" s="198"/>
      <c r="FP25" s="198"/>
      <c r="FQ25" s="198"/>
      <c r="FR25" s="198"/>
      <c r="FS25" s="198"/>
      <c r="FT25" s="198"/>
      <c r="FU25" s="198"/>
      <c r="FV25" s="198"/>
      <c r="FW25" s="198"/>
      <c r="FX25" s="198"/>
      <c r="FY25" s="198"/>
      <c r="FZ25" s="198"/>
      <c r="GA25" s="198"/>
      <c r="GB25" s="198"/>
      <c r="GC25" s="198"/>
      <c r="GD25" s="198"/>
      <c r="GE25" s="198"/>
      <c r="GF25" s="198"/>
      <c r="GG25" s="198"/>
      <c r="GH25" s="198"/>
      <c r="GI25" s="198"/>
      <c r="GJ25" s="198"/>
      <c r="GK25" s="198"/>
      <c r="GL25" s="198"/>
      <c r="GM25" s="198"/>
      <c r="GN25" s="198"/>
      <c r="GO25" s="198"/>
      <c r="GP25" s="198"/>
      <c r="GQ25" s="198"/>
      <c r="GR25" s="198"/>
      <c r="GS25" s="198"/>
      <c r="GT25" s="198"/>
      <c r="GU25" s="198"/>
      <c r="GV25" s="198"/>
      <c r="GW25" s="198"/>
      <c r="GX25" s="198"/>
      <c r="GY25" s="198"/>
      <c r="GZ25" s="198"/>
      <c r="HA25" s="198"/>
      <c r="HB25" s="198"/>
      <c r="HC25" s="198"/>
      <c r="HD25" s="198"/>
      <c r="HE25" s="198"/>
      <c r="HF25" s="198"/>
      <c r="HG25" s="198"/>
      <c r="HH25" s="198"/>
      <c r="HI25" s="198"/>
      <c r="HJ25" s="198"/>
      <c r="HK25" s="198"/>
      <c r="HL25" s="198"/>
      <c r="HM25" s="198"/>
      <c r="HN25" s="198"/>
      <c r="HO25" s="198"/>
      <c r="HP25" s="198"/>
      <c r="HQ25" s="198"/>
      <c r="HR25" s="198"/>
      <c r="HS25" s="198"/>
      <c r="HT25" s="198"/>
      <c r="HU25" s="198"/>
      <c r="HV25" s="198"/>
      <c r="HW25" s="198"/>
      <c r="HX25" s="198"/>
      <c r="HY25" s="198"/>
      <c r="HZ25" s="198"/>
      <c r="IA25" s="198"/>
      <c r="IB25" s="198"/>
      <c r="IC25" s="198"/>
      <c r="ID25" s="198"/>
      <c r="IE25" s="198"/>
      <c r="IF25" s="198"/>
      <c r="IG25" s="198"/>
      <c r="IH25" s="198"/>
      <c r="II25" s="198"/>
      <c r="IJ25" s="198"/>
      <c r="IK25" s="198"/>
      <c r="IL25" s="198"/>
      <c r="IM25" s="198"/>
      <c r="IN25" s="198"/>
      <c r="IO25" s="198"/>
      <c r="IP25" s="198"/>
      <c r="IQ25" s="198"/>
      <c r="IR25" s="198"/>
      <c r="IS25" s="198"/>
      <c r="IT25" s="198"/>
      <c r="IU25" s="198"/>
      <c r="IV25" s="198"/>
      <c r="IW25" s="198"/>
    </row>
    <row r="26" customFormat="false" ht="12.75" hidden="false" customHeight="false" outlineLevel="0" collapsed="false">
      <c r="A26" s="161"/>
      <c r="B26" s="200" t="s">
        <v>125</v>
      </c>
      <c r="C26" s="201" t="n">
        <v>39.2</v>
      </c>
      <c r="D26" s="202" t="n">
        <f aca="false">+D22*$C26</f>
        <v>0</v>
      </c>
      <c r="E26" s="202" t="n">
        <f aca="false">+E22*$C26</f>
        <v>0</v>
      </c>
      <c r="F26" s="202" t="n">
        <f aca="false">+F22*$C26</f>
        <v>0</v>
      </c>
      <c r="G26" s="202" t="n">
        <f aca="false">+G22*$C26</f>
        <v>0</v>
      </c>
      <c r="H26" s="202" t="n">
        <f aca="false">+H22*$C26</f>
        <v>0</v>
      </c>
      <c r="I26" s="202" t="n">
        <f aca="false">+I22*$C26</f>
        <v>0</v>
      </c>
      <c r="J26" s="202" t="n">
        <f aca="false">+J22*$C26</f>
        <v>0</v>
      </c>
      <c r="K26" s="202" t="n">
        <f aca="false">+K22*$C26</f>
        <v>0</v>
      </c>
      <c r="L26" s="202" t="n">
        <f aca="false">+L22*$C26</f>
        <v>0</v>
      </c>
      <c r="M26" s="202" t="n">
        <f aca="false">+M22*$C26</f>
        <v>0</v>
      </c>
      <c r="N26" s="202" t="n">
        <f aca="false">+N22*$C26</f>
        <v>0</v>
      </c>
      <c r="O26" s="202" t="n">
        <f aca="false">+O22*$C26</f>
        <v>0</v>
      </c>
      <c r="P26" s="202" t="n">
        <f aca="false">+P22*$C26</f>
        <v>0</v>
      </c>
      <c r="Q26" s="202" t="n">
        <f aca="false">+Q22*$C26</f>
        <v>0</v>
      </c>
      <c r="R26" s="202" t="n">
        <f aca="false">+R22*$C26</f>
        <v>0</v>
      </c>
      <c r="S26" s="202" t="n">
        <f aca="false">+S22*$C26</f>
        <v>0</v>
      </c>
      <c r="T26" s="202" t="n">
        <f aca="false">+T22*$C26</f>
        <v>0</v>
      </c>
      <c r="U26" s="202" t="n">
        <f aca="false">+U22*$C26</f>
        <v>0</v>
      </c>
      <c r="V26" s="202" t="n">
        <f aca="false">+V22*$C26</f>
        <v>0</v>
      </c>
      <c r="W26" s="202" t="n">
        <f aca="false">+W22*$C26</f>
        <v>0</v>
      </c>
      <c r="X26" s="202" t="n">
        <f aca="false">+X22*$C26</f>
        <v>0</v>
      </c>
      <c r="Y26" s="202" t="n">
        <f aca="false">+Y22*$C26</f>
        <v>0</v>
      </c>
      <c r="Z26" s="202" t="n">
        <f aca="false">+Z22*$C26</f>
        <v>0</v>
      </c>
      <c r="AA26" s="202" t="n">
        <f aca="false">+AA22*$C26</f>
        <v>0</v>
      </c>
      <c r="AB26" s="202" t="n">
        <f aca="false">+AB22*$C26</f>
        <v>0</v>
      </c>
      <c r="AC26" s="202" t="n">
        <f aca="false">+AC22*$C26</f>
        <v>0</v>
      </c>
      <c r="AD26" s="202" t="n">
        <f aca="false">+AD22*$C26</f>
        <v>0</v>
      </c>
      <c r="AE26" s="202" t="n">
        <f aca="false">+AE22*$C26</f>
        <v>0</v>
      </c>
      <c r="AF26" s="202" t="n">
        <f aca="false">+AF22*$C26</f>
        <v>1.96</v>
      </c>
      <c r="AG26" s="202" t="n">
        <f aca="false">+AG22*$C26</f>
        <v>5.096</v>
      </c>
      <c r="AH26" s="202" t="n">
        <f aca="false">+AH22*$C26</f>
        <v>6.272</v>
      </c>
      <c r="AI26" s="202" t="n">
        <f aca="false">+AI22*$C26</f>
        <v>7.448</v>
      </c>
      <c r="AJ26" s="181" t="n">
        <f aca="false">+AJ22*$C26</f>
        <v>8.624</v>
      </c>
      <c r="AK26" s="202" t="n">
        <f aca="false">+AK22*$C26</f>
        <v>9.8</v>
      </c>
      <c r="AL26" s="202" t="n">
        <f aca="false">+AL22*$C26</f>
        <v>10.976</v>
      </c>
      <c r="AM26" s="202" t="n">
        <f aca="false">+AM22*$C26</f>
        <v>12.152</v>
      </c>
      <c r="AN26" s="202" t="n">
        <f aca="false">+AN22*$C26</f>
        <v>13.328</v>
      </c>
      <c r="AO26" s="202" t="n">
        <f aca="false">+AO22*$C26</f>
        <v>14.504</v>
      </c>
      <c r="AP26" s="202" t="n">
        <f aca="false">+AP22*$C26</f>
        <v>15.68</v>
      </c>
      <c r="AQ26" s="202" t="n">
        <f aca="false">+AQ22*$C26</f>
        <v>16.856</v>
      </c>
      <c r="AR26" s="202" t="n">
        <f aca="false">+AR22*$C26</f>
        <v>18.424</v>
      </c>
      <c r="AS26" s="202" t="n">
        <f aca="false">+AS22*$C26</f>
        <v>19.992</v>
      </c>
      <c r="AT26" s="202" t="n">
        <f aca="false">+AT22*$C26</f>
        <v>21.56</v>
      </c>
      <c r="AU26" s="202" t="n">
        <f aca="false">+AU22*$C26</f>
        <v>23.128</v>
      </c>
      <c r="AV26" s="202" t="n">
        <f aca="false">+AV22*$C26</f>
        <v>24.696</v>
      </c>
      <c r="AW26" s="202" t="n">
        <f aca="false">+AW22*$C26</f>
        <v>26.264</v>
      </c>
      <c r="AX26" s="202" t="n">
        <f aca="false">+AX22*$C26</f>
        <v>27.832</v>
      </c>
      <c r="AY26" s="202" t="n">
        <f aca="false">+AY22*$C26</f>
        <v>29.4</v>
      </c>
      <c r="AZ26" s="202" t="n">
        <f aca="false">+AZ22*$C26</f>
        <v>37.24</v>
      </c>
      <c r="BA26" s="202" t="n">
        <f aca="false">+BA22*$C26</f>
        <v>39.2</v>
      </c>
      <c r="BB26" s="202" t="n">
        <f aca="false">+BB22*$C26</f>
        <v>39.2</v>
      </c>
      <c r="BC26" s="203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  <c r="ES26" s="200"/>
      <c r="ET26" s="200"/>
      <c r="EU26" s="200"/>
      <c r="EV26" s="200"/>
      <c r="EW26" s="200"/>
      <c r="EX26" s="200"/>
      <c r="EY26" s="200"/>
      <c r="EZ26" s="200"/>
      <c r="FA26" s="200"/>
      <c r="FB26" s="200"/>
      <c r="FC26" s="200"/>
      <c r="FD26" s="200"/>
      <c r="FE26" s="200"/>
      <c r="FF26" s="200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0"/>
      <c r="HI26" s="200"/>
      <c r="HJ26" s="200"/>
      <c r="HK26" s="200"/>
      <c r="HL26" s="200"/>
      <c r="HM26" s="200"/>
      <c r="HN26" s="200"/>
      <c r="HO26" s="200"/>
      <c r="HP26" s="200"/>
      <c r="HQ26" s="200"/>
      <c r="HR26" s="200"/>
      <c r="HS26" s="200"/>
      <c r="HT26" s="200"/>
      <c r="HU26" s="200"/>
      <c r="HV26" s="200"/>
      <c r="HW26" s="200"/>
      <c r="HX26" s="200"/>
      <c r="HY26" s="200"/>
      <c r="HZ26" s="200"/>
      <c r="IA26" s="200"/>
      <c r="IB26" s="200"/>
      <c r="IC26" s="200"/>
      <c r="ID26" s="200"/>
      <c r="IE26" s="200"/>
      <c r="IF26" s="200"/>
      <c r="IG26" s="200"/>
      <c r="IH26" s="200"/>
      <c r="II26" s="200"/>
      <c r="IJ26" s="200"/>
      <c r="IK26" s="200"/>
      <c r="IL26" s="200"/>
      <c r="IM26" s="200"/>
      <c r="IN26" s="200"/>
      <c r="IO26" s="200"/>
      <c r="IP26" s="200"/>
      <c r="IQ26" s="200"/>
      <c r="IR26" s="200"/>
      <c r="IS26" s="200"/>
      <c r="IT26" s="200"/>
      <c r="IU26" s="200"/>
      <c r="IV26" s="200"/>
      <c r="IW26" s="200"/>
    </row>
    <row r="27" customFormat="false" ht="13.5" hidden="false" customHeight="false" outlineLevel="0" collapsed="false">
      <c r="A27" s="161"/>
      <c r="B27" s="205" t="s">
        <v>126</v>
      </c>
      <c r="C27" s="206" t="str">
        <f aca="false">+'Detail by Turbine'!B8</f>
        <v>Tentative</v>
      </c>
      <c r="D27" s="207" t="n">
        <f aca="false">+D24*$C26</f>
        <v>0</v>
      </c>
      <c r="E27" s="207" t="n">
        <f aca="false">+E24*$C26</f>
        <v>0</v>
      </c>
      <c r="F27" s="207" t="n">
        <f aca="false">+F24*$C26</f>
        <v>0</v>
      </c>
      <c r="G27" s="207" t="n">
        <f aca="false">+G24*$C26</f>
        <v>0</v>
      </c>
      <c r="H27" s="207" t="n">
        <f aca="false">+H24*$C26</f>
        <v>0</v>
      </c>
      <c r="I27" s="207" t="n">
        <f aca="false">+I24*$C26</f>
        <v>0</v>
      </c>
      <c r="J27" s="207" t="n">
        <f aca="false">+J24*$C26</f>
        <v>0</v>
      </c>
      <c r="K27" s="207" t="n">
        <f aca="false">+K24*$C26</f>
        <v>0</v>
      </c>
      <c r="L27" s="207" t="n">
        <f aca="false">+L24*$C26</f>
        <v>0</v>
      </c>
      <c r="M27" s="207" t="n">
        <f aca="false">+M24*$C26</f>
        <v>0</v>
      </c>
      <c r="N27" s="207" t="n">
        <f aca="false">+N24*$C26</f>
        <v>0</v>
      </c>
      <c r="O27" s="207" t="n">
        <f aca="false">+O24*$C26</f>
        <v>0</v>
      </c>
      <c r="P27" s="207" t="n">
        <f aca="false">+P24*$C26</f>
        <v>0</v>
      </c>
      <c r="Q27" s="207" t="n">
        <f aca="false">+Q24*$C26</f>
        <v>0</v>
      </c>
      <c r="R27" s="207" t="n">
        <f aca="false">+R24*$C26</f>
        <v>0</v>
      </c>
      <c r="S27" s="207" t="n">
        <f aca="false">+S24*$C26</f>
        <v>0</v>
      </c>
      <c r="T27" s="207" t="n">
        <f aca="false">+T24*$C26</f>
        <v>0</v>
      </c>
      <c r="U27" s="207" t="n">
        <f aca="false">+U24*$C26</f>
        <v>0</v>
      </c>
      <c r="V27" s="207" t="n">
        <f aca="false">+V24*$C26</f>
        <v>0</v>
      </c>
      <c r="W27" s="207" t="n">
        <f aca="false">+W24*$C26</f>
        <v>0</v>
      </c>
      <c r="X27" s="207" t="n">
        <f aca="false">+X24*$C26</f>
        <v>0</v>
      </c>
      <c r="Y27" s="207" t="n">
        <f aca="false">+Y24*$C26</f>
        <v>0</v>
      </c>
      <c r="Z27" s="207" t="n">
        <f aca="false">+Z24*$C26</f>
        <v>0</v>
      </c>
      <c r="AA27" s="207" t="n">
        <f aca="false">+AA24*$C26</f>
        <v>0</v>
      </c>
      <c r="AB27" s="207" t="n">
        <f aca="false">+AB24*$C26</f>
        <v>0</v>
      </c>
      <c r="AC27" s="207" t="n">
        <f aca="false">+AC24*$C26</f>
        <v>0</v>
      </c>
      <c r="AD27" s="207" t="n">
        <f aca="false">+AD24*$C26</f>
        <v>0</v>
      </c>
      <c r="AE27" s="207" t="n">
        <f aca="false">+AE24*$C26</f>
        <v>0</v>
      </c>
      <c r="AF27" s="207" t="n">
        <f aca="false">+AF24*$C26</f>
        <v>3.92</v>
      </c>
      <c r="AG27" s="207" t="n">
        <f aca="false">+AG24*$C26</f>
        <v>3.92</v>
      </c>
      <c r="AH27" s="207" t="n">
        <f aca="false">+AH24*$C26</f>
        <v>4.704</v>
      </c>
      <c r="AI27" s="207" t="n">
        <f aca="false">+AI24*$C26</f>
        <v>5.488</v>
      </c>
      <c r="AJ27" s="187" t="n">
        <f aca="false">+AJ24*$C26</f>
        <v>6.272</v>
      </c>
      <c r="AK27" s="207" t="n">
        <f aca="false">+AK24*$C26</f>
        <v>7.056</v>
      </c>
      <c r="AL27" s="207" t="n">
        <f aca="false">+AL24*$C26</f>
        <v>7.84</v>
      </c>
      <c r="AM27" s="207" t="n">
        <f aca="false">+AM24*$C26</f>
        <v>8.624</v>
      </c>
      <c r="AN27" s="207" t="n">
        <f aca="false">+AN24*$C26</f>
        <v>9.408</v>
      </c>
      <c r="AO27" s="207" t="n">
        <f aca="false">+AO24*$C26</f>
        <v>10.192</v>
      </c>
      <c r="AP27" s="207" t="n">
        <f aca="false">+AP24*$C26</f>
        <v>10.976</v>
      </c>
      <c r="AQ27" s="207" t="n">
        <f aca="false">+AQ24*$C26</f>
        <v>11.76</v>
      </c>
      <c r="AR27" s="207" t="n">
        <f aca="false">+AR24*$C26</f>
        <v>12.544</v>
      </c>
      <c r="AS27" s="207" t="n">
        <f aca="false">+AS24*$C26</f>
        <v>13.328</v>
      </c>
      <c r="AT27" s="207" t="n">
        <f aca="false">+AT24*$C26</f>
        <v>14.112</v>
      </c>
      <c r="AU27" s="207" t="n">
        <f aca="false">+AU24*$C26</f>
        <v>14.896</v>
      </c>
      <c r="AV27" s="207" t="n">
        <f aca="false">+AV24*$C26</f>
        <v>15.68</v>
      </c>
      <c r="AW27" s="207" t="n">
        <f aca="false">+AW24*$C26</f>
        <v>15.68</v>
      </c>
      <c r="AX27" s="207" t="n">
        <f aca="false">+AX24*$C26</f>
        <v>15.68</v>
      </c>
      <c r="AY27" s="207" t="n">
        <f aca="false">+AY24*$C26</f>
        <v>15.68</v>
      </c>
      <c r="AZ27" s="207" t="n">
        <f aca="false">+AZ24*$C26</f>
        <v>15.68</v>
      </c>
      <c r="BA27" s="207" t="n">
        <f aca="false">+BA24*$C26</f>
        <v>15.68</v>
      </c>
      <c r="BB27" s="207" t="n">
        <f aca="false">+BB24*$C26</f>
        <v>39.2</v>
      </c>
      <c r="BC27" s="208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  <c r="IW27" s="205"/>
    </row>
    <row r="28" customFormat="false" ht="15" hidden="false" customHeight="true" outlineLevel="0" collapsed="false">
      <c r="A28" s="161" t="n">
        <f aca="false">+A20+1</f>
        <v>4</v>
      </c>
      <c r="B28" s="190" t="str">
        <f aca="false">+'Detail by Turbine'!G9</f>
        <v>MHI 501F Simple Cycle</v>
      </c>
      <c r="C28" s="191" t="str">
        <f aca="false">+'Detail by Turbine'!S9</f>
        <v>Fort Pierce</v>
      </c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65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3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  <c r="BZ28" s="194"/>
      <c r="CA28" s="194"/>
      <c r="CB28" s="194"/>
      <c r="CC28" s="194"/>
      <c r="CD28" s="194"/>
      <c r="CE28" s="194"/>
      <c r="CF28" s="194"/>
      <c r="CG28" s="194"/>
      <c r="CH28" s="194"/>
      <c r="CI28" s="194"/>
      <c r="CJ28" s="194"/>
      <c r="CK28" s="194"/>
      <c r="CL28" s="194"/>
      <c r="CM28" s="194"/>
      <c r="CN28" s="194"/>
      <c r="CO28" s="194"/>
      <c r="CP28" s="194"/>
      <c r="CQ28" s="194"/>
      <c r="CR28" s="194"/>
      <c r="CS28" s="194"/>
      <c r="CT28" s="194"/>
      <c r="CU28" s="194"/>
      <c r="CV28" s="194"/>
      <c r="CW28" s="194"/>
      <c r="CX28" s="194"/>
      <c r="CY28" s="194"/>
      <c r="CZ28" s="194"/>
      <c r="DA28" s="194"/>
      <c r="DB28" s="194"/>
      <c r="DC28" s="194"/>
      <c r="DD28" s="194"/>
      <c r="DE28" s="194"/>
      <c r="DF28" s="194"/>
      <c r="DG28" s="194"/>
      <c r="DH28" s="194"/>
      <c r="DI28" s="194"/>
      <c r="DJ28" s="194"/>
      <c r="DK28" s="194"/>
      <c r="DL28" s="194"/>
      <c r="DM28" s="194"/>
      <c r="DN28" s="194"/>
      <c r="DO28" s="194"/>
      <c r="DP28" s="194"/>
      <c r="DQ28" s="194"/>
      <c r="DR28" s="194"/>
      <c r="DS28" s="194"/>
      <c r="DT28" s="194"/>
      <c r="DU28" s="194"/>
      <c r="DV28" s="194"/>
      <c r="DW28" s="194"/>
      <c r="DX28" s="194"/>
      <c r="DY28" s="194"/>
      <c r="DZ28" s="194"/>
      <c r="EA28" s="194"/>
      <c r="EB28" s="194"/>
      <c r="EC28" s="194"/>
      <c r="ED28" s="194"/>
      <c r="EE28" s="194"/>
      <c r="EF28" s="194"/>
      <c r="EG28" s="194"/>
      <c r="EH28" s="194"/>
      <c r="EI28" s="194"/>
      <c r="EJ28" s="194"/>
      <c r="EK28" s="194"/>
      <c r="EL28" s="194"/>
      <c r="EM28" s="194"/>
      <c r="EN28" s="194"/>
      <c r="EO28" s="194"/>
      <c r="EP28" s="194"/>
      <c r="EQ28" s="194"/>
      <c r="ER28" s="194"/>
      <c r="ES28" s="194"/>
      <c r="ET28" s="194"/>
      <c r="EU28" s="194"/>
      <c r="EV28" s="194"/>
      <c r="EW28" s="194"/>
      <c r="EX28" s="194"/>
      <c r="EY28" s="194"/>
      <c r="EZ28" s="194"/>
      <c r="FA28" s="194"/>
      <c r="FB28" s="194"/>
      <c r="FC28" s="194"/>
      <c r="FD28" s="194"/>
      <c r="FE28" s="194"/>
      <c r="FF28" s="194"/>
      <c r="FG28" s="194"/>
      <c r="FH28" s="194"/>
      <c r="FI28" s="194"/>
      <c r="FJ28" s="194"/>
      <c r="FK28" s="194"/>
      <c r="FL28" s="194"/>
      <c r="FM28" s="194"/>
      <c r="FN28" s="194"/>
      <c r="FO28" s="194"/>
      <c r="FP28" s="194"/>
      <c r="FQ28" s="194"/>
      <c r="FR28" s="194"/>
      <c r="FS28" s="194"/>
      <c r="FT28" s="194"/>
      <c r="FU28" s="194"/>
      <c r="FV28" s="194"/>
      <c r="FW28" s="194"/>
      <c r="FX28" s="194"/>
      <c r="FY28" s="194"/>
      <c r="FZ28" s="194"/>
      <c r="GA28" s="194"/>
      <c r="GB28" s="194"/>
      <c r="GC28" s="194"/>
      <c r="GD28" s="194"/>
      <c r="GE28" s="194"/>
      <c r="GF28" s="194"/>
      <c r="GG28" s="194"/>
      <c r="GH28" s="194"/>
      <c r="GI28" s="194"/>
      <c r="GJ28" s="194"/>
      <c r="GK28" s="194"/>
      <c r="GL28" s="194"/>
      <c r="GM28" s="194"/>
      <c r="GN28" s="194"/>
      <c r="GO28" s="194"/>
      <c r="GP28" s="194"/>
      <c r="GQ28" s="194"/>
      <c r="GR28" s="194"/>
      <c r="GS28" s="194"/>
      <c r="GT28" s="194"/>
      <c r="GU28" s="194"/>
      <c r="GV28" s="194"/>
      <c r="GW28" s="194"/>
      <c r="GX28" s="194"/>
      <c r="GY28" s="194"/>
      <c r="GZ28" s="194"/>
      <c r="HA28" s="194"/>
      <c r="HB28" s="194"/>
      <c r="HC28" s="194"/>
      <c r="HD28" s="194"/>
      <c r="HE28" s="194"/>
      <c r="HF28" s="194"/>
      <c r="HG28" s="194"/>
      <c r="HH28" s="194"/>
      <c r="HI28" s="194"/>
      <c r="HJ28" s="194"/>
      <c r="HK28" s="194"/>
      <c r="HL28" s="194"/>
      <c r="HM28" s="194"/>
      <c r="HN28" s="194"/>
      <c r="HO28" s="194"/>
      <c r="HP28" s="194"/>
      <c r="HQ28" s="194"/>
      <c r="HR28" s="194"/>
      <c r="HS28" s="194"/>
      <c r="HT28" s="194"/>
      <c r="HU28" s="194"/>
      <c r="HV28" s="194"/>
      <c r="HW28" s="194"/>
      <c r="HX28" s="194"/>
      <c r="HY28" s="194"/>
      <c r="HZ28" s="194"/>
      <c r="IA28" s="194"/>
      <c r="IB28" s="194"/>
      <c r="IC28" s="194"/>
      <c r="ID28" s="194"/>
      <c r="IE28" s="194"/>
      <c r="IF28" s="194"/>
      <c r="IG28" s="194"/>
      <c r="IH28" s="194"/>
      <c r="II28" s="194"/>
      <c r="IJ28" s="194"/>
      <c r="IK28" s="194"/>
      <c r="IL28" s="194"/>
      <c r="IM28" s="194"/>
      <c r="IN28" s="194"/>
      <c r="IO28" s="194"/>
      <c r="IP28" s="194"/>
      <c r="IQ28" s="194"/>
      <c r="IR28" s="194"/>
      <c r="IS28" s="194"/>
      <c r="IT28" s="194"/>
      <c r="IU28" s="194"/>
      <c r="IV28" s="194"/>
      <c r="IW28" s="194"/>
    </row>
    <row r="29" customFormat="false" ht="12.75" hidden="false" customHeight="false" outlineLevel="0" collapsed="false">
      <c r="A29" s="161"/>
      <c r="B29" s="195" t="s">
        <v>121</v>
      </c>
      <c r="C29" s="191"/>
      <c r="D29" s="196" t="n">
        <v>0</v>
      </c>
      <c r="E29" s="196" t="n">
        <v>0</v>
      </c>
      <c r="F29" s="196" t="n">
        <v>0</v>
      </c>
      <c r="G29" s="196" t="n">
        <v>0</v>
      </c>
      <c r="H29" s="196" t="n">
        <v>0</v>
      </c>
      <c r="I29" s="196" t="n">
        <v>0</v>
      </c>
      <c r="J29" s="196" t="n">
        <v>0</v>
      </c>
      <c r="K29" s="196" t="n">
        <v>0</v>
      </c>
      <c r="L29" s="196" t="n">
        <v>0</v>
      </c>
      <c r="M29" s="196" t="n">
        <v>0</v>
      </c>
      <c r="N29" s="196" t="n">
        <v>0</v>
      </c>
      <c r="O29" s="196" t="n">
        <v>0</v>
      </c>
      <c r="P29" s="196" t="n">
        <v>0</v>
      </c>
      <c r="Q29" s="196" t="n">
        <v>0</v>
      </c>
      <c r="R29" s="196" t="n">
        <v>0</v>
      </c>
      <c r="S29" s="196" t="n">
        <v>0</v>
      </c>
      <c r="T29" s="196" t="n">
        <v>0.15</v>
      </c>
      <c r="U29" s="196" t="n">
        <v>0.1</v>
      </c>
      <c r="V29" s="196" t="n">
        <v>0</v>
      </c>
      <c r="W29" s="196" t="n">
        <v>0</v>
      </c>
      <c r="X29" s="196" t="n">
        <v>0.15</v>
      </c>
      <c r="Y29" s="196" t="n">
        <v>0</v>
      </c>
      <c r="Z29" s="196" t="n">
        <v>0</v>
      </c>
      <c r="AA29" s="196" t="n">
        <v>0</v>
      </c>
      <c r="AB29" s="196" t="n">
        <v>0</v>
      </c>
      <c r="AC29" s="196" t="n">
        <v>0</v>
      </c>
      <c r="AD29" s="196" t="n">
        <v>0</v>
      </c>
      <c r="AE29" s="196" t="n">
        <v>0.2</v>
      </c>
      <c r="AF29" s="196" t="n">
        <v>0</v>
      </c>
      <c r="AG29" s="196" t="n">
        <v>0</v>
      </c>
      <c r="AH29" s="196" t="n">
        <v>0.2</v>
      </c>
      <c r="AI29" s="196" t="n">
        <v>0</v>
      </c>
      <c r="AJ29" s="170" t="n">
        <v>0.2</v>
      </c>
      <c r="AK29" s="196" t="n">
        <v>0</v>
      </c>
      <c r="AL29" s="196" t="n">
        <v>0</v>
      </c>
      <c r="AM29" s="196" t="n">
        <v>0</v>
      </c>
      <c r="AN29" s="196" t="n">
        <v>0</v>
      </c>
      <c r="AO29" s="196" t="n">
        <v>0</v>
      </c>
      <c r="AP29" s="196" t="n">
        <v>0</v>
      </c>
      <c r="AQ29" s="196" t="n">
        <v>0</v>
      </c>
      <c r="AR29" s="196" t="n">
        <v>0</v>
      </c>
      <c r="AS29" s="196" t="n">
        <v>0</v>
      </c>
      <c r="AT29" s="196" t="n">
        <v>0</v>
      </c>
      <c r="AU29" s="196" t="n">
        <v>0</v>
      </c>
      <c r="AV29" s="196" t="n">
        <v>0</v>
      </c>
      <c r="AW29" s="196" t="n">
        <v>0</v>
      </c>
      <c r="AX29" s="196" t="n">
        <v>0</v>
      </c>
      <c r="AY29" s="196" t="n">
        <v>0</v>
      </c>
      <c r="AZ29" s="196" t="n">
        <v>0</v>
      </c>
      <c r="BA29" s="196" t="n">
        <v>0</v>
      </c>
      <c r="BB29" s="196" t="n">
        <v>0</v>
      </c>
      <c r="BC29" s="197" t="n">
        <f aca="false">SUM(D29:BB29)</f>
        <v>1</v>
      </c>
      <c r="BD29" s="195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  <c r="EE29" s="198"/>
      <c r="EF29" s="198"/>
      <c r="EG29" s="198"/>
      <c r="EH29" s="198"/>
      <c r="EI29" s="198"/>
      <c r="EJ29" s="198"/>
      <c r="EK29" s="198"/>
      <c r="EL29" s="198"/>
      <c r="EM29" s="198"/>
      <c r="EN29" s="198"/>
      <c r="EO29" s="198"/>
      <c r="EP29" s="198"/>
      <c r="EQ29" s="198"/>
      <c r="ER29" s="198"/>
      <c r="ES29" s="198"/>
      <c r="ET29" s="198"/>
      <c r="EU29" s="198"/>
      <c r="EV29" s="198"/>
      <c r="EW29" s="198"/>
      <c r="EX29" s="198"/>
      <c r="EY29" s="198"/>
      <c r="EZ29" s="198"/>
      <c r="FA29" s="198"/>
      <c r="FB29" s="198"/>
      <c r="FC29" s="198"/>
      <c r="FD29" s="198"/>
      <c r="FE29" s="198"/>
      <c r="FF29" s="198"/>
      <c r="FG29" s="198"/>
      <c r="FH29" s="198"/>
      <c r="FI29" s="198"/>
      <c r="FJ29" s="198"/>
      <c r="FK29" s="198"/>
      <c r="FL29" s="198"/>
      <c r="FM29" s="198"/>
      <c r="FN29" s="198"/>
      <c r="FO29" s="198"/>
      <c r="FP29" s="198"/>
      <c r="FQ29" s="198"/>
      <c r="FR29" s="198"/>
      <c r="FS29" s="198"/>
      <c r="FT29" s="198"/>
      <c r="FU29" s="198"/>
      <c r="FV29" s="198"/>
      <c r="FW29" s="198"/>
      <c r="FX29" s="198"/>
      <c r="FY29" s="198"/>
      <c r="FZ29" s="198"/>
      <c r="GA29" s="198"/>
      <c r="GB29" s="198"/>
      <c r="GC29" s="198"/>
      <c r="GD29" s="198"/>
      <c r="GE29" s="198"/>
      <c r="GF29" s="198"/>
      <c r="GG29" s="198"/>
      <c r="GH29" s="198"/>
      <c r="GI29" s="198"/>
      <c r="GJ29" s="198"/>
      <c r="GK29" s="198"/>
      <c r="GL29" s="198"/>
      <c r="GM29" s="198"/>
      <c r="GN29" s="198"/>
      <c r="GO29" s="198"/>
      <c r="GP29" s="198"/>
      <c r="GQ29" s="198"/>
      <c r="GR29" s="198"/>
      <c r="GS29" s="198"/>
      <c r="GT29" s="198"/>
      <c r="GU29" s="198"/>
      <c r="GV29" s="198"/>
      <c r="GW29" s="198"/>
      <c r="GX29" s="198"/>
      <c r="GY29" s="198"/>
      <c r="GZ29" s="198"/>
      <c r="HA29" s="198"/>
      <c r="HB29" s="198"/>
      <c r="HC29" s="198"/>
      <c r="HD29" s="198"/>
      <c r="HE29" s="198"/>
      <c r="HF29" s="198"/>
      <c r="HG29" s="198"/>
      <c r="HH29" s="198"/>
      <c r="HI29" s="198"/>
      <c r="HJ29" s="198"/>
      <c r="HK29" s="198"/>
      <c r="HL29" s="198"/>
      <c r="HM29" s="198"/>
      <c r="HN29" s="198"/>
      <c r="HO29" s="198"/>
      <c r="HP29" s="198"/>
      <c r="HQ29" s="198"/>
      <c r="HR29" s="198"/>
      <c r="HS29" s="198"/>
      <c r="HT29" s="198"/>
      <c r="HU29" s="198"/>
      <c r="HV29" s="198"/>
      <c r="HW29" s="198"/>
      <c r="HX29" s="198"/>
      <c r="HY29" s="198"/>
      <c r="HZ29" s="198"/>
      <c r="IA29" s="198"/>
      <c r="IB29" s="198"/>
      <c r="IC29" s="198"/>
      <c r="ID29" s="198"/>
      <c r="IE29" s="198"/>
      <c r="IF29" s="198"/>
      <c r="IG29" s="198"/>
      <c r="IH29" s="198"/>
      <c r="II29" s="198"/>
      <c r="IJ29" s="198"/>
      <c r="IK29" s="198"/>
      <c r="IL29" s="198"/>
      <c r="IM29" s="198"/>
      <c r="IN29" s="198"/>
      <c r="IO29" s="198"/>
      <c r="IP29" s="198"/>
      <c r="IQ29" s="198"/>
      <c r="IR29" s="198"/>
      <c r="IS29" s="198"/>
      <c r="IT29" s="198"/>
      <c r="IU29" s="198"/>
      <c r="IV29" s="198"/>
      <c r="IW29" s="198"/>
    </row>
    <row r="30" customFormat="false" ht="12.75" hidden="false" customHeight="false" outlineLevel="0" collapsed="false">
      <c r="A30" s="161"/>
      <c r="B30" s="195" t="s">
        <v>122</v>
      </c>
      <c r="C30" s="191"/>
      <c r="D30" s="196" t="n">
        <f aca="false">D29</f>
        <v>0</v>
      </c>
      <c r="E30" s="196" t="n">
        <f aca="false">+D30+E29</f>
        <v>0</v>
      </c>
      <c r="F30" s="196" t="n">
        <f aca="false">+E30+F29</f>
        <v>0</v>
      </c>
      <c r="G30" s="196" t="n">
        <f aca="false">+F30+G29</f>
        <v>0</v>
      </c>
      <c r="H30" s="196" t="n">
        <f aca="false">+G30+H29</f>
        <v>0</v>
      </c>
      <c r="I30" s="196" t="n">
        <f aca="false">+H30+I29</f>
        <v>0</v>
      </c>
      <c r="J30" s="196" t="n">
        <f aca="false">+I30+J29</f>
        <v>0</v>
      </c>
      <c r="K30" s="196" t="n">
        <f aca="false">+J30+K29</f>
        <v>0</v>
      </c>
      <c r="L30" s="196" t="n">
        <f aca="false">+K30+L29</f>
        <v>0</v>
      </c>
      <c r="M30" s="196" t="n">
        <f aca="false">+L30+M29</f>
        <v>0</v>
      </c>
      <c r="N30" s="196" t="n">
        <f aca="false">+M30+N29</f>
        <v>0</v>
      </c>
      <c r="O30" s="196" t="n">
        <f aca="false">+N30+O29</f>
        <v>0</v>
      </c>
      <c r="P30" s="196" t="n">
        <f aca="false">+O30+P29</f>
        <v>0</v>
      </c>
      <c r="Q30" s="196" t="n">
        <f aca="false">+P30+Q29</f>
        <v>0</v>
      </c>
      <c r="R30" s="196" t="n">
        <f aca="false">+Q30+R29</f>
        <v>0</v>
      </c>
      <c r="S30" s="196" t="n">
        <f aca="false">+R30+S29</f>
        <v>0</v>
      </c>
      <c r="T30" s="196" t="n">
        <f aca="false">+S30+T29</f>
        <v>0.15</v>
      </c>
      <c r="U30" s="196" t="n">
        <f aca="false">+T30+U29</f>
        <v>0.25</v>
      </c>
      <c r="V30" s="196" t="n">
        <f aca="false">+U30+V29</f>
        <v>0.25</v>
      </c>
      <c r="W30" s="196" t="n">
        <f aca="false">+V30+W29</f>
        <v>0.25</v>
      </c>
      <c r="X30" s="196" t="n">
        <f aca="false">+W30+X29</f>
        <v>0.4</v>
      </c>
      <c r="Y30" s="196" t="n">
        <f aca="false">+X30+Y29</f>
        <v>0.4</v>
      </c>
      <c r="Z30" s="196" t="n">
        <f aca="false">+Y30+Z29</f>
        <v>0.4</v>
      </c>
      <c r="AA30" s="196" t="n">
        <f aca="false">+Z30+AA29</f>
        <v>0.4</v>
      </c>
      <c r="AB30" s="196" t="n">
        <f aca="false">+AA30+AB29</f>
        <v>0.4</v>
      </c>
      <c r="AC30" s="196" t="n">
        <f aca="false">+AB30+AC29</f>
        <v>0.4</v>
      </c>
      <c r="AD30" s="196" t="n">
        <f aca="false">+AC30+AD29</f>
        <v>0.4</v>
      </c>
      <c r="AE30" s="196" t="n">
        <f aca="false">+AD30+AE29</f>
        <v>0.6</v>
      </c>
      <c r="AF30" s="196" t="n">
        <f aca="false">+AE30+AF29</f>
        <v>0.6</v>
      </c>
      <c r="AG30" s="196" t="n">
        <f aca="false">+AF30+AG29</f>
        <v>0.6</v>
      </c>
      <c r="AH30" s="196" t="n">
        <f aca="false">+AG30+AH29</f>
        <v>0.8</v>
      </c>
      <c r="AI30" s="196" t="n">
        <f aca="false">+AH30+AI29</f>
        <v>0.8</v>
      </c>
      <c r="AJ30" s="170" t="n">
        <f aca="false">+AI30+AJ29</f>
        <v>1</v>
      </c>
      <c r="AK30" s="196" t="n">
        <f aca="false">+AJ30+AK29</f>
        <v>1</v>
      </c>
      <c r="AL30" s="196" t="n">
        <f aca="false">+AK30+AL29</f>
        <v>1</v>
      </c>
      <c r="AM30" s="196" t="n">
        <f aca="false">+AL30+AM29</f>
        <v>1</v>
      </c>
      <c r="AN30" s="196" t="n">
        <f aca="false">+AM30+AN29</f>
        <v>1</v>
      </c>
      <c r="AO30" s="196" t="n">
        <f aca="false">+AN30+AO29</f>
        <v>1</v>
      </c>
      <c r="AP30" s="196" t="n">
        <f aca="false">+AO30+AP29</f>
        <v>1</v>
      </c>
      <c r="AQ30" s="196" t="n">
        <f aca="false">+AP30+AQ29</f>
        <v>1</v>
      </c>
      <c r="AR30" s="196" t="n">
        <f aca="false">+AQ30+AR29</f>
        <v>1</v>
      </c>
      <c r="AS30" s="196" t="n">
        <f aca="false">+AR30+AS29</f>
        <v>1</v>
      </c>
      <c r="AT30" s="196" t="n">
        <f aca="false">+AS30+AT29</f>
        <v>1</v>
      </c>
      <c r="AU30" s="196" t="n">
        <f aca="false">+AT30+AU29</f>
        <v>1</v>
      </c>
      <c r="AV30" s="196" t="n">
        <f aca="false">+AU30+AV29</f>
        <v>1</v>
      </c>
      <c r="AW30" s="196" t="n">
        <f aca="false">+AV30+AW29</f>
        <v>1</v>
      </c>
      <c r="AX30" s="196" t="n">
        <f aca="false">+AW30+AX29</f>
        <v>1</v>
      </c>
      <c r="AY30" s="196" t="n">
        <f aca="false">+AX30+AY29</f>
        <v>1</v>
      </c>
      <c r="AZ30" s="196" t="n">
        <f aca="false">+AY30+AZ29</f>
        <v>1</v>
      </c>
      <c r="BA30" s="196" t="n">
        <f aca="false">+AZ30+BA29</f>
        <v>1</v>
      </c>
      <c r="BB30" s="196" t="n">
        <f aca="false">+BA30+BB29</f>
        <v>1</v>
      </c>
      <c r="BC30" s="197"/>
      <c r="BD30" s="195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  <c r="EE30" s="198"/>
      <c r="EF30" s="198"/>
      <c r="EG30" s="198"/>
      <c r="EH30" s="198"/>
      <c r="EI30" s="198"/>
      <c r="EJ30" s="198"/>
      <c r="EK30" s="198"/>
      <c r="EL30" s="198"/>
      <c r="EM30" s="198"/>
      <c r="EN30" s="198"/>
      <c r="EO30" s="198"/>
      <c r="EP30" s="198"/>
      <c r="EQ30" s="198"/>
      <c r="ER30" s="198"/>
      <c r="ES30" s="198"/>
      <c r="ET30" s="198"/>
      <c r="EU30" s="198"/>
      <c r="EV30" s="198"/>
      <c r="EW30" s="198"/>
      <c r="EX30" s="198"/>
      <c r="EY30" s="198"/>
      <c r="EZ30" s="198"/>
      <c r="FA30" s="198"/>
      <c r="FB30" s="198"/>
      <c r="FC30" s="198"/>
      <c r="FD30" s="198"/>
      <c r="FE30" s="198"/>
      <c r="FF30" s="198"/>
      <c r="FG30" s="198"/>
      <c r="FH30" s="198"/>
      <c r="FI30" s="198"/>
      <c r="FJ30" s="198"/>
      <c r="FK30" s="198"/>
      <c r="FL30" s="198"/>
      <c r="FM30" s="198"/>
      <c r="FN30" s="198"/>
      <c r="FO30" s="198"/>
      <c r="FP30" s="198"/>
      <c r="FQ30" s="198"/>
      <c r="FR30" s="198"/>
      <c r="FS30" s="198"/>
      <c r="FT30" s="198"/>
      <c r="FU30" s="198"/>
      <c r="FV30" s="198"/>
      <c r="FW30" s="198"/>
      <c r="FX30" s="198"/>
      <c r="FY30" s="198"/>
      <c r="FZ30" s="198"/>
      <c r="GA30" s="198"/>
      <c r="GB30" s="198"/>
      <c r="GC30" s="198"/>
      <c r="GD30" s="198"/>
      <c r="GE30" s="198"/>
      <c r="GF30" s="198"/>
      <c r="GG30" s="198"/>
      <c r="GH30" s="198"/>
      <c r="GI30" s="198"/>
      <c r="GJ30" s="198"/>
      <c r="GK30" s="198"/>
      <c r="GL30" s="198"/>
      <c r="GM30" s="198"/>
      <c r="GN30" s="198"/>
      <c r="GO30" s="198"/>
      <c r="GP30" s="198"/>
      <c r="GQ30" s="198"/>
      <c r="GR30" s="198"/>
      <c r="GS30" s="198"/>
      <c r="GT30" s="198"/>
      <c r="GU30" s="198"/>
      <c r="GV30" s="198"/>
      <c r="GW30" s="198"/>
      <c r="GX30" s="198"/>
      <c r="GY30" s="198"/>
      <c r="GZ30" s="198"/>
      <c r="HA30" s="198"/>
      <c r="HB30" s="198"/>
      <c r="HC30" s="198"/>
      <c r="HD30" s="198"/>
      <c r="HE30" s="198"/>
      <c r="HF30" s="198"/>
      <c r="HG30" s="198"/>
      <c r="HH30" s="198"/>
      <c r="HI30" s="198"/>
      <c r="HJ30" s="198"/>
      <c r="HK30" s="198"/>
      <c r="HL30" s="198"/>
      <c r="HM30" s="198"/>
      <c r="HN30" s="198"/>
      <c r="HO30" s="198"/>
      <c r="HP30" s="198"/>
      <c r="HQ30" s="198"/>
      <c r="HR30" s="198"/>
      <c r="HS30" s="198"/>
      <c r="HT30" s="198"/>
      <c r="HU30" s="198"/>
      <c r="HV30" s="198"/>
      <c r="HW30" s="198"/>
      <c r="HX30" s="198"/>
      <c r="HY30" s="198"/>
      <c r="HZ30" s="198"/>
      <c r="IA30" s="198"/>
      <c r="IB30" s="198"/>
      <c r="IC30" s="198"/>
      <c r="ID30" s="198"/>
      <c r="IE30" s="198"/>
      <c r="IF30" s="198"/>
      <c r="IG30" s="198"/>
      <c r="IH30" s="198"/>
      <c r="II30" s="198"/>
      <c r="IJ30" s="198"/>
      <c r="IK30" s="198"/>
      <c r="IL30" s="198"/>
      <c r="IM30" s="198"/>
      <c r="IN30" s="198"/>
      <c r="IO30" s="198"/>
      <c r="IP30" s="198"/>
      <c r="IQ30" s="198"/>
      <c r="IR30" s="198"/>
      <c r="IS30" s="198"/>
      <c r="IT30" s="198"/>
      <c r="IU30" s="198"/>
      <c r="IV30" s="198"/>
      <c r="IW30" s="198"/>
    </row>
    <row r="31" customFormat="false" ht="12.75" hidden="false" customHeight="false" outlineLevel="0" collapsed="false">
      <c r="A31" s="161"/>
      <c r="B31" s="195" t="s">
        <v>123</v>
      </c>
      <c r="C31" s="191"/>
      <c r="D31" s="196" t="n">
        <v>0</v>
      </c>
      <c r="E31" s="196" t="n">
        <v>0</v>
      </c>
      <c r="F31" s="196" t="n">
        <v>0</v>
      </c>
      <c r="G31" s="196" t="n">
        <v>0</v>
      </c>
      <c r="H31" s="196" t="n">
        <v>0</v>
      </c>
      <c r="I31" s="196" t="n">
        <v>0</v>
      </c>
      <c r="J31" s="196" t="n">
        <v>0</v>
      </c>
      <c r="K31" s="196" t="n">
        <v>0</v>
      </c>
      <c r="L31" s="196" t="n">
        <v>0</v>
      </c>
      <c r="M31" s="196" t="n">
        <v>0</v>
      </c>
      <c r="N31" s="196" t="n">
        <v>0</v>
      </c>
      <c r="O31" s="196" t="n">
        <v>0</v>
      </c>
      <c r="P31" s="196" t="n">
        <v>0</v>
      </c>
      <c r="Q31" s="196" t="n">
        <v>0</v>
      </c>
      <c r="R31" s="196" t="n">
        <v>0</v>
      </c>
      <c r="S31" s="196" t="n">
        <v>0</v>
      </c>
      <c r="T31" s="196" t="n">
        <v>0</v>
      </c>
      <c r="U31" s="196" t="n">
        <v>1</v>
      </c>
      <c r="V31" s="196" t="n">
        <v>0</v>
      </c>
      <c r="W31" s="196" t="n">
        <v>0</v>
      </c>
      <c r="X31" s="196" t="n">
        <v>0</v>
      </c>
      <c r="Y31" s="196" t="n">
        <v>0</v>
      </c>
      <c r="Z31" s="196" t="n">
        <v>0</v>
      </c>
      <c r="AA31" s="196" t="n">
        <v>0</v>
      </c>
      <c r="AB31" s="196" t="n">
        <v>0</v>
      </c>
      <c r="AC31" s="196" t="n">
        <v>0</v>
      </c>
      <c r="AD31" s="196" t="n">
        <v>0</v>
      </c>
      <c r="AE31" s="196" t="n">
        <v>0</v>
      </c>
      <c r="AF31" s="196" t="n">
        <v>0</v>
      </c>
      <c r="AG31" s="196" t="n">
        <v>0</v>
      </c>
      <c r="AH31" s="196" t="n">
        <v>0</v>
      </c>
      <c r="AI31" s="196" t="n">
        <v>0</v>
      </c>
      <c r="AJ31" s="170" t="n">
        <v>0</v>
      </c>
      <c r="AK31" s="196" t="n">
        <v>0</v>
      </c>
      <c r="AL31" s="196" t="n">
        <v>0</v>
      </c>
      <c r="AM31" s="196" t="n">
        <v>0</v>
      </c>
      <c r="AN31" s="196" t="n">
        <v>0</v>
      </c>
      <c r="AO31" s="196" t="n">
        <v>0</v>
      </c>
      <c r="AP31" s="196" t="n">
        <v>0</v>
      </c>
      <c r="AQ31" s="196" t="n">
        <v>0</v>
      </c>
      <c r="AR31" s="196" t="n">
        <v>0</v>
      </c>
      <c r="AS31" s="196" t="n">
        <v>0</v>
      </c>
      <c r="AT31" s="196" t="n">
        <v>0</v>
      </c>
      <c r="AU31" s="196" t="n">
        <v>0</v>
      </c>
      <c r="AV31" s="196" t="n">
        <v>0</v>
      </c>
      <c r="AW31" s="196" t="n">
        <v>0</v>
      </c>
      <c r="AX31" s="196" t="n">
        <v>0</v>
      </c>
      <c r="AY31" s="196" t="n">
        <v>0</v>
      </c>
      <c r="AZ31" s="196" t="n">
        <v>0</v>
      </c>
      <c r="BA31" s="196" t="n">
        <v>0</v>
      </c>
      <c r="BB31" s="196" t="n">
        <v>0</v>
      </c>
      <c r="BC31" s="197" t="n">
        <f aca="false">SUM(D31:BB31)</f>
        <v>1</v>
      </c>
      <c r="BD31" s="195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  <c r="EE31" s="198"/>
      <c r="EF31" s="198"/>
      <c r="EG31" s="198"/>
      <c r="EH31" s="198"/>
      <c r="EI31" s="198"/>
      <c r="EJ31" s="198"/>
      <c r="EK31" s="198"/>
      <c r="EL31" s="198"/>
      <c r="EM31" s="198"/>
      <c r="EN31" s="198"/>
      <c r="EO31" s="198"/>
      <c r="EP31" s="198"/>
      <c r="EQ31" s="198"/>
      <c r="ER31" s="198"/>
      <c r="ES31" s="198"/>
      <c r="ET31" s="198"/>
      <c r="EU31" s="198"/>
      <c r="EV31" s="198"/>
      <c r="EW31" s="198"/>
      <c r="EX31" s="198"/>
      <c r="EY31" s="198"/>
      <c r="EZ31" s="198"/>
      <c r="FA31" s="198"/>
      <c r="FB31" s="198"/>
      <c r="FC31" s="198"/>
      <c r="FD31" s="198"/>
      <c r="FE31" s="198"/>
      <c r="FF31" s="198"/>
      <c r="FG31" s="198"/>
      <c r="FH31" s="198"/>
      <c r="FI31" s="198"/>
      <c r="FJ31" s="198"/>
      <c r="FK31" s="198"/>
      <c r="FL31" s="198"/>
      <c r="FM31" s="198"/>
      <c r="FN31" s="198"/>
      <c r="FO31" s="198"/>
      <c r="FP31" s="198"/>
      <c r="FQ31" s="198"/>
      <c r="FR31" s="198"/>
      <c r="FS31" s="198"/>
      <c r="FT31" s="198"/>
      <c r="FU31" s="198"/>
      <c r="FV31" s="198"/>
      <c r="FW31" s="198"/>
      <c r="FX31" s="198"/>
      <c r="FY31" s="198"/>
      <c r="FZ31" s="198"/>
      <c r="GA31" s="198"/>
      <c r="GB31" s="198"/>
      <c r="GC31" s="198"/>
      <c r="GD31" s="198"/>
      <c r="GE31" s="198"/>
      <c r="GF31" s="198"/>
      <c r="GG31" s="198"/>
      <c r="GH31" s="198"/>
      <c r="GI31" s="198"/>
      <c r="GJ31" s="198"/>
      <c r="GK31" s="198"/>
      <c r="GL31" s="198"/>
      <c r="GM31" s="198"/>
      <c r="GN31" s="198"/>
      <c r="GO31" s="198"/>
      <c r="GP31" s="198"/>
      <c r="GQ31" s="198"/>
      <c r="GR31" s="198"/>
      <c r="GS31" s="198"/>
      <c r="GT31" s="198"/>
      <c r="GU31" s="198"/>
      <c r="GV31" s="198"/>
      <c r="GW31" s="198"/>
      <c r="GX31" s="198"/>
      <c r="GY31" s="198"/>
      <c r="GZ31" s="198"/>
      <c r="HA31" s="198"/>
      <c r="HB31" s="198"/>
      <c r="HC31" s="198"/>
      <c r="HD31" s="198"/>
      <c r="HE31" s="198"/>
      <c r="HF31" s="198"/>
      <c r="HG31" s="198"/>
      <c r="HH31" s="198"/>
      <c r="HI31" s="198"/>
      <c r="HJ31" s="198"/>
      <c r="HK31" s="198"/>
      <c r="HL31" s="198"/>
      <c r="HM31" s="198"/>
      <c r="HN31" s="198"/>
      <c r="HO31" s="198"/>
      <c r="HP31" s="198"/>
      <c r="HQ31" s="198"/>
      <c r="HR31" s="198"/>
      <c r="HS31" s="198"/>
      <c r="HT31" s="198"/>
      <c r="HU31" s="198"/>
      <c r="HV31" s="198"/>
      <c r="HW31" s="198"/>
      <c r="HX31" s="198"/>
      <c r="HY31" s="198"/>
      <c r="HZ31" s="198"/>
      <c r="IA31" s="198"/>
      <c r="IB31" s="198"/>
      <c r="IC31" s="198"/>
      <c r="ID31" s="198"/>
      <c r="IE31" s="198"/>
      <c r="IF31" s="198"/>
      <c r="IG31" s="198"/>
      <c r="IH31" s="198"/>
      <c r="II31" s="198"/>
      <c r="IJ31" s="198"/>
      <c r="IK31" s="198"/>
      <c r="IL31" s="198"/>
      <c r="IM31" s="198"/>
      <c r="IN31" s="198"/>
      <c r="IO31" s="198"/>
      <c r="IP31" s="198"/>
      <c r="IQ31" s="198"/>
      <c r="IR31" s="198"/>
      <c r="IS31" s="198"/>
      <c r="IT31" s="198"/>
      <c r="IU31" s="198"/>
      <c r="IV31" s="198"/>
      <c r="IW31" s="198"/>
    </row>
    <row r="32" customFormat="false" ht="12.75" hidden="false" customHeight="false" outlineLevel="0" collapsed="false">
      <c r="A32" s="161"/>
      <c r="B32" s="195" t="s">
        <v>124</v>
      </c>
      <c r="C32" s="191"/>
      <c r="D32" s="196" t="n">
        <f aca="false">D31</f>
        <v>0</v>
      </c>
      <c r="E32" s="196" t="n">
        <f aca="false">+D32+E31</f>
        <v>0</v>
      </c>
      <c r="F32" s="196" t="n">
        <f aca="false">+E32+F31</f>
        <v>0</v>
      </c>
      <c r="G32" s="196" t="n">
        <f aca="false">+F32+G31</f>
        <v>0</v>
      </c>
      <c r="H32" s="196" t="n">
        <f aca="false">+G32+H31</f>
        <v>0</v>
      </c>
      <c r="I32" s="196" t="n">
        <f aca="false">+H32+I31</f>
        <v>0</v>
      </c>
      <c r="J32" s="196" t="n">
        <f aca="false">+I32+J31</f>
        <v>0</v>
      </c>
      <c r="K32" s="196" t="n">
        <f aca="false">+J32+K31</f>
        <v>0</v>
      </c>
      <c r="L32" s="196" t="n">
        <f aca="false">+K32+L31</f>
        <v>0</v>
      </c>
      <c r="M32" s="196" t="n">
        <f aca="false">+L32+M31</f>
        <v>0</v>
      </c>
      <c r="N32" s="196" t="n">
        <f aca="false">+M32+N31</f>
        <v>0</v>
      </c>
      <c r="O32" s="196" t="n">
        <f aca="false">+N32+O31</f>
        <v>0</v>
      </c>
      <c r="P32" s="196" t="n">
        <f aca="false">+O32+P31</f>
        <v>0</v>
      </c>
      <c r="Q32" s="196" t="n">
        <f aca="false">+P32+Q31</f>
        <v>0</v>
      </c>
      <c r="R32" s="196" t="n">
        <f aca="false">+Q32+R31</f>
        <v>0</v>
      </c>
      <c r="S32" s="196" t="n">
        <f aca="false">+R32+S31</f>
        <v>0</v>
      </c>
      <c r="T32" s="196" t="n">
        <f aca="false">+S32+T31</f>
        <v>0</v>
      </c>
      <c r="U32" s="196" t="n">
        <f aca="false">+T32+U31</f>
        <v>1</v>
      </c>
      <c r="V32" s="196" t="n">
        <f aca="false">+U32+V31</f>
        <v>1</v>
      </c>
      <c r="W32" s="196" t="n">
        <f aca="false">+V32+W31</f>
        <v>1</v>
      </c>
      <c r="X32" s="196" t="n">
        <f aca="false">+W32+X31</f>
        <v>1</v>
      </c>
      <c r="Y32" s="196" t="n">
        <f aca="false">+X32+Y31</f>
        <v>1</v>
      </c>
      <c r="Z32" s="196" t="n">
        <f aca="false">+Y32+Z31</f>
        <v>1</v>
      </c>
      <c r="AA32" s="196" t="n">
        <f aca="false">+Z32+AA31</f>
        <v>1</v>
      </c>
      <c r="AB32" s="196" t="n">
        <f aca="false">+AA32+AB31</f>
        <v>1</v>
      </c>
      <c r="AC32" s="196" t="n">
        <f aca="false">+AB32+AC31</f>
        <v>1</v>
      </c>
      <c r="AD32" s="196" t="n">
        <f aca="false">+AC32+AD31</f>
        <v>1</v>
      </c>
      <c r="AE32" s="196" t="n">
        <f aca="false">+AD32+AE31</f>
        <v>1</v>
      </c>
      <c r="AF32" s="196" t="n">
        <f aca="false">+AE32+AF31</f>
        <v>1</v>
      </c>
      <c r="AG32" s="196" t="n">
        <f aca="false">+AF32+AG31</f>
        <v>1</v>
      </c>
      <c r="AH32" s="196" t="n">
        <f aca="false">+AG32+AH31</f>
        <v>1</v>
      </c>
      <c r="AI32" s="196" t="n">
        <f aca="false">+AH32+AI31</f>
        <v>1</v>
      </c>
      <c r="AJ32" s="170" t="n">
        <f aca="false">+AI32+AJ31</f>
        <v>1</v>
      </c>
      <c r="AK32" s="196" t="n">
        <f aca="false">+AJ32+AK31</f>
        <v>1</v>
      </c>
      <c r="AL32" s="196" t="n">
        <f aca="false">+AK32+AL31</f>
        <v>1</v>
      </c>
      <c r="AM32" s="196" t="n">
        <f aca="false">+AL32+AM31</f>
        <v>1</v>
      </c>
      <c r="AN32" s="196" t="n">
        <f aca="false">+AM32+AN31</f>
        <v>1</v>
      </c>
      <c r="AO32" s="196" t="n">
        <f aca="false">+AN32+AO31</f>
        <v>1</v>
      </c>
      <c r="AP32" s="196" t="n">
        <f aca="false">+AO32+AP31</f>
        <v>1</v>
      </c>
      <c r="AQ32" s="196" t="n">
        <f aca="false">+AP32+AQ31</f>
        <v>1</v>
      </c>
      <c r="AR32" s="196" t="n">
        <f aca="false">+AQ32+AR31</f>
        <v>1</v>
      </c>
      <c r="AS32" s="196" t="n">
        <f aca="false">+AR32+AS31</f>
        <v>1</v>
      </c>
      <c r="AT32" s="196" t="n">
        <f aca="false">+AS32+AT31</f>
        <v>1</v>
      </c>
      <c r="AU32" s="196" t="n">
        <f aca="false">+AT32+AU31</f>
        <v>1</v>
      </c>
      <c r="AV32" s="196" t="n">
        <f aca="false">+AU32+AV31</f>
        <v>1</v>
      </c>
      <c r="AW32" s="196" t="n">
        <f aca="false">+AV32+AW31</f>
        <v>1</v>
      </c>
      <c r="AX32" s="196" t="n">
        <f aca="false">+AW32+AX31</f>
        <v>1</v>
      </c>
      <c r="AY32" s="196" t="n">
        <f aca="false">+AX32+AY31</f>
        <v>1</v>
      </c>
      <c r="AZ32" s="196" t="n">
        <f aca="false">+AY32+AZ31</f>
        <v>1</v>
      </c>
      <c r="BA32" s="196" t="n">
        <f aca="false">+AZ32+BA31</f>
        <v>1</v>
      </c>
      <c r="BB32" s="196" t="n">
        <f aca="false">+BA32+BB31</f>
        <v>1</v>
      </c>
      <c r="BC32" s="197"/>
      <c r="BD32" s="195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  <c r="EE32" s="198"/>
      <c r="EF32" s="198"/>
      <c r="EG32" s="198"/>
      <c r="EH32" s="198"/>
      <c r="EI32" s="198"/>
      <c r="EJ32" s="198"/>
      <c r="EK32" s="198"/>
      <c r="EL32" s="198"/>
      <c r="EM32" s="198"/>
      <c r="EN32" s="198"/>
      <c r="EO32" s="198"/>
      <c r="EP32" s="198"/>
      <c r="EQ32" s="198"/>
      <c r="ER32" s="198"/>
      <c r="ES32" s="198"/>
      <c r="ET32" s="198"/>
      <c r="EU32" s="198"/>
      <c r="EV32" s="198"/>
      <c r="EW32" s="198"/>
      <c r="EX32" s="198"/>
      <c r="EY32" s="198"/>
      <c r="EZ32" s="198"/>
      <c r="FA32" s="198"/>
      <c r="FB32" s="198"/>
      <c r="FC32" s="198"/>
      <c r="FD32" s="198"/>
      <c r="FE32" s="198"/>
      <c r="FF32" s="198"/>
      <c r="FG32" s="198"/>
      <c r="FH32" s="198"/>
      <c r="FI32" s="198"/>
      <c r="FJ32" s="198"/>
      <c r="FK32" s="198"/>
      <c r="FL32" s="198"/>
      <c r="FM32" s="198"/>
      <c r="FN32" s="198"/>
      <c r="FO32" s="198"/>
      <c r="FP32" s="198"/>
      <c r="FQ32" s="198"/>
      <c r="FR32" s="198"/>
      <c r="FS32" s="198"/>
      <c r="FT32" s="198"/>
      <c r="FU32" s="198"/>
      <c r="FV32" s="198"/>
      <c r="FW32" s="198"/>
      <c r="FX32" s="198"/>
      <c r="FY32" s="198"/>
      <c r="FZ32" s="198"/>
      <c r="GA32" s="198"/>
      <c r="GB32" s="198"/>
      <c r="GC32" s="198"/>
      <c r="GD32" s="198"/>
      <c r="GE32" s="198"/>
      <c r="GF32" s="198"/>
      <c r="GG32" s="198"/>
      <c r="GH32" s="198"/>
      <c r="GI32" s="198"/>
      <c r="GJ32" s="198"/>
      <c r="GK32" s="198"/>
      <c r="GL32" s="198"/>
      <c r="GM32" s="198"/>
      <c r="GN32" s="198"/>
      <c r="GO32" s="198"/>
      <c r="GP32" s="198"/>
      <c r="GQ32" s="198"/>
      <c r="GR32" s="198"/>
      <c r="GS32" s="198"/>
      <c r="GT32" s="198"/>
      <c r="GU32" s="198"/>
      <c r="GV32" s="198"/>
      <c r="GW32" s="198"/>
      <c r="GX32" s="198"/>
      <c r="GY32" s="198"/>
      <c r="GZ32" s="198"/>
      <c r="HA32" s="198"/>
      <c r="HB32" s="198"/>
      <c r="HC32" s="198"/>
      <c r="HD32" s="198"/>
      <c r="HE32" s="198"/>
      <c r="HF32" s="198"/>
      <c r="HG32" s="198"/>
      <c r="HH32" s="198"/>
      <c r="HI32" s="198"/>
      <c r="HJ32" s="198"/>
      <c r="HK32" s="198"/>
      <c r="HL32" s="198"/>
      <c r="HM32" s="198"/>
      <c r="HN32" s="198"/>
      <c r="HO32" s="198"/>
      <c r="HP32" s="198"/>
      <c r="HQ32" s="198"/>
      <c r="HR32" s="198"/>
      <c r="HS32" s="198"/>
      <c r="HT32" s="198"/>
      <c r="HU32" s="198"/>
      <c r="HV32" s="198"/>
      <c r="HW32" s="198"/>
      <c r="HX32" s="198"/>
      <c r="HY32" s="198"/>
      <c r="HZ32" s="198"/>
      <c r="IA32" s="198"/>
      <c r="IB32" s="198"/>
      <c r="IC32" s="198"/>
      <c r="ID32" s="198"/>
      <c r="IE32" s="198"/>
      <c r="IF32" s="198"/>
      <c r="IG32" s="198"/>
      <c r="IH32" s="198"/>
      <c r="II32" s="198"/>
      <c r="IJ32" s="198"/>
      <c r="IK32" s="198"/>
      <c r="IL32" s="198"/>
      <c r="IM32" s="198"/>
      <c r="IN32" s="198"/>
      <c r="IO32" s="198"/>
      <c r="IP32" s="198"/>
      <c r="IQ32" s="198"/>
      <c r="IR32" s="198"/>
      <c r="IS32" s="198"/>
      <c r="IT32" s="198"/>
      <c r="IU32" s="198"/>
      <c r="IV32" s="198"/>
      <c r="IW32" s="198"/>
    </row>
    <row r="33" customFormat="false" ht="12.75" hidden="false" customHeight="false" outlineLevel="0" collapsed="false">
      <c r="A33" s="161"/>
      <c r="B33" s="210"/>
      <c r="C33" s="19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175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2"/>
      <c r="BD33" s="210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  <c r="II33" s="213"/>
      <c r="IJ33" s="213"/>
      <c r="IK33" s="213"/>
      <c r="IL33" s="213"/>
      <c r="IM33" s="213"/>
      <c r="IN33" s="213"/>
      <c r="IO33" s="213"/>
      <c r="IP33" s="213"/>
      <c r="IQ33" s="213"/>
      <c r="IR33" s="213"/>
      <c r="IS33" s="213"/>
      <c r="IT33" s="213"/>
      <c r="IU33" s="213"/>
      <c r="IV33" s="213"/>
      <c r="IW33" s="213"/>
    </row>
    <row r="34" customFormat="false" ht="12.75" hidden="false" customHeight="false" outlineLevel="0" collapsed="false">
      <c r="A34" s="161"/>
      <c r="B34" s="200" t="s">
        <v>125</v>
      </c>
      <c r="C34" s="201" t="n">
        <v>43.618</v>
      </c>
      <c r="D34" s="202" t="n">
        <f aca="false">+D30*$C34</f>
        <v>0</v>
      </c>
      <c r="E34" s="202" t="n">
        <f aca="false">+E30*$C34</f>
        <v>0</v>
      </c>
      <c r="F34" s="202" t="n">
        <f aca="false">+F30*$C34</f>
        <v>0</v>
      </c>
      <c r="G34" s="202" t="n">
        <f aca="false">+G30*$C34</f>
        <v>0</v>
      </c>
      <c r="H34" s="202" t="n">
        <f aca="false">+H30*$C34</f>
        <v>0</v>
      </c>
      <c r="I34" s="202" t="n">
        <f aca="false">+I30*$C34</f>
        <v>0</v>
      </c>
      <c r="J34" s="202" t="n">
        <f aca="false">+J30*$C34</f>
        <v>0</v>
      </c>
      <c r="K34" s="202" t="n">
        <f aca="false">+K30*$C34</f>
        <v>0</v>
      </c>
      <c r="L34" s="202" t="n">
        <f aca="false">+L30*$C34</f>
        <v>0</v>
      </c>
      <c r="M34" s="202" t="n">
        <f aca="false">+M30*$C34</f>
        <v>0</v>
      </c>
      <c r="N34" s="202" t="n">
        <f aca="false">+N30*$C34</f>
        <v>0</v>
      </c>
      <c r="O34" s="202" t="n">
        <f aca="false">+O30*$C34</f>
        <v>0</v>
      </c>
      <c r="P34" s="202" t="n">
        <f aca="false">+P30*$C34</f>
        <v>0</v>
      </c>
      <c r="Q34" s="202" t="n">
        <f aca="false">+Q30*$C34</f>
        <v>0</v>
      </c>
      <c r="R34" s="202" t="n">
        <f aca="false">+R30*$C34</f>
        <v>0</v>
      </c>
      <c r="S34" s="202" t="n">
        <f aca="false">+S30*$C34</f>
        <v>0</v>
      </c>
      <c r="T34" s="202" t="n">
        <f aca="false">+T30*$C34</f>
        <v>6.5427</v>
      </c>
      <c r="U34" s="202" t="n">
        <f aca="false">+U30*$C34</f>
        <v>10.9045</v>
      </c>
      <c r="V34" s="202" t="n">
        <f aca="false">+V30*$C34</f>
        <v>10.9045</v>
      </c>
      <c r="W34" s="202" t="n">
        <f aca="false">+W30*$C34</f>
        <v>10.9045</v>
      </c>
      <c r="X34" s="202" t="n">
        <f aca="false">+X30*$C34</f>
        <v>17.4472</v>
      </c>
      <c r="Y34" s="202" t="n">
        <f aca="false">+Y30*$C34</f>
        <v>17.4472</v>
      </c>
      <c r="Z34" s="202" t="n">
        <f aca="false">+Z30*$C34</f>
        <v>17.4472</v>
      </c>
      <c r="AA34" s="202" t="n">
        <f aca="false">+AA30*$C34</f>
        <v>17.4472</v>
      </c>
      <c r="AB34" s="202" t="n">
        <f aca="false">+AB30*$C34</f>
        <v>17.4472</v>
      </c>
      <c r="AC34" s="202" t="n">
        <f aca="false">+AC30*$C34</f>
        <v>17.4472</v>
      </c>
      <c r="AD34" s="202" t="n">
        <f aca="false">+AD30*$C34</f>
        <v>17.4472</v>
      </c>
      <c r="AE34" s="202" t="n">
        <f aca="false">+AE30*$C34</f>
        <v>26.1708</v>
      </c>
      <c r="AF34" s="202" t="n">
        <f aca="false">+AF30*$C34</f>
        <v>26.1708</v>
      </c>
      <c r="AG34" s="202" t="n">
        <f aca="false">+AG30*$C34</f>
        <v>26.1708</v>
      </c>
      <c r="AH34" s="202" t="n">
        <f aca="false">+AH30*$C34</f>
        <v>34.8944</v>
      </c>
      <c r="AI34" s="202" t="n">
        <f aca="false">+AI30*$C34</f>
        <v>34.8944</v>
      </c>
      <c r="AJ34" s="181" t="n">
        <f aca="false">+AJ30*$C34</f>
        <v>43.618</v>
      </c>
      <c r="AK34" s="202" t="n">
        <f aca="false">+AK30*$C34</f>
        <v>43.618</v>
      </c>
      <c r="AL34" s="202" t="n">
        <f aca="false">+AL30*$C34</f>
        <v>43.618</v>
      </c>
      <c r="AM34" s="202" t="n">
        <f aca="false">+AM30*$C34</f>
        <v>43.618</v>
      </c>
      <c r="AN34" s="202" t="n">
        <f aca="false">+AN30*$C34</f>
        <v>43.618</v>
      </c>
      <c r="AO34" s="202" t="n">
        <f aca="false">+AO30*$C34</f>
        <v>43.618</v>
      </c>
      <c r="AP34" s="202" t="n">
        <f aca="false">+AP30*$C34</f>
        <v>43.618</v>
      </c>
      <c r="AQ34" s="202" t="n">
        <f aca="false">+AQ30*$C34</f>
        <v>43.618</v>
      </c>
      <c r="AR34" s="202" t="n">
        <f aca="false">+AR30*$C34</f>
        <v>43.618</v>
      </c>
      <c r="AS34" s="202" t="n">
        <f aca="false">+AS30*$C34</f>
        <v>43.618</v>
      </c>
      <c r="AT34" s="202" t="n">
        <f aca="false">+AT30*$C34</f>
        <v>43.618</v>
      </c>
      <c r="AU34" s="202" t="n">
        <f aca="false">+AU30*$C34</f>
        <v>43.618</v>
      </c>
      <c r="AV34" s="202" t="n">
        <f aca="false">+AV30*$C34</f>
        <v>43.618</v>
      </c>
      <c r="AW34" s="202" t="n">
        <f aca="false">+AW30*$C34</f>
        <v>43.618</v>
      </c>
      <c r="AX34" s="202" t="n">
        <f aca="false">+AX30*$C34</f>
        <v>43.618</v>
      </c>
      <c r="AY34" s="202" t="n">
        <f aca="false">+AY30*$C34</f>
        <v>43.618</v>
      </c>
      <c r="AZ34" s="202" t="n">
        <f aca="false">+AZ30*$C34</f>
        <v>43.618</v>
      </c>
      <c r="BA34" s="202" t="n">
        <f aca="false">+BA30*$C34</f>
        <v>43.618</v>
      </c>
      <c r="BB34" s="202" t="n">
        <f aca="false">+BB30*$C34</f>
        <v>43.618</v>
      </c>
      <c r="BC34" s="203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  <c r="IQ34" s="200"/>
      <c r="IR34" s="200"/>
      <c r="IS34" s="200"/>
      <c r="IT34" s="200"/>
      <c r="IU34" s="200"/>
      <c r="IV34" s="200"/>
      <c r="IW34" s="200"/>
    </row>
    <row r="35" customFormat="false" ht="13.5" hidden="false" customHeight="false" outlineLevel="0" collapsed="false">
      <c r="A35" s="161"/>
      <c r="B35" s="205" t="s">
        <v>126</v>
      </c>
      <c r="C35" s="206" t="str">
        <f aca="false">+'Detail by Turbine'!B9</f>
        <v>Tentative</v>
      </c>
      <c r="D35" s="207" t="n">
        <f aca="false">+D32*$C34</f>
        <v>0</v>
      </c>
      <c r="E35" s="207" t="n">
        <f aca="false">+E32*$C34</f>
        <v>0</v>
      </c>
      <c r="F35" s="207" t="n">
        <f aca="false">+F32*$C34</f>
        <v>0</v>
      </c>
      <c r="G35" s="207" t="n">
        <f aca="false">+G32*$C34</f>
        <v>0</v>
      </c>
      <c r="H35" s="207" t="n">
        <f aca="false">+H32*$C34</f>
        <v>0</v>
      </c>
      <c r="I35" s="207" t="n">
        <f aca="false">+I32*$C34</f>
        <v>0</v>
      </c>
      <c r="J35" s="207" t="n">
        <f aca="false">+J32*$C34</f>
        <v>0</v>
      </c>
      <c r="K35" s="207" t="n">
        <f aca="false">+K32*$C34</f>
        <v>0</v>
      </c>
      <c r="L35" s="207" t="n">
        <f aca="false">+L32*$C34</f>
        <v>0</v>
      </c>
      <c r="M35" s="207" t="n">
        <f aca="false">+M32*$C34</f>
        <v>0</v>
      </c>
      <c r="N35" s="207" t="n">
        <f aca="false">+N32*$C34</f>
        <v>0</v>
      </c>
      <c r="O35" s="207" t="n">
        <f aca="false">+O32*$C34</f>
        <v>0</v>
      </c>
      <c r="P35" s="207" t="n">
        <f aca="false">+P32*$C34</f>
        <v>0</v>
      </c>
      <c r="Q35" s="207" t="n">
        <f aca="false">+Q32*$C34</f>
        <v>0</v>
      </c>
      <c r="R35" s="207" t="n">
        <f aca="false">+R32*$C34</f>
        <v>0</v>
      </c>
      <c r="S35" s="207" t="n">
        <f aca="false">+S32*$C34</f>
        <v>0</v>
      </c>
      <c r="T35" s="207" t="n">
        <f aca="false">+T32*$C34</f>
        <v>0</v>
      </c>
      <c r="U35" s="207" t="n">
        <f aca="false">+U32*$C34</f>
        <v>43.618</v>
      </c>
      <c r="V35" s="207" t="n">
        <f aca="false">+V32*$C34</f>
        <v>43.618</v>
      </c>
      <c r="W35" s="207" t="n">
        <f aca="false">+W32*$C34</f>
        <v>43.618</v>
      </c>
      <c r="X35" s="207" t="n">
        <f aca="false">+X32*$C34</f>
        <v>43.618</v>
      </c>
      <c r="Y35" s="207" t="n">
        <f aca="false">+Y32*$C34</f>
        <v>43.618</v>
      </c>
      <c r="Z35" s="207" t="n">
        <f aca="false">+Z32*$C34</f>
        <v>43.618</v>
      </c>
      <c r="AA35" s="207" t="n">
        <f aca="false">+AA32*$C34</f>
        <v>43.618</v>
      </c>
      <c r="AB35" s="207" t="n">
        <f aca="false">+AB32*$C34</f>
        <v>43.618</v>
      </c>
      <c r="AC35" s="207" t="n">
        <f aca="false">+AC32*$C34</f>
        <v>43.618</v>
      </c>
      <c r="AD35" s="207" t="n">
        <f aca="false">+AD32*$C34</f>
        <v>43.618</v>
      </c>
      <c r="AE35" s="207" t="n">
        <f aca="false">+AE32*$C34</f>
        <v>43.618</v>
      </c>
      <c r="AF35" s="207" t="n">
        <f aca="false">+AF32*$C34</f>
        <v>43.618</v>
      </c>
      <c r="AG35" s="207" t="n">
        <f aca="false">+AG32*$C34</f>
        <v>43.618</v>
      </c>
      <c r="AH35" s="207" t="n">
        <f aca="false">+AH32*$C34</f>
        <v>43.618</v>
      </c>
      <c r="AI35" s="207" t="n">
        <f aca="false">+AI32*$C34</f>
        <v>43.618</v>
      </c>
      <c r="AJ35" s="187" t="n">
        <f aca="false">+AJ32*$C34</f>
        <v>43.618</v>
      </c>
      <c r="AK35" s="207" t="n">
        <f aca="false">+AK32*$C34</f>
        <v>43.618</v>
      </c>
      <c r="AL35" s="207" t="n">
        <f aca="false">+AL32*$C34</f>
        <v>43.618</v>
      </c>
      <c r="AM35" s="207" t="n">
        <f aca="false">+AM32*$C34</f>
        <v>43.618</v>
      </c>
      <c r="AN35" s="207" t="n">
        <f aca="false">+AN32*$C34</f>
        <v>43.618</v>
      </c>
      <c r="AO35" s="207" t="n">
        <f aca="false">+AO32*$C34</f>
        <v>43.618</v>
      </c>
      <c r="AP35" s="207" t="n">
        <f aca="false">+AP32*$C34</f>
        <v>43.618</v>
      </c>
      <c r="AQ35" s="207" t="n">
        <f aca="false">+AQ32*$C34</f>
        <v>43.618</v>
      </c>
      <c r="AR35" s="207" t="n">
        <f aca="false">+AR32*$C34</f>
        <v>43.618</v>
      </c>
      <c r="AS35" s="207" t="n">
        <f aca="false">+AS32*$C34</f>
        <v>43.618</v>
      </c>
      <c r="AT35" s="207" t="n">
        <f aca="false">+AT32*$C34</f>
        <v>43.618</v>
      </c>
      <c r="AU35" s="207" t="n">
        <f aca="false">+AU32*$C34</f>
        <v>43.618</v>
      </c>
      <c r="AV35" s="207" t="n">
        <f aca="false">+AV32*$C34</f>
        <v>43.618</v>
      </c>
      <c r="AW35" s="207" t="n">
        <f aca="false">+AW32*$C34</f>
        <v>43.618</v>
      </c>
      <c r="AX35" s="207" t="n">
        <f aca="false">+AX32*$C34</f>
        <v>43.618</v>
      </c>
      <c r="AY35" s="207" t="n">
        <f aca="false">+AY32*$C34</f>
        <v>43.618</v>
      </c>
      <c r="AZ35" s="207" t="n">
        <f aca="false">+AZ32*$C34</f>
        <v>43.618</v>
      </c>
      <c r="BA35" s="207" t="n">
        <f aca="false">+BA32*$C34</f>
        <v>43.618</v>
      </c>
      <c r="BB35" s="207" t="n">
        <f aca="false">+BB32*$C34</f>
        <v>43.618</v>
      </c>
      <c r="BC35" s="208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  <c r="IW35" s="205"/>
    </row>
    <row r="36" customFormat="false" ht="15" hidden="false" customHeight="true" outlineLevel="0" collapsed="false">
      <c r="A36" s="161" t="n">
        <f aca="false">+A28+1</f>
        <v>5</v>
      </c>
      <c r="B36" s="190" t="str">
        <f aca="false">+'Detail by Turbine'!G10</f>
        <v>MHI 501F Simple Cycle</v>
      </c>
      <c r="C36" s="191" t="str">
        <f aca="false">+'Detail by Turbine'!S10</f>
        <v>Eletrobolt II</v>
      </c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65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3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  <c r="EK36" s="194"/>
      <c r="EL36" s="194"/>
      <c r="EM36" s="194"/>
      <c r="EN36" s="194"/>
      <c r="EO36" s="194"/>
      <c r="EP36" s="194"/>
      <c r="EQ36" s="194"/>
      <c r="ER36" s="194"/>
      <c r="ES36" s="194"/>
      <c r="ET36" s="194"/>
      <c r="EU36" s="194"/>
      <c r="EV36" s="194"/>
      <c r="EW36" s="194"/>
      <c r="EX36" s="194"/>
      <c r="EY36" s="194"/>
      <c r="EZ36" s="194"/>
      <c r="FA36" s="194"/>
      <c r="FB36" s="194"/>
      <c r="FC36" s="194"/>
      <c r="FD36" s="194"/>
      <c r="FE36" s="194"/>
      <c r="FF36" s="194"/>
      <c r="FG36" s="194"/>
      <c r="FH36" s="194"/>
      <c r="FI36" s="194"/>
      <c r="FJ36" s="194"/>
      <c r="FK36" s="194"/>
      <c r="FL36" s="194"/>
      <c r="FM36" s="194"/>
      <c r="FN36" s="194"/>
      <c r="FO36" s="194"/>
      <c r="FP36" s="194"/>
      <c r="FQ36" s="194"/>
      <c r="FR36" s="194"/>
      <c r="FS36" s="194"/>
      <c r="FT36" s="194"/>
      <c r="FU36" s="194"/>
      <c r="FV36" s="194"/>
      <c r="FW36" s="194"/>
      <c r="FX36" s="194"/>
      <c r="FY36" s="194"/>
      <c r="FZ36" s="194"/>
      <c r="GA36" s="194"/>
      <c r="GB36" s="194"/>
      <c r="GC36" s="194"/>
      <c r="GD36" s="194"/>
      <c r="GE36" s="194"/>
      <c r="GF36" s="194"/>
      <c r="GG36" s="194"/>
      <c r="GH36" s="194"/>
      <c r="GI36" s="194"/>
      <c r="GJ36" s="194"/>
      <c r="GK36" s="194"/>
      <c r="GL36" s="194"/>
      <c r="GM36" s="194"/>
      <c r="GN36" s="194"/>
      <c r="GO36" s="194"/>
      <c r="GP36" s="194"/>
      <c r="GQ36" s="194"/>
      <c r="GR36" s="194"/>
      <c r="GS36" s="194"/>
      <c r="GT36" s="194"/>
      <c r="GU36" s="194"/>
      <c r="GV36" s="194"/>
      <c r="GW36" s="194"/>
      <c r="GX36" s="194"/>
      <c r="GY36" s="194"/>
      <c r="GZ36" s="194"/>
      <c r="HA36" s="194"/>
      <c r="HB36" s="194"/>
      <c r="HC36" s="194"/>
      <c r="HD36" s="194"/>
      <c r="HE36" s="194"/>
      <c r="HF36" s="194"/>
      <c r="HG36" s="194"/>
      <c r="HH36" s="194"/>
      <c r="HI36" s="194"/>
      <c r="HJ36" s="194"/>
      <c r="HK36" s="194"/>
      <c r="HL36" s="194"/>
      <c r="HM36" s="194"/>
      <c r="HN36" s="194"/>
      <c r="HO36" s="194"/>
      <c r="HP36" s="194"/>
      <c r="HQ36" s="194"/>
      <c r="HR36" s="194"/>
      <c r="HS36" s="194"/>
      <c r="HT36" s="194"/>
      <c r="HU36" s="194"/>
      <c r="HV36" s="194"/>
      <c r="HW36" s="194"/>
      <c r="HX36" s="194"/>
      <c r="HY36" s="194"/>
      <c r="HZ36" s="194"/>
      <c r="IA36" s="194"/>
      <c r="IB36" s="194"/>
      <c r="IC36" s="194"/>
      <c r="ID36" s="194"/>
      <c r="IE36" s="194"/>
      <c r="IF36" s="194"/>
      <c r="IG36" s="194"/>
      <c r="IH36" s="194"/>
      <c r="II36" s="194"/>
      <c r="IJ36" s="194"/>
      <c r="IK36" s="194"/>
      <c r="IL36" s="194"/>
      <c r="IM36" s="194"/>
      <c r="IN36" s="194"/>
      <c r="IO36" s="194"/>
      <c r="IP36" s="194"/>
      <c r="IQ36" s="194"/>
      <c r="IR36" s="194"/>
      <c r="IS36" s="194"/>
      <c r="IT36" s="194"/>
      <c r="IU36" s="194"/>
      <c r="IV36" s="194"/>
      <c r="IW36" s="194"/>
    </row>
    <row r="37" customFormat="false" ht="12.75" hidden="false" customHeight="false" outlineLevel="0" collapsed="false">
      <c r="A37" s="161"/>
      <c r="B37" s="195" t="s">
        <v>121</v>
      </c>
      <c r="C37" s="191"/>
      <c r="D37" s="196" t="n">
        <v>0</v>
      </c>
      <c r="E37" s="196" t="n">
        <v>0</v>
      </c>
      <c r="F37" s="196" t="n">
        <v>0</v>
      </c>
      <c r="G37" s="196" t="n">
        <v>0</v>
      </c>
      <c r="H37" s="196" t="n">
        <v>0</v>
      </c>
      <c r="I37" s="196" t="n">
        <v>0</v>
      </c>
      <c r="J37" s="196" t="n">
        <v>0</v>
      </c>
      <c r="K37" s="196" t="n">
        <v>0</v>
      </c>
      <c r="L37" s="196" t="n">
        <v>0</v>
      </c>
      <c r="M37" s="196" t="n">
        <v>0</v>
      </c>
      <c r="N37" s="196" t="n">
        <v>0</v>
      </c>
      <c r="O37" s="196" t="n">
        <v>0</v>
      </c>
      <c r="P37" s="196" t="n">
        <v>0</v>
      </c>
      <c r="Q37" s="196" t="n">
        <v>0</v>
      </c>
      <c r="R37" s="196" t="n">
        <v>0</v>
      </c>
      <c r="S37" s="196" t="n">
        <v>0</v>
      </c>
      <c r="T37" s="196" t="n">
        <v>0</v>
      </c>
      <c r="U37" s="196" t="n">
        <v>0</v>
      </c>
      <c r="V37" s="196" t="n">
        <v>0</v>
      </c>
      <c r="W37" s="196" t="n">
        <v>0</v>
      </c>
      <c r="X37" s="196" t="n">
        <v>0</v>
      </c>
      <c r="Y37" s="196" t="n">
        <v>0.1</v>
      </c>
      <c r="Z37" s="196" t="n">
        <v>0</v>
      </c>
      <c r="AA37" s="196" t="n">
        <v>0</v>
      </c>
      <c r="AB37" s="196" t="n">
        <v>0</v>
      </c>
      <c r="AC37" s="196" t="n">
        <v>0</v>
      </c>
      <c r="AD37" s="196" t="n">
        <v>0</v>
      </c>
      <c r="AE37" s="196" t="n">
        <v>0.15</v>
      </c>
      <c r="AF37" s="196" t="n">
        <v>0</v>
      </c>
      <c r="AG37" s="196" t="n">
        <v>0</v>
      </c>
      <c r="AH37" s="196" t="n">
        <v>0</v>
      </c>
      <c r="AI37" s="196" t="n">
        <v>0.15</v>
      </c>
      <c r="AJ37" s="170" t="n">
        <v>0</v>
      </c>
      <c r="AK37" s="196" t="n">
        <v>0</v>
      </c>
      <c r="AL37" s="196" t="n">
        <v>0</v>
      </c>
      <c r="AM37" s="196" t="n">
        <v>0</v>
      </c>
      <c r="AN37" s="196" t="n">
        <v>0</v>
      </c>
      <c r="AO37" s="196" t="n">
        <v>0</v>
      </c>
      <c r="AP37" s="196" t="n">
        <v>0.2</v>
      </c>
      <c r="AQ37" s="196" t="n">
        <v>0</v>
      </c>
      <c r="AR37" s="196" t="n">
        <v>0</v>
      </c>
      <c r="AS37" s="196" t="n">
        <v>0.2</v>
      </c>
      <c r="AT37" s="196" t="n">
        <v>0</v>
      </c>
      <c r="AU37" s="196" t="n">
        <v>0.2</v>
      </c>
      <c r="AV37" s="196" t="n">
        <v>0</v>
      </c>
      <c r="AW37" s="196" t="n">
        <v>0</v>
      </c>
      <c r="AX37" s="196" t="n">
        <v>0</v>
      </c>
      <c r="AY37" s="196" t="n">
        <v>0</v>
      </c>
      <c r="AZ37" s="196" t="n">
        <v>0</v>
      </c>
      <c r="BA37" s="196" t="n">
        <v>0</v>
      </c>
      <c r="BB37" s="196" t="n">
        <v>0</v>
      </c>
      <c r="BC37" s="197" t="n">
        <f aca="false">SUM(D37:BB37)</f>
        <v>1</v>
      </c>
      <c r="BD37" s="195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  <c r="EE37" s="198"/>
      <c r="EF37" s="198"/>
      <c r="EG37" s="198"/>
      <c r="EH37" s="198"/>
      <c r="EI37" s="198"/>
      <c r="EJ37" s="198"/>
      <c r="EK37" s="198"/>
      <c r="EL37" s="198"/>
      <c r="EM37" s="198"/>
      <c r="EN37" s="198"/>
      <c r="EO37" s="198"/>
      <c r="EP37" s="198"/>
      <c r="EQ37" s="198"/>
      <c r="ER37" s="198"/>
      <c r="ES37" s="198"/>
      <c r="ET37" s="198"/>
      <c r="EU37" s="198"/>
      <c r="EV37" s="198"/>
      <c r="EW37" s="198"/>
      <c r="EX37" s="198"/>
      <c r="EY37" s="198"/>
      <c r="EZ37" s="198"/>
      <c r="FA37" s="198"/>
      <c r="FB37" s="198"/>
      <c r="FC37" s="198"/>
      <c r="FD37" s="198"/>
      <c r="FE37" s="198"/>
      <c r="FF37" s="198"/>
      <c r="FG37" s="198"/>
      <c r="FH37" s="198"/>
      <c r="FI37" s="198"/>
      <c r="FJ37" s="198"/>
      <c r="FK37" s="198"/>
      <c r="FL37" s="198"/>
      <c r="FM37" s="198"/>
      <c r="FN37" s="198"/>
      <c r="FO37" s="198"/>
      <c r="FP37" s="198"/>
      <c r="FQ37" s="198"/>
      <c r="FR37" s="198"/>
      <c r="FS37" s="198"/>
      <c r="FT37" s="198"/>
      <c r="FU37" s="198"/>
      <c r="FV37" s="198"/>
      <c r="FW37" s="198"/>
      <c r="FX37" s="198"/>
      <c r="FY37" s="198"/>
      <c r="FZ37" s="198"/>
      <c r="GA37" s="198"/>
      <c r="GB37" s="198"/>
      <c r="GC37" s="198"/>
      <c r="GD37" s="198"/>
      <c r="GE37" s="198"/>
      <c r="GF37" s="198"/>
      <c r="GG37" s="198"/>
      <c r="GH37" s="198"/>
      <c r="GI37" s="198"/>
      <c r="GJ37" s="198"/>
      <c r="GK37" s="198"/>
      <c r="GL37" s="198"/>
      <c r="GM37" s="198"/>
      <c r="GN37" s="198"/>
      <c r="GO37" s="198"/>
      <c r="GP37" s="198"/>
      <c r="GQ37" s="198"/>
      <c r="GR37" s="198"/>
      <c r="GS37" s="198"/>
      <c r="GT37" s="198"/>
      <c r="GU37" s="198"/>
      <c r="GV37" s="198"/>
      <c r="GW37" s="198"/>
      <c r="GX37" s="198"/>
      <c r="GY37" s="198"/>
      <c r="GZ37" s="198"/>
      <c r="HA37" s="198"/>
      <c r="HB37" s="198"/>
      <c r="HC37" s="198"/>
      <c r="HD37" s="198"/>
      <c r="HE37" s="198"/>
      <c r="HF37" s="198"/>
      <c r="HG37" s="198"/>
      <c r="HH37" s="198"/>
      <c r="HI37" s="198"/>
      <c r="HJ37" s="198"/>
      <c r="HK37" s="198"/>
      <c r="HL37" s="198"/>
      <c r="HM37" s="198"/>
      <c r="HN37" s="198"/>
      <c r="HO37" s="198"/>
      <c r="HP37" s="198"/>
      <c r="HQ37" s="198"/>
      <c r="HR37" s="198"/>
      <c r="HS37" s="198"/>
      <c r="HT37" s="198"/>
      <c r="HU37" s="198"/>
      <c r="HV37" s="198"/>
      <c r="HW37" s="198"/>
      <c r="HX37" s="198"/>
      <c r="HY37" s="198"/>
      <c r="HZ37" s="198"/>
      <c r="IA37" s="198"/>
      <c r="IB37" s="198"/>
      <c r="IC37" s="198"/>
      <c r="ID37" s="198"/>
      <c r="IE37" s="198"/>
      <c r="IF37" s="198"/>
      <c r="IG37" s="198"/>
      <c r="IH37" s="198"/>
      <c r="II37" s="198"/>
      <c r="IJ37" s="198"/>
      <c r="IK37" s="198"/>
      <c r="IL37" s="198"/>
      <c r="IM37" s="198"/>
      <c r="IN37" s="198"/>
      <c r="IO37" s="198"/>
      <c r="IP37" s="198"/>
      <c r="IQ37" s="198"/>
      <c r="IR37" s="198"/>
      <c r="IS37" s="198"/>
      <c r="IT37" s="198"/>
      <c r="IU37" s="198"/>
      <c r="IV37" s="198"/>
      <c r="IW37" s="198"/>
    </row>
    <row r="38" customFormat="false" ht="12.75" hidden="false" customHeight="false" outlineLevel="0" collapsed="false">
      <c r="A38" s="161"/>
      <c r="B38" s="195" t="s">
        <v>122</v>
      </c>
      <c r="C38" s="191"/>
      <c r="D38" s="196" t="n">
        <f aca="false">D37</f>
        <v>0</v>
      </c>
      <c r="E38" s="196" t="n">
        <f aca="false">+D38+E37</f>
        <v>0</v>
      </c>
      <c r="F38" s="196" t="n">
        <f aca="false">+E38+F37</f>
        <v>0</v>
      </c>
      <c r="G38" s="196" t="n">
        <f aca="false">+F38+G37</f>
        <v>0</v>
      </c>
      <c r="H38" s="196" t="n">
        <f aca="false">+G38+H37</f>
        <v>0</v>
      </c>
      <c r="I38" s="196" t="n">
        <f aca="false">+H38+I37</f>
        <v>0</v>
      </c>
      <c r="J38" s="196" t="n">
        <f aca="false">+I38+J37</f>
        <v>0</v>
      </c>
      <c r="K38" s="196" t="n">
        <f aca="false">+J38+K37</f>
        <v>0</v>
      </c>
      <c r="L38" s="196" t="n">
        <f aca="false">+K38+L37</f>
        <v>0</v>
      </c>
      <c r="M38" s="196" t="n">
        <f aca="false">+L38+M37</f>
        <v>0</v>
      </c>
      <c r="N38" s="196" t="n">
        <f aca="false">+M38+N37</f>
        <v>0</v>
      </c>
      <c r="O38" s="196" t="n">
        <f aca="false">+N38+O37</f>
        <v>0</v>
      </c>
      <c r="P38" s="196" t="n">
        <f aca="false">+O38+P37</f>
        <v>0</v>
      </c>
      <c r="Q38" s="196" t="n">
        <f aca="false">+P38+Q37</f>
        <v>0</v>
      </c>
      <c r="R38" s="196" t="n">
        <f aca="false">+Q38+R37</f>
        <v>0</v>
      </c>
      <c r="S38" s="196" t="n">
        <f aca="false">+R38+S37</f>
        <v>0</v>
      </c>
      <c r="T38" s="196" t="n">
        <f aca="false">+S38+T37</f>
        <v>0</v>
      </c>
      <c r="U38" s="196" t="n">
        <f aca="false">+T38+U37</f>
        <v>0</v>
      </c>
      <c r="V38" s="196" t="n">
        <f aca="false">+U38+V37</f>
        <v>0</v>
      </c>
      <c r="W38" s="196" t="n">
        <f aca="false">+V38+W37</f>
        <v>0</v>
      </c>
      <c r="X38" s="196" t="n">
        <f aca="false">+W38+X37</f>
        <v>0</v>
      </c>
      <c r="Y38" s="196" t="n">
        <f aca="false">+X38+Y37</f>
        <v>0.1</v>
      </c>
      <c r="Z38" s="196" t="n">
        <f aca="false">+Y38+Z37</f>
        <v>0.1</v>
      </c>
      <c r="AA38" s="196" t="n">
        <f aca="false">+Z38+AA37</f>
        <v>0.1</v>
      </c>
      <c r="AB38" s="196" t="n">
        <f aca="false">+AA38+AB37</f>
        <v>0.1</v>
      </c>
      <c r="AC38" s="196" t="n">
        <f aca="false">+AB38+AC37</f>
        <v>0.1</v>
      </c>
      <c r="AD38" s="196" t="n">
        <f aca="false">+AC38+AD37</f>
        <v>0.1</v>
      </c>
      <c r="AE38" s="196" t="n">
        <f aca="false">+AD38+AE37</f>
        <v>0.25</v>
      </c>
      <c r="AF38" s="196" t="n">
        <f aca="false">+AE38+AF37</f>
        <v>0.25</v>
      </c>
      <c r="AG38" s="196" t="n">
        <f aca="false">+AF38+AG37</f>
        <v>0.25</v>
      </c>
      <c r="AH38" s="196" t="n">
        <f aca="false">+AG38+AH37</f>
        <v>0.25</v>
      </c>
      <c r="AI38" s="196" t="n">
        <f aca="false">+AH38+AI37</f>
        <v>0.4</v>
      </c>
      <c r="AJ38" s="170" t="n">
        <f aca="false">+AI38+AJ37</f>
        <v>0.4</v>
      </c>
      <c r="AK38" s="196" t="n">
        <f aca="false">+AJ38+AK37</f>
        <v>0.4</v>
      </c>
      <c r="AL38" s="196" t="n">
        <f aca="false">+AK38+AL37</f>
        <v>0.4</v>
      </c>
      <c r="AM38" s="196" t="n">
        <f aca="false">+AL38+AM37</f>
        <v>0.4</v>
      </c>
      <c r="AN38" s="196" t="n">
        <f aca="false">+AM38+AN37</f>
        <v>0.4</v>
      </c>
      <c r="AO38" s="196" t="n">
        <f aca="false">+AN38+AO37</f>
        <v>0.4</v>
      </c>
      <c r="AP38" s="196" t="n">
        <f aca="false">+AO38+AP37</f>
        <v>0.6</v>
      </c>
      <c r="AQ38" s="196" t="n">
        <f aca="false">+AP38+AQ37</f>
        <v>0.6</v>
      </c>
      <c r="AR38" s="196" t="n">
        <f aca="false">+AQ38+AR37</f>
        <v>0.6</v>
      </c>
      <c r="AS38" s="196" t="n">
        <f aca="false">+AR38+AS37</f>
        <v>0.8</v>
      </c>
      <c r="AT38" s="196" t="n">
        <f aca="false">+AS38+AT37</f>
        <v>0.8</v>
      </c>
      <c r="AU38" s="196" t="n">
        <f aca="false">+AT38+AU37</f>
        <v>1</v>
      </c>
      <c r="AV38" s="196" t="n">
        <f aca="false">+AU38+AV37</f>
        <v>1</v>
      </c>
      <c r="AW38" s="196" t="n">
        <f aca="false">+AV38+AW37</f>
        <v>1</v>
      </c>
      <c r="AX38" s="196" t="n">
        <f aca="false">+AW38+AX37</f>
        <v>1</v>
      </c>
      <c r="AY38" s="196" t="n">
        <f aca="false">+AX38+AY37</f>
        <v>1</v>
      </c>
      <c r="AZ38" s="196" t="n">
        <f aca="false">+AY38+AZ37</f>
        <v>1</v>
      </c>
      <c r="BA38" s="196" t="n">
        <f aca="false">+AZ38+BA37</f>
        <v>1</v>
      </c>
      <c r="BB38" s="196" t="n">
        <f aca="false">+BA38+BB37</f>
        <v>1</v>
      </c>
      <c r="BC38" s="197"/>
      <c r="BD38" s="195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  <c r="DV38" s="198"/>
      <c r="DW38" s="198"/>
      <c r="DX38" s="198"/>
      <c r="DY38" s="198"/>
      <c r="DZ38" s="198"/>
      <c r="EA38" s="198"/>
      <c r="EB38" s="198"/>
      <c r="EC38" s="198"/>
      <c r="ED38" s="198"/>
      <c r="EE38" s="198"/>
      <c r="EF38" s="198"/>
      <c r="EG38" s="198"/>
      <c r="EH38" s="198"/>
      <c r="EI38" s="198"/>
      <c r="EJ38" s="198"/>
      <c r="EK38" s="198"/>
      <c r="EL38" s="198"/>
      <c r="EM38" s="198"/>
      <c r="EN38" s="198"/>
      <c r="EO38" s="198"/>
      <c r="EP38" s="198"/>
      <c r="EQ38" s="198"/>
      <c r="ER38" s="198"/>
      <c r="ES38" s="198"/>
      <c r="ET38" s="198"/>
      <c r="EU38" s="198"/>
      <c r="EV38" s="198"/>
      <c r="EW38" s="198"/>
      <c r="EX38" s="198"/>
      <c r="EY38" s="198"/>
      <c r="EZ38" s="198"/>
      <c r="FA38" s="198"/>
      <c r="FB38" s="198"/>
      <c r="FC38" s="198"/>
      <c r="FD38" s="198"/>
      <c r="FE38" s="198"/>
      <c r="FF38" s="198"/>
      <c r="FG38" s="198"/>
      <c r="FH38" s="198"/>
      <c r="FI38" s="198"/>
      <c r="FJ38" s="198"/>
      <c r="FK38" s="198"/>
      <c r="FL38" s="198"/>
      <c r="FM38" s="198"/>
      <c r="FN38" s="198"/>
      <c r="FO38" s="198"/>
      <c r="FP38" s="198"/>
      <c r="FQ38" s="198"/>
      <c r="FR38" s="198"/>
      <c r="FS38" s="198"/>
      <c r="FT38" s="198"/>
      <c r="FU38" s="198"/>
      <c r="FV38" s="198"/>
      <c r="FW38" s="198"/>
      <c r="FX38" s="198"/>
      <c r="FY38" s="198"/>
      <c r="FZ38" s="198"/>
      <c r="GA38" s="198"/>
      <c r="GB38" s="198"/>
      <c r="GC38" s="198"/>
      <c r="GD38" s="198"/>
      <c r="GE38" s="198"/>
      <c r="GF38" s="198"/>
      <c r="GG38" s="198"/>
      <c r="GH38" s="198"/>
      <c r="GI38" s="198"/>
      <c r="GJ38" s="198"/>
      <c r="GK38" s="198"/>
      <c r="GL38" s="198"/>
      <c r="GM38" s="198"/>
      <c r="GN38" s="198"/>
      <c r="GO38" s="198"/>
      <c r="GP38" s="198"/>
      <c r="GQ38" s="198"/>
      <c r="GR38" s="198"/>
      <c r="GS38" s="198"/>
      <c r="GT38" s="198"/>
      <c r="GU38" s="198"/>
      <c r="GV38" s="198"/>
      <c r="GW38" s="198"/>
      <c r="GX38" s="198"/>
      <c r="GY38" s="198"/>
      <c r="GZ38" s="198"/>
      <c r="HA38" s="198"/>
      <c r="HB38" s="198"/>
      <c r="HC38" s="198"/>
      <c r="HD38" s="198"/>
      <c r="HE38" s="198"/>
      <c r="HF38" s="198"/>
      <c r="HG38" s="198"/>
      <c r="HH38" s="198"/>
      <c r="HI38" s="198"/>
      <c r="HJ38" s="198"/>
      <c r="HK38" s="198"/>
      <c r="HL38" s="198"/>
      <c r="HM38" s="198"/>
      <c r="HN38" s="198"/>
      <c r="HO38" s="198"/>
      <c r="HP38" s="198"/>
      <c r="HQ38" s="198"/>
      <c r="HR38" s="198"/>
      <c r="HS38" s="198"/>
      <c r="HT38" s="198"/>
      <c r="HU38" s="198"/>
      <c r="HV38" s="198"/>
      <c r="HW38" s="198"/>
      <c r="HX38" s="198"/>
      <c r="HY38" s="198"/>
      <c r="HZ38" s="198"/>
      <c r="IA38" s="198"/>
      <c r="IB38" s="198"/>
      <c r="IC38" s="198"/>
      <c r="ID38" s="198"/>
      <c r="IE38" s="198"/>
      <c r="IF38" s="198"/>
      <c r="IG38" s="198"/>
      <c r="IH38" s="198"/>
      <c r="II38" s="198"/>
      <c r="IJ38" s="198"/>
      <c r="IK38" s="198"/>
      <c r="IL38" s="198"/>
      <c r="IM38" s="198"/>
      <c r="IN38" s="198"/>
      <c r="IO38" s="198"/>
      <c r="IP38" s="198"/>
      <c r="IQ38" s="198"/>
      <c r="IR38" s="198"/>
      <c r="IS38" s="198"/>
      <c r="IT38" s="198"/>
      <c r="IU38" s="198"/>
      <c r="IV38" s="198"/>
      <c r="IW38" s="198"/>
    </row>
    <row r="39" customFormat="false" ht="12.75" hidden="false" customHeight="false" outlineLevel="0" collapsed="false">
      <c r="A39" s="161"/>
      <c r="B39" s="195" t="s">
        <v>123</v>
      </c>
      <c r="C39" s="191"/>
      <c r="D39" s="196" t="n">
        <v>0</v>
      </c>
      <c r="E39" s="196" t="n">
        <v>0</v>
      </c>
      <c r="F39" s="196" t="n">
        <v>0</v>
      </c>
      <c r="G39" s="196" t="n">
        <v>0</v>
      </c>
      <c r="H39" s="196" t="n">
        <v>0</v>
      </c>
      <c r="I39" s="196" t="n">
        <v>0</v>
      </c>
      <c r="J39" s="196" t="n">
        <v>0</v>
      </c>
      <c r="K39" s="196" t="n">
        <v>0</v>
      </c>
      <c r="L39" s="196" t="n">
        <v>0</v>
      </c>
      <c r="M39" s="196" t="n">
        <v>0</v>
      </c>
      <c r="N39" s="196" t="n">
        <v>0</v>
      </c>
      <c r="O39" s="196" t="n">
        <v>0</v>
      </c>
      <c r="P39" s="196" t="n">
        <v>0</v>
      </c>
      <c r="Q39" s="196" t="n">
        <v>0</v>
      </c>
      <c r="R39" s="196" t="n">
        <v>0</v>
      </c>
      <c r="S39" s="196" t="n">
        <v>0</v>
      </c>
      <c r="T39" s="196" t="n">
        <v>0</v>
      </c>
      <c r="U39" s="196" t="n">
        <v>0</v>
      </c>
      <c r="V39" s="196" t="n">
        <v>0</v>
      </c>
      <c r="W39" s="196" t="n">
        <v>0</v>
      </c>
      <c r="X39" s="196" t="n">
        <v>0</v>
      </c>
      <c r="Y39" s="196" t="n">
        <v>1</v>
      </c>
      <c r="Z39" s="196" t="n">
        <v>0</v>
      </c>
      <c r="AA39" s="196" t="n">
        <v>0</v>
      </c>
      <c r="AB39" s="196" t="n">
        <v>0</v>
      </c>
      <c r="AC39" s="196" t="n">
        <v>0</v>
      </c>
      <c r="AD39" s="196" t="n">
        <v>0</v>
      </c>
      <c r="AE39" s="196" t="n">
        <v>0</v>
      </c>
      <c r="AF39" s="196" t="n">
        <v>0</v>
      </c>
      <c r="AG39" s="196" t="n">
        <v>0</v>
      </c>
      <c r="AH39" s="196" t="n">
        <v>0</v>
      </c>
      <c r="AI39" s="196" t="n">
        <v>0</v>
      </c>
      <c r="AJ39" s="170" t="n">
        <v>0</v>
      </c>
      <c r="AK39" s="196" t="n">
        <v>0</v>
      </c>
      <c r="AL39" s="196" t="n">
        <v>0</v>
      </c>
      <c r="AM39" s="196" t="n">
        <v>0</v>
      </c>
      <c r="AN39" s="196" t="n">
        <v>0</v>
      </c>
      <c r="AO39" s="196" t="n">
        <v>0</v>
      </c>
      <c r="AP39" s="196" t="n">
        <v>0</v>
      </c>
      <c r="AQ39" s="196" t="n">
        <v>0</v>
      </c>
      <c r="AR39" s="196" t="n">
        <v>0</v>
      </c>
      <c r="AS39" s="196" t="n">
        <v>0</v>
      </c>
      <c r="AT39" s="196" t="n">
        <v>0</v>
      </c>
      <c r="AU39" s="196" t="n">
        <v>0</v>
      </c>
      <c r="AV39" s="196" t="n">
        <v>0</v>
      </c>
      <c r="AW39" s="196" t="n">
        <v>0</v>
      </c>
      <c r="AX39" s="196" t="n">
        <v>0</v>
      </c>
      <c r="AY39" s="196" t="n">
        <v>0</v>
      </c>
      <c r="AZ39" s="196" t="n">
        <v>0</v>
      </c>
      <c r="BA39" s="196" t="n">
        <v>0</v>
      </c>
      <c r="BB39" s="196" t="n">
        <v>0</v>
      </c>
      <c r="BC39" s="197" t="n">
        <f aca="false">SUM(D39:BB39)</f>
        <v>1</v>
      </c>
      <c r="BD39" s="195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  <c r="EE39" s="198"/>
      <c r="EF39" s="198"/>
      <c r="EG39" s="198"/>
      <c r="EH39" s="198"/>
      <c r="EI39" s="198"/>
      <c r="EJ39" s="198"/>
      <c r="EK39" s="198"/>
      <c r="EL39" s="198"/>
      <c r="EM39" s="198"/>
      <c r="EN39" s="198"/>
      <c r="EO39" s="198"/>
      <c r="EP39" s="198"/>
      <c r="EQ39" s="198"/>
      <c r="ER39" s="198"/>
      <c r="ES39" s="198"/>
      <c r="ET39" s="198"/>
      <c r="EU39" s="198"/>
      <c r="EV39" s="198"/>
      <c r="EW39" s="198"/>
      <c r="EX39" s="198"/>
      <c r="EY39" s="198"/>
      <c r="EZ39" s="198"/>
      <c r="FA39" s="198"/>
      <c r="FB39" s="198"/>
      <c r="FC39" s="198"/>
      <c r="FD39" s="198"/>
      <c r="FE39" s="198"/>
      <c r="FF39" s="198"/>
      <c r="FG39" s="198"/>
      <c r="FH39" s="198"/>
      <c r="FI39" s="198"/>
      <c r="FJ39" s="198"/>
      <c r="FK39" s="198"/>
      <c r="FL39" s="198"/>
      <c r="FM39" s="198"/>
      <c r="FN39" s="198"/>
      <c r="FO39" s="198"/>
      <c r="FP39" s="198"/>
      <c r="FQ39" s="198"/>
      <c r="FR39" s="198"/>
      <c r="FS39" s="198"/>
      <c r="FT39" s="198"/>
      <c r="FU39" s="198"/>
      <c r="FV39" s="198"/>
      <c r="FW39" s="198"/>
      <c r="FX39" s="198"/>
      <c r="FY39" s="198"/>
      <c r="FZ39" s="198"/>
      <c r="GA39" s="198"/>
      <c r="GB39" s="198"/>
      <c r="GC39" s="198"/>
      <c r="GD39" s="198"/>
      <c r="GE39" s="198"/>
      <c r="GF39" s="198"/>
      <c r="GG39" s="198"/>
      <c r="GH39" s="198"/>
      <c r="GI39" s="198"/>
      <c r="GJ39" s="198"/>
      <c r="GK39" s="198"/>
      <c r="GL39" s="198"/>
      <c r="GM39" s="198"/>
      <c r="GN39" s="198"/>
      <c r="GO39" s="198"/>
      <c r="GP39" s="198"/>
      <c r="GQ39" s="198"/>
      <c r="GR39" s="198"/>
      <c r="GS39" s="198"/>
      <c r="GT39" s="198"/>
      <c r="GU39" s="198"/>
      <c r="GV39" s="198"/>
      <c r="GW39" s="198"/>
      <c r="GX39" s="198"/>
      <c r="GY39" s="198"/>
      <c r="GZ39" s="198"/>
      <c r="HA39" s="198"/>
      <c r="HB39" s="198"/>
      <c r="HC39" s="198"/>
      <c r="HD39" s="198"/>
      <c r="HE39" s="198"/>
      <c r="HF39" s="198"/>
      <c r="HG39" s="198"/>
      <c r="HH39" s="198"/>
      <c r="HI39" s="198"/>
      <c r="HJ39" s="198"/>
      <c r="HK39" s="198"/>
      <c r="HL39" s="198"/>
      <c r="HM39" s="198"/>
      <c r="HN39" s="198"/>
      <c r="HO39" s="198"/>
      <c r="HP39" s="198"/>
      <c r="HQ39" s="198"/>
      <c r="HR39" s="198"/>
      <c r="HS39" s="198"/>
      <c r="HT39" s="198"/>
      <c r="HU39" s="198"/>
      <c r="HV39" s="198"/>
      <c r="HW39" s="198"/>
      <c r="HX39" s="198"/>
      <c r="HY39" s="198"/>
      <c r="HZ39" s="198"/>
      <c r="IA39" s="198"/>
      <c r="IB39" s="198"/>
      <c r="IC39" s="198"/>
      <c r="ID39" s="198"/>
      <c r="IE39" s="198"/>
      <c r="IF39" s="198"/>
      <c r="IG39" s="198"/>
      <c r="IH39" s="198"/>
      <c r="II39" s="198"/>
      <c r="IJ39" s="198"/>
      <c r="IK39" s="198"/>
      <c r="IL39" s="198"/>
      <c r="IM39" s="198"/>
      <c r="IN39" s="198"/>
      <c r="IO39" s="198"/>
      <c r="IP39" s="198"/>
      <c r="IQ39" s="198"/>
      <c r="IR39" s="198"/>
      <c r="IS39" s="198"/>
      <c r="IT39" s="198"/>
      <c r="IU39" s="198"/>
      <c r="IV39" s="198"/>
      <c r="IW39" s="198"/>
    </row>
    <row r="40" customFormat="false" ht="12.75" hidden="false" customHeight="false" outlineLevel="0" collapsed="false">
      <c r="A40" s="161"/>
      <c r="B40" s="195" t="s">
        <v>124</v>
      </c>
      <c r="C40" s="191"/>
      <c r="D40" s="196" t="n">
        <f aca="false">D39</f>
        <v>0</v>
      </c>
      <c r="E40" s="196" t="n">
        <f aca="false">+D40+E39</f>
        <v>0</v>
      </c>
      <c r="F40" s="196" t="n">
        <f aca="false">+E40+F39</f>
        <v>0</v>
      </c>
      <c r="G40" s="196" t="n">
        <f aca="false">+F40+G39</f>
        <v>0</v>
      </c>
      <c r="H40" s="196" t="n">
        <f aca="false">+G40+H39</f>
        <v>0</v>
      </c>
      <c r="I40" s="196" t="n">
        <f aca="false">+H40+I39</f>
        <v>0</v>
      </c>
      <c r="J40" s="196" t="n">
        <f aca="false">+I40+J39</f>
        <v>0</v>
      </c>
      <c r="K40" s="196" t="n">
        <f aca="false">+J40+K39</f>
        <v>0</v>
      </c>
      <c r="L40" s="196" t="n">
        <f aca="false">+K40+L39</f>
        <v>0</v>
      </c>
      <c r="M40" s="196" t="n">
        <f aca="false">+L40+M39</f>
        <v>0</v>
      </c>
      <c r="N40" s="196" t="n">
        <f aca="false">+M40+N39</f>
        <v>0</v>
      </c>
      <c r="O40" s="196" t="n">
        <f aca="false">+N40+O39</f>
        <v>0</v>
      </c>
      <c r="P40" s="196" t="n">
        <f aca="false">+O40+P39</f>
        <v>0</v>
      </c>
      <c r="Q40" s="196" t="n">
        <f aca="false">+P40+Q39</f>
        <v>0</v>
      </c>
      <c r="R40" s="196" t="n">
        <f aca="false">+Q40+R39</f>
        <v>0</v>
      </c>
      <c r="S40" s="196" t="n">
        <f aca="false">+R40+S39</f>
        <v>0</v>
      </c>
      <c r="T40" s="196" t="n">
        <f aca="false">+S40+T39</f>
        <v>0</v>
      </c>
      <c r="U40" s="196" t="n">
        <f aca="false">+T40+U39</f>
        <v>0</v>
      </c>
      <c r="V40" s="196" t="n">
        <f aca="false">+U40+V39</f>
        <v>0</v>
      </c>
      <c r="W40" s="196" t="n">
        <f aca="false">+V40+W39</f>
        <v>0</v>
      </c>
      <c r="X40" s="196" t="n">
        <f aca="false">+W40+X39</f>
        <v>0</v>
      </c>
      <c r="Y40" s="196" t="n">
        <f aca="false">+X40+Y39</f>
        <v>1</v>
      </c>
      <c r="Z40" s="196" t="n">
        <f aca="false">+Y40+Z39</f>
        <v>1</v>
      </c>
      <c r="AA40" s="196" t="n">
        <f aca="false">+Z40+AA39</f>
        <v>1</v>
      </c>
      <c r="AB40" s="196" t="n">
        <f aca="false">+AA40+AB39</f>
        <v>1</v>
      </c>
      <c r="AC40" s="196" t="n">
        <f aca="false">+AB40+AC39</f>
        <v>1</v>
      </c>
      <c r="AD40" s="196" t="n">
        <f aca="false">+AC40+AD39</f>
        <v>1</v>
      </c>
      <c r="AE40" s="196" t="n">
        <f aca="false">+AD40+AE39</f>
        <v>1</v>
      </c>
      <c r="AF40" s="196" t="n">
        <f aca="false">+AE40+AF39</f>
        <v>1</v>
      </c>
      <c r="AG40" s="196" t="n">
        <f aca="false">+AF40+AG39</f>
        <v>1</v>
      </c>
      <c r="AH40" s="196" t="n">
        <f aca="false">+AG40+AH39</f>
        <v>1</v>
      </c>
      <c r="AI40" s="196" t="n">
        <f aca="false">+AH40+AI39</f>
        <v>1</v>
      </c>
      <c r="AJ40" s="170" t="n">
        <f aca="false">+AI40+AJ39</f>
        <v>1</v>
      </c>
      <c r="AK40" s="196" t="n">
        <f aca="false">+AJ40+AK39</f>
        <v>1</v>
      </c>
      <c r="AL40" s="196" t="n">
        <f aca="false">+AK40+AL39</f>
        <v>1</v>
      </c>
      <c r="AM40" s="196" t="n">
        <f aca="false">+AL40+AM39</f>
        <v>1</v>
      </c>
      <c r="AN40" s="196" t="n">
        <f aca="false">+AM40+AN39</f>
        <v>1</v>
      </c>
      <c r="AO40" s="196" t="n">
        <f aca="false">+AN40+AO39</f>
        <v>1</v>
      </c>
      <c r="AP40" s="196" t="n">
        <f aca="false">+AO40+AP39</f>
        <v>1</v>
      </c>
      <c r="AQ40" s="196" t="n">
        <f aca="false">+AP40+AQ39</f>
        <v>1</v>
      </c>
      <c r="AR40" s="196" t="n">
        <f aca="false">+AQ40+AR39</f>
        <v>1</v>
      </c>
      <c r="AS40" s="196" t="n">
        <f aca="false">+AR40+AS39</f>
        <v>1</v>
      </c>
      <c r="AT40" s="196" t="n">
        <f aca="false">+AS40+AT39</f>
        <v>1</v>
      </c>
      <c r="AU40" s="196" t="n">
        <f aca="false">+AT40+AU39</f>
        <v>1</v>
      </c>
      <c r="AV40" s="196" t="n">
        <f aca="false">+AU40+AV39</f>
        <v>1</v>
      </c>
      <c r="AW40" s="196" t="n">
        <f aca="false">+AV40+AW39</f>
        <v>1</v>
      </c>
      <c r="AX40" s="196" t="n">
        <f aca="false">+AW40+AX39</f>
        <v>1</v>
      </c>
      <c r="AY40" s="196" t="n">
        <f aca="false">+AX40+AY39</f>
        <v>1</v>
      </c>
      <c r="AZ40" s="196" t="n">
        <f aca="false">+AY40+AZ39</f>
        <v>1</v>
      </c>
      <c r="BA40" s="196" t="n">
        <f aca="false">+AZ40+BA39</f>
        <v>1</v>
      </c>
      <c r="BB40" s="196" t="n">
        <f aca="false">+BA40+BB39</f>
        <v>1</v>
      </c>
      <c r="BC40" s="197"/>
      <c r="BD40" s="195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  <c r="DV40" s="198"/>
      <c r="DW40" s="198"/>
      <c r="DX40" s="198"/>
      <c r="DY40" s="198"/>
      <c r="DZ40" s="198"/>
      <c r="EA40" s="198"/>
      <c r="EB40" s="198"/>
      <c r="EC40" s="198"/>
      <c r="ED40" s="198"/>
      <c r="EE40" s="198"/>
      <c r="EF40" s="198"/>
      <c r="EG40" s="198"/>
      <c r="EH40" s="198"/>
      <c r="EI40" s="198"/>
      <c r="EJ40" s="198"/>
      <c r="EK40" s="198"/>
      <c r="EL40" s="198"/>
      <c r="EM40" s="198"/>
      <c r="EN40" s="198"/>
      <c r="EO40" s="198"/>
      <c r="EP40" s="198"/>
      <c r="EQ40" s="198"/>
      <c r="ER40" s="198"/>
      <c r="ES40" s="198"/>
      <c r="ET40" s="198"/>
      <c r="EU40" s="198"/>
      <c r="EV40" s="198"/>
      <c r="EW40" s="198"/>
      <c r="EX40" s="198"/>
      <c r="EY40" s="198"/>
      <c r="EZ40" s="198"/>
      <c r="FA40" s="198"/>
      <c r="FB40" s="198"/>
      <c r="FC40" s="198"/>
      <c r="FD40" s="198"/>
      <c r="FE40" s="198"/>
      <c r="FF40" s="198"/>
      <c r="FG40" s="198"/>
      <c r="FH40" s="198"/>
      <c r="FI40" s="198"/>
      <c r="FJ40" s="198"/>
      <c r="FK40" s="198"/>
      <c r="FL40" s="198"/>
      <c r="FM40" s="198"/>
      <c r="FN40" s="198"/>
      <c r="FO40" s="198"/>
      <c r="FP40" s="198"/>
      <c r="FQ40" s="198"/>
      <c r="FR40" s="198"/>
      <c r="FS40" s="198"/>
      <c r="FT40" s="198"/>
      <c r="FU40" s="198"/>
      <c r="FV40" s="198"/>
      <c r="FW40" s="198"/>
      <c r="FX40" s="198"/>
      <c r="FY40" s="198"/>
      <c r="FZ40" s="198"/>
      <c r="GA40" s="198"/>
      <c r="GB40" s="198"/>
      <c r="GC40" s="198"/>
      <c r="GD40" s="198"/>
      <c r="GE40" s="198"/>
      <c r="GF40" s="198"/>
      <c r="GG40" s="198"/>
      <c r="GH40" s="198"/>
      <c r="GI40" s="198"/>
      <c r="GJ40" s="198"/>
      <c r="GK40" s="198"/>
      <c r="GL40" s="198"/>
      <c r="GM40" s="198"/>
      <c r="GN40" s="198"/>
      <c r="GO40" s="198"/>
      <c r="GP40" s="198"/>
      <c r="GQ40" s="198"/>
      <c r="GR40" s="198"/>
      <c r="GS40" s="198"/>
      <c r="GT40" s="198"/>
      <c r="GU40" s="198"/>
      <c r="GV40" s="198"/>
      <c r="GW40" s="198"/>
      <c r="GX40" s="198"/>
      <c r="GY40" s="198"/>
      <c r="GZ40" s="198"/>
      <c r="HA40" s="198"/>
      <c r="HB40" s="198"/>
      <c r="HC40" s="198"/>
      <c r="HD40" s="198"/>
      <c r="HE40" s="198"/>
      <c r="HF40" s="198"/>
      <c r="HG40" s="198"/>
      <c r="HH40" s="198"/>
      <c r="HI40" s="198"/>
      <c r="HJ40" s="198"/>
      <c r="HK40" s="198"/>
      <c r="HL40" s="198"/>
      <c r="HM40" s="198"/>
      <c r="HN40" s="198"/>
      <c r="HO40" s="198"/>
      <c r="HP40" s="198"/>
      <c r="HQ40" s="198"/>
      <c r="HR40" s="198"/>
      <c r="HS40" s="198"/>
      <c r="HT40" s="198"/>
      <c r="HU40" s="198"/>
      <c r="HV40" s="198"/>
      <c r="HW40" s="198"/>
      <c r="HX40" s="198"/>
      <c r="HY40" s="198"/>
      <c r="HZ40" s="198"/>
      <c r="IA40" s="198"/>
      <c r="IB40" s="198"/>
      <c r="IC40" s="198"/>
      <c r="ID40" s="198"/>
      <c r="IE40" s="198"/>
      <c r="IF40" s="198"/>
      <c r="IG40" s="198"/>
      <c r="IH40" s="198"/>
      <c r="II40" s="198"/>
      <c r="IJ40" s="198"/>
      <c r="IK40" s="198"/>
      <c r="IL40" s="198"/>
      <c r="IM40" s="198"/>
      <c r="IN40" s="198"/>
      <c r="IO40" s="198"/>
      <c r="IP40" s="198"/>
      <c r="IQ40" s="198"/>
      <c r="IR40" s="198"/>
      <c r="IS40" s="198"/>
      <c r="IT40" s="198"/>
      <c r="IU40" s="198"/>
      <c r="IV40" s="198"/>
      <c r="IW40" s="198"/>
    </row>
    <row r="41" customFormat="false" ht="12.75" hidden="false" customHeight="false" outlineLevel="0" collapsed="false">
      <c r="A41" s="161"/>
      <c r="B41" s="210"/>
      <c r="C41" s="19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175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2"/>
      <c r="BD41" s="210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  <c r="IU41" s="213"/>
      <c r="IV41" s="213"/>
      <c r="IW41" s="213"/>
    </row>
    <row r="42" customFormat="false" ht="12.75" hidden="false" customHeight="false" outlineLevel="0" collapsed="false">
      <c r="A42" s="161"/>
      <c r="B42" s="200" t="s">
        <v>125</v>
      </c>
      <c r="C42" s="201" t="n">
        <v>36.854</v>
      </c>
      <c r="D42" s="202" t="n">
        <f aca="false">+D38*$C42</f>
        <v>0</v>
      </c>
      <c r="E42" s="202" t="n">
        <f aca="false">+E38*$C42</f>
        <v>0</v>
      </c>
      <c r="F42" s="202" t="n">
        <f aca="false">+F38*$C42</f>
        <v>0</v>
      </c>
      <c r="G42" s="202" t="n">
        <f aca="false">+G38*$C42</f>
        <v>0</v>
      </c>
      <c r="H42" s="202" t="n">
        <f aca="false">+H38*$C42</f>
        <v>0</v>
      </c>
      <c r="I42" s="202" t="n">
        <f aca="false">+I38*$C42</f>
        <v>0</v>
      </c>
      <c r="J42" s="202" t="n">
        <f aca="false">+J38*$C42</f>
        <v>0</v>
      </c>
      <c r="K42" s="202" t="n">
        <f aca="false">+K38*$C42</f>
        <v>0</v>
      </c>
      <c r="L42" s="202" t="n">
        <f aca="false">+L38*$C42</f>
        <v>0</v>
      </c>
      <c r="M42" s="202" t="n">
        <f aca="false">+M38*$C42</f>
        <v>0</v>
      </c>
      <c r="N42" s="202" t="n">
        <f aca="false">+N38*$C42</f>
        <v>0</v>
      </c>
      <c r="O42" s="202" t="n">
        <f aca="false">+O38*$C42</f>
        <v>0</v>
      </c>
      <c r="P42" s="202" t="n">
        <f aca="false">+P38*$C42</f>
        <v>0</v>
      </c>
      <c r="Q42" s="202" t="n">
        <f aca="false">+Q38*$C42</f>
        <v>0</v>
      </c>
      <c r="R42" s="202" t="n">
        <f aca="false">+R38*$C42</f>
        <v>0</v>
      </c>
      <c r="S42" s="202" t="n">
        <f aca="false">+S38*$C42</f>
        <v>0</v>
      </c>
      <c r="T42" s="202" t="n">
        <f aca="false">+T38*$C42</f>
        <v>0</v>
      </c>
      <c r="U42" s="202" t="n">
        <f aca="false">+U38*$C42</f>
        <v>0</v>
      </c>
      <c r="V42" s="202" t="n">
        <f aca="false">+V38*$C42</f>
        <v>0</v>
      </c>
      <c r="W42" s="202" t="n">
        <f aca="false">+W38*$C42</f>
        <v>0</v>
      </c>
      <c r="X42" s="202" t="n">
        <f aca="false">+X38*$C42</f>
        <v>0</v>
      </c>
      <c r="Y42" s="202" t="n">
        <f aca="false">+Y38*$C42</f>
        <v>3.6854</v>
      </c>
      <c r="Z42" s="202" t="n">
        <f aca="false">+Z38*$C42</f>
        <v>3.6854</v>
      </c>
      <c r="AA42" s="202" t="n">
        <f aca="false">+AA38*$C42</f>
        <v>3.6854</v>
      </c>
      <c r="AB42" s="202" t="n">
        <f aca="false">+AB38*$C42</f>
        <v>3.6854</v>
      </c>
      <c r="AC42" s="202" t="n">
        <f aca="false">+AC38*$C42</f>
        <v>3.6854</v>
      </c>
      <c r="AD42" s="202" t="n">
        <f aca="false">+AD38*$C42</f>
        <v>3.6854</v>
      </c>
      <c r="AE42" s="202" t="n">
        <f aca="false">+AE38*$C42</f>
        <v>9.2135</v>
      </c>
      <c r="AF42" s="202" t="n">
        <f aca="false">+AF38*$C42</f>
        <v>9.2135</v>
      </c>
      <c r="AG42" s="202" t="n">
        <f aca="false">+AG38*$C42</f>
        <v>9.2135</v>
      </c>
      <c r="AH42" s="202" t="n">
        <f aca="false">+AH38*$C42</f>
        <v>9.2135</v>
      </c>
      <c r="AI42" s="202" t="n">
        <f aca="false">+AI38*$C42</f>
        <v>14.7416</v>
      </c>
      <c r="AJ42" s="181" t="n">
        <f aca="false">+AJ38*$C42</f>
        <v>14.7416</v>
      </c>
      <c r="AK42" s="202" t="n">
        <f aca="false">+AK38*$C42</f>
        <v>14.7416</v>
      </c>
      <c r="AL42" s="202" t="n">
        <f aca="false">+AL38*$C42</f>
        <v>14.7416</v>
      </c>
      <c r="AM42" s="202" t="n">
        <f aca="false">+AM38*$C42</f>
        <v>14.7416</v>
      </c>
      <c r="AN42" s="202" t="n">
        <f aca="false">+AN38*$C42</f>
        <v>14.7416</v>
      </c>
      <c r="AO42" s="202" t="n">
        <f aca="false">+AO38*$C42</f>
        <v>14.7416</v>
      </c>
      <c r="AP42" s="202" t="n">
        <f aca="false">+AP38*$C42</f>
        <v>22.1124</v>
      </c>
      <c r="AQ42" s="202" t="n">
        <f aca="false">+AQ38*$C42</f>
        <v>22.1124</v>
      </c>
      <c r="AR42" s="202" t="n">
        <f aca="false">+AR38*$C42</f>
        <v>22.1124</v>
      </c>
      <c r="AS42" s="202" t="n">
        <f aca="false">+AS38*$C42</f>
        <v>29.4832</v>
      </c>
      <c r="AT42" s="202" t="n">
        <f aca="false">+AT38*$C42</f>
        <v>29.4832</v>
      </c>
      <c r="AU42" s="202" t="n">
        <f aca="false">+AU38*$C42</f>
        <v>36.854</v>
      </c>
      <c r="AV42" s="202" t="n">
        <f aca="false">+AV38*$C42</f>
        <v>36.854</v>
      </c>
      <c r="AW42" s="202" t="n">
        <f aca="false">+AW38*$C42</f>
        <v>36.854</v>
      </c>
      <c r="AX42" s="202" t="n">
        <f aca="false">+AX38*$C42</f>
        <v>36.854</v>
      </c>
      <c r="AY42" s="202" t="n">
        <f aca="false">+AY38*$C42</f>
        <v>36.854</v>
      </c>
      <c r="AZ42" s="202" t="n">
        <f aca="false">+AZ38*$C42</f>
        <v>36.854</v>
      </c>
      <c r="BA42" s="202" t="n">
        <f aca="false">+BA38*$C42</f>
        <v>36.854</v>
      </c>
      <c r="BB42" s="202" t="n">
        <f aca="false">+BB38*$C42</f>
        <v>36.854</v>
      </c>
      <c r="BC42" s="203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4"/>
      <c r="BR42" s="204"/>
      <c r="BS42" s="204"/>
      <c r="BT42" s="204"/>
      <c r="BU42" s="204"/>
      <c r="BV42" s="204"/>
      <c r="BW42" s="204"/>
      <c r="BX42" s="204"/>
      <c r="BY42" s="204"/>
      <c r="BZ42" s="204"/>
      <c r="CA42" s="204"/>
      <c r="CB42" s="204"/>
      <c r="CC42" s="204"/>
      <c r="CD42" s="204"/>
      <c r="CE42" s="204"/>
      <c r="CF42" s="204"/>
      <c r="CG42" s="204"/>
      <c r="CH42" s="204"/>
      <c r="CI42" s="204"/>
      <c r="CJ42" s="204"/>
      <c r="CK42" s="204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200"/>
      <c r="DL42" s="200"/>
      <c r="DM42" s="200"/>
      <c r="DN42" s="200"/>
      <c r="DO42" s="200"/>
      <c r="DP42" s="200"/>
      <c r="DQ42" s="200"/>
      <c r="DR42" s="200"/>
      <c r="DS42" s="200"/>
      <c r="DT42" s="200"/>
      <c r="DU42" s="200"/>
      <c r="DV42" s="200"/>
      <c r="DW42" s="200"/>
      <c r="DX42" s="200"/>
      <c r="DY42" s="200"/>
      <c r="DZ42" s="200"/>
      <c r="EA42" s="200"/>
      <c r="EB42" s="200"/>
      <c r="EC42" s="200"/>
      <c r="ED42" s="200"/>
      <c r="EE42" s="200"/>
      <c r="EF42" s="200"/>
      <c r="EG42" s="200"/>
      <c r="EH42" s="200"/>
      <c r="EI42" s="200"/>
      <c r="EJ42" s="200"/>
      <c r="EK42" s="200"/>
      <c r="EL42" s="200"/>
      <c r="EM42" s="200"/>
      <c r="EN42" s="200"/>
      <c r="EO42" s="200"/>
      <c r="EP42" s="200"/>
      <c r="EQ42" s="200"/>
      <c r="ER42" s="200"/>
      <c r="ES42" s="200"/>
      <c r="ET42" s="200"/>
      <c r="EU42" s="200"/>
      <c r="EV42" s="200"/>
      <c r="EW42" s="200"/>
      <c r="EX42" s="200"/>
      <c r="EY42" s="200"/>
      <c r="EZ42" s="200"/>
      <c r="FA42" s="200"/>
      <c r="FB42" s="200"/>
      <c r="FC42" s="200"/>
      <c r="FD42" s="200"/>
      <c r="FE42" s="200"/>
      <c r="FF42" s="200"/>
      <c r="FG42" s="200"/>
      <c r="FH42" s="200"/>
      <c r="FI42" s="200"/>
      <c r="FJ42" s="200"/>
      <c r="FK42" s="200"/>
      <c r="FL42" s="200"/>
      <c r="FM42" s="200"/>
      <c r="FN42" s="200"/>
      <c r="FO42" s="200"/>
      <c r="FP42" s="200"/>
      <c r="FQ42" s="200"/>
      <c r="FR42" s="200"/>
      <c r="FS42" s="200"/>
      <c r="FT42" s="200"/>
      <c r="FU42" s="200"/>
      <c r="FV42" s="200"/>
      <c r="FW42" s="200"/>
      <c r="FX42" s="200"/>
      <c r="FY42" s="200"/>
      <c r="FZ42" s="200"/>
      <c r="GA42" s="200"/>
      <c r="GB42" s="200"/>
      <c r="GC42" s="200"/>
      <c r="GD42" s="200"/>
      <c r="GE42" s="200"/>
      <c r="GF42" s="200"/>
      <c r="GG42" s="200"/>
      <c r="GH42" s="200"/>
      <c r="GI42" s="200"/>
      <c r="GJ42" s="200"/>
      <c r="GK42" s="200"/>
      <c r="GL42" s="200"/>
      <c r="GM42" s="200"/>
      <c r="GN42" s="200"/>
      <c r="GO42" s="200"/>
      <c r="GP42" s="200"/>
      <c r="GQ42" s="200"/>
      <c r="GR42" s="200"/>
      <c r="GS42" s="200"/>
      <c r="GT42" s="200"/>
      <c r="GU42" s="200"/>
      <c r="GV42" s="200"/>
      <c r="GW42" s="200"/>
      <c r="GX42" s="200"/>
      <c r="GY42" s="200"/>
      <c r="GZ42" s="200"/>
      <c r="HA42" s="200"/>
      <c r="HB42" s="200"/>
      <c r="HC42" s="200"/>
      <c r="HD42" s="200"/>
      <c r="HE42" s="200"/>
      <c r="HF42" s="200"/>
      <c r="HG42" s="200"/>
      <c r="HH42" s="200"/>
      <c r="HI42" s="200"/>
      <c r="HJ42" s="200"/>
      <c r="HK42" s="200"/>
      <c r="HL42" s="200"/>
      <c r="HM42" s="200"/>
      <c r="HN42" s="200"/>
      <c r="HO42" s="200"/>
      <c r="HP42" s="200"/>
      <c r="HQ42" s="200"/>
      <c r="HR42" s="200"/>
      <c r="HS42" s="200"/>
      <c r="HT42" s="200"/>
      <c r="HU42" s="200"/>
      <c r="HV42" s="200"/>
      <c r="HW42" s="200"/>
      <c r="HX42" s="200"/>
      <c r="HY42" s="200"/>
      <c r="HZ42" s="200"/>
      <c r="IA42" s="200"/>
      <c r="IB42" s="200"/>
      <c r="IC42" s="200"/>
      <c r="ID42" s="200"/>
      <c r="IE42" s="200"/>
      <c r="IF42" s="200"/>
      <c r="IG42" s="200"/>
      <c r="IH42" s="200"/>
      <c r="II42" s="200"/>
      <c r="IJ42" s="200"/>
      <c r="IK42" s="200"/>
      <c r="IL42" s="200"/>
      <c r="IM42" s="200"/>
      <c r="IN42" s="200"/>
      <c r="IO42" s="200"/>
      <c r="IP42" s="200"/>
      <c r="IQ42" s="200"/>
      <c r="IR42" s="200"/>
      <c r="IS42" s="200"/>
      <c r="IT42" s="200"/>
      <c r="IU42" s="200"/>
      <c r="IV42" s="200"/>
      <c r="IW42" s="200"/>
    </row>
    <row r="43" customFormat="false" ht="13.5" hidden="false" customHeight="false" outlineLevel="0" collapsed="false">
      <c r="A43" s="161"/>
      <c r="B43" s="205" t="s">
        <v>126</v>
      </c>
      <c r="C43" s="206" t="str">
        <f aca="false">+'Detail by Turbine'!B10</f>
        <v>Tentative</v>
      </c>
      <c r="D43" s="207" t="n">
        <f aca="false">+D40*$C42</f>
        <v>0</v>
      </c>
      <c r="E43" s="207" t="n">
        <f aca="false">+E40*$C42</f>
        <v>0</v>
      </c>
      <c r="F43" s="207" t="n">
        <f aca="false">+F40*$C42</f>
        <v>0</v>
      </c>
      <c r="G43" s="207" t="n">
        <f aca="false">+G40*$C42</f>
        <v>0</v>
      </c>
      <c r="H43" s="207" t="n">
        <f aca="false">+H40*$C42</f>
        <v>0</v>
      </c>
      <c r="I43" s="207" t="n">
        <f aca="false">+I40*$C42</f>
        <v>0</v>
      </c>
      <c r="J43" s="207" t="n">
        <f aca="false">+J40*$C42</f>
        <v>0</v>
      </c>
      <c r="K43" s="207" t="n">
        <f aca="false">+K40*$C42</f>
        <v>0</v>
      </c>
      <c r="L43" s="207" t="n">
        <f aca="false">+L40*$C42</f>
        <v>0</v>
      </c>
      <c r="M43" s="207" t="n">
        <f aca="false">+M40*$C42</f>
        <v>0</v>
      </c>
      <c r="N43" s="207" t="n">
        <f aca="false">+N40*$C42</f>
        <v>0</v>
      </c>
      <c r="O43" s="207" t="n">
        <f aca="false">+O40*$C42</f>
        <v>0</v>
      </c>
      <c r="P43" s="207" t="n">
        <f aca="false">+P40*$C42</f>
        <v>0</v>
      </c>
      <c r="Q43" s="207" t="n">
        <f aca="false">+Q40*$C42</f>
        <v>0</v>
      </c>
      <c r="R43" s="207" t="n">
        <f aca="false">+R40*$C42</f>
        <v>0</v>
      </c>
      <c r="S43" s="207" t="n">
        <f aca="false">+S40*$C42</f>
        <v>0</v>
      </c>
      <c r="T43" s="207" t="n">
        <f aca="false">+T40*$C42</f>
        <v>0</v>
      </c>
      <c r="U43" s="207" t="n">
        <f aca="false">+U40*$C42</f>
        <v>0</v>
      </c>
      <c r="V43" s="207" t="n">
        <f aca="false">+V40*$C42</f>
        <v>0</v>
      </c>
      <c r="W43" s="207" t="n">
        <f aca="false">+W40*$C42</f>
        <v>0</v>
      </c>
      <c r="X43" s="207" t="n">
        <f aca="false">+X40*$C42</f>
        <v>0</v>
      </c>
      <c r="Y43" s="207" t="n">
        <f aca="false">+Y40*$C42</f>
        <v>36.854</v>
      </c>
      <c r="Z43" s="207" t="n">
        <f aca="false">+Z40*$C42</f>
        <v>36.854</v>
      </c>
      <c r="AA43" s="207" t="n">
        <f aca="false">+AA40*$C42</f>
        <v>36.854</v>
      </c>
      <c r="AB43" s="207" t="n">
        <f aca="false">+AB40*$C42</f>
        <v>36.854</v>
      </c>
      <c r="AC43" s="207" t="n">
        <f aca="false">+AC40*$C42</f>
        <v>36.854</v>
      </c>
      <c r="AD43" s="207" t="n">
        <f aca="false">+AD40*$C42</f>
        <v>36.854</v>
      </c>
      <c r="AE43" s="207" t="n">
        <f aca="false">+AE40*$C42</f>
        <v>36.854</v>
      </c>
      <c r="AF43" s="207" t="n">
        <f aca="false">+AF40*$C42</f>
        <v>36.854</v>
      </c>
      <c r="AG43" s="207" t="n">
        <f aca="false">+AG40*$C42</f>
        <v>36.854</v>
      </c>
      <c r="AH43" s="207" t="n">
        <f aca="false">+AH40*$C42</f>
        <v>36.854</v>
      </c>
      <c r="AI43" s="207" t="n">
        <f aca="false">+AI40*$C42</f>
        <v>36.854</v>
      </c>
      <c r="AJ43" s="187" t="n">
        <f aca="false">+AJ40*$C42</f>
        <v>36.854</v>
      </c>
      <c r="AK43" s="207" t="n">
        <f aca="false">+AK40*$C42</f>
        <v>36.854</v>
      </c>
      <c r="AL43" s="207" t="n">
        <f aca="false">+AL40*$C42</f>
        <v>36.854</v>
      </c>
      <c r="AM43" s="207" t="n">
        <f aca="false">+AM40*$C42</f>
        <v>36.854</v>
      </c>
      <c r="AN43" s="207" t="n">
        <f aca="false">+AN40*$C42</f>
        <v>36.854</v>
      </c>
      <c r="AO43" s="207" t="n">
        <f aca="false">+AO40*$C42</f>
        <v>36.854</v>
      </c>
      <c r="AP43" s="207" t="n">
        <f aca="false">+AP40*$C42</f>
        <v>36.854</v>
      </c>
      <c r="AQ43" s="207" t="n">
        <f aca="false">+AQ40*$C42</f>
        <v>36.854</v>
      </c>
      <c r="AR43" s="207" t="n">
        <f aca="false">+AR40*$C42</f>
        <v>36.854</v>
      </c>
      <c r="AS43" s="207" t="n">
        <f aca="false">+AS40*$C42</f>
        <v>36.854</v>
      </c>
      <c r="AT43" s="207" t="n">
        <f aca="false">+AT40*$C42</f>
        <v>36.854</v>
      </c>
      <c r="AU43" s="207" t="n">
        <f aca="false">+AU40*$C42</f>
        <v>36.854</v>
      </c>
      <c r="AV43" s="207" t="n">
        <f aca="false">+AV40*$C42</f>
        <v>36.854</v>
      </c>
      <c r="AW43" s="207" t="n">
        <f aca="false">+AW40*$C42</f>
        <v>36.854</v>
      </c>
      <c r="AX43" s="207" t="n">
        <f aca="false">+AX40*$C42</f>
        <v>36.854</v>
      </c>
      <c r="AY43" s="207" t="n">
        <f aca="false">+AY40*$C42</f>
        <v>36.854</v>
      </c>
      <c r="AZ43" s="207" t="n">
        <f aca="false">+AZ40*$C42</f>
        <v>36.854</v>
      </c>
      <c r="BA43" s="207" t="n">
        <f aca="false">+BA40*$C42</f>
        <v>36.854</v>
      </c>
      <c r="BB43" s="207" t="n">
        <f aca="false">+BB40*$C42</f>
        <v>36.854</v>
      </c>
      <c r="BC43" s="208"/>
      <c r="BD43" s="209"/>
      <c r="BE43" s="209"/>
      <c r="BF43" s="209"/>
      <c r="BG43" s="209"/>
      <c r="BH43" s="209"/>
      <c r="BI43" s="209"/>
      <c r="BJ43" s="209"/>
      <c r="BK43" s="209"/>
      <c r="BL43" s="209"/>
      <c r="BM43" s="209"/>
      <c r="BN43" s="209"/>
      <c r="BO43" s="209"/>
      <c r="BP43" s="209"/>
      <c r="BQ43" s="209"/>
      <c r="BR43" s="209"/>
      <c r="BS43" s="209"/>
      <c r="BT43" s="209"/>
      <c r="BU43" s="209"/>
      <c r="BV43" s="209"/>
      <c r="BW43" s="209"/>
      <c r="BX43" s="209"/>
      <c r="BY43" s="209"/>
      <c r="BZ43" s="209"/>
      <c r="CA43" s="209"/>
      <c r="CB43" s="209"/>
      <c r="CC43" s="209"/>
      <c r="CD43" s="209"/>
      <c r="CE43" s="209"/>
      <c r="CF43" s="209"/>
      <c r="CG43" s="209"/>
      <c r="CH43" s="209"/>
      <c r="CI43" s="209"/>
      <c r="CJ43" s="209"/>
      <c r="CK43" s="209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205"/>
      <c r="DW43" s="205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  <c r="EX43" s="205"/>
      <c r="EY43" s="205"/>
      <c r="EZ43" s="205"/>
      <c r="FA43" s="205"/>
      <c r="FB43" s="205"/>
      <c r="FC43" s="205"/>
      <c r="FD43" s="205"/>
      <c r="FE43" s="205"/>
      <c r="FF43" s="205"/>
      <c r="FG43" s="205"/>
      <c r="FH43" s="205"/>
      <c r="FI43" s="205"/>
      <c r="FJ43" s="205"/>
      <c r="FK43" s="205"/>
      <c r="FL43" s="205"/>
      <c r="FM43" s="205"/>
      <c r="FN43" s="205"/>
      <c r="FO43" s="205"/>
      <c r="FP43" s="205"/>
      <c r="FQ43" s="205"/>
      <c r="FR43" s="205"/>
      <c r="FS43" s="205"/>
      <c r="FT43" s="205"/>
      <c r="FU43" s="205"/>
      <c r="FV43" s="205"/>
      <c r="FW43" s="205"/>
      <c r="FX43" s="205"/>
      <c r="FY43" s="205"/>
      <c r="FZ43" s="205"/>
      <c r="GA43" s="205"/>
      <c r="GB43" s="205"/>
      <c r="GC43" s="205"/>
      <c r="GD43" s="205"/>
      <c r="GE43" s="205"/>
      <c r="GF43" s="205"/>
      <c r="GG43" s="205"/>
      <c r="GH43" s="205"/>
      <c r="GI43" s="205"/>
      <c r="GJ43" s="205"/>
      <c r="GK43" s="205"/>
      <c r="GL43" s="205"/>
      <c r="GM43" s="205"/>
      <c r="GN43" s="205"/>
      <c r="GO43" s="205"/>
      <c r="GP43" s="205"/>
      <c r="GQ43" s="205"/>
      <c r="GR43" s="205"/>
      <c r="GS43" s="205"/>
      <c r="GT43" s="205"/>
      <c r="GU43" s="205"/>
      <c r="GV43" s="205"/>
      <c r="GW43" s="205"/>
      <c r="GX43" s="205"/>
      <c r="GY43" s="205"/>
      <c r="GZ43" s="205"/>
      <c r="HA43" s="205"/>
      <c r="HB43" s="205"/>
      <c r="HC43" s="205"/>
      <c r="HD43" s="205"/>
      <c r="HE43" s="205"/>
      <c r="HF43" s="205"/>
      <c r="HG43" s="205"/>
      <c r="HH43" s="205"/>
      <c r="HI43" s="205"/>
      <c r="HJ43" s="205"/>
      <c r="HK43" s="205"/>
      <c r="HL43" s="205"/>
      <c r="HM43" s="205"/>
      <c r="HN43" s="205"/>
      <c r="HO43" s="205"/>
      <c r="HP43" s="205"/>
      <c r="HQ43" s="205"/>
      <c r="HR43" s="205"/>
      <c r="HS43" s="205"/>
      <c r="HT43" s="205"/>
      <c r="HU43" s="205"/>
      <c r="HV43" s="205"/>
      <c r="HW43" s="205"/>
      <c r="HX43" s="205"/>
      <c r="HY43" s="205"/>
      <c r="HZ43" s="205"/>
      <c r="IA43" s="205"/>
      <c r="IB43" s="205"/>
      <c r="IC43" s="205"/>
      <c r="ID43" s="205"/>
      <c r="IE43" s="205"/>
      <c r="IF43" s="205"/>
      <c r="IG43" s="205"/>
      <c r="IH43" s="205"/>
      <c r="II43" s="205"/>
      <c r="IJ43" s="205"/>
      <c r="IK43" s="205"/>
      <c r="IL43" s="205"/>
      <c r="IM43" s="205"/>
      <c r="IN43" s="205"/>
      <c r="IO43" s="205"/>
      <c r="IP43" s="205"/>
      <c r="IQ43" s="205"/>
      <c r="IR43" s="205"/>
      <c r="IS43" s="205"/>
      <c r="IT43" s="205"/>
      <c r="IU43" s="205"/>
      <c r="IV43" s="205"/>
      <c r="IW43" s="205"/>
    </row>
    <row r="44" customFormat="false" ht="15" hidden="false" customHeight="true" outlineLevel="0" collapsed="false">
      <c r="A44" s="161" t="n">
        <f aca="false">+A36+1</f>
        <v>6</v>
      </c>
      <c r="B44" s="190" t="str">
        <f aca="false">+'Detail by Turbine'!G11</f>
        <v>MHI 501F Simple Cycle</v>
      </c>
      <c r="C44" s="191" t="str">
        <f aca="false">+'Detail by Turbine'!S11</f>
        <v>Eletrobolt II</v>
      </c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65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3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4"/>
      <c r="CR44" s="194"/>
      <c r="CS44" s="194"/>
      <c r="CT44" s="194"/>
      <c r="CU44" s="194"/>
      <c r="CV44" s="194"/>
      <c r="CW44" s="194"/>
      <c r="CX44" s="194"/>
      <c r="CY44" s="194"/>
      <c r="CZ44" s="194"/>
      <c r="DA44" s="194"/>
      <c r="DB44" s="194"/>
      <c r="DC44" s="194"/>
      <c r="DD44" s="194"/>
      <c r="DE44" s="194"/>
      <c r="DF44" s="194"/>
      <c r="DG44" s="194"/>
      <c r="DH44" s="194"/>
      <c r="DI44" s="194"/>
      <c r="DJ44" s="194"/>
      <c r="DK44" s="194"/>
      <c r="DL44" s="194"/>
      <c r="DM44" s="194"/>
      <c r="DN44" s="194"/>
      <c r="DO44" s="194"/>
      <c r="DP44" s="194"/>
      <c r="DQ44" s="194"/>
      <c r="DR44" s="194"/>
      <c r="DS44" s="194"/>
      <c r="DT44" s="194"/>
      <c r="DU44" s="194"/>
      <c r="DV44" s="194"/>
      <c r="DW44" s="194"/>
      <c r="DX44" s="194"/>
      <c r="DY44" s="194"/>
      <c r="DZ44" s="194"/>
      <c r="EA44" s="194"/>
      <c r="EB44" s="194"/>
      <c r="EC44" s="194"/>
      <c r="ED44" s="194"/>
      <c r="EE44" s="194"/>
      <c r="EF44" s="194"/>
      <c r="EG44" s="194"/>
      <c r="EH44" s="194"/>
      <c r="EI44" s="194"/>
      <c r="EJ44" s="194"/>
      <c r="EK44" s="194"/>
      <c r="EL44" s="194"/>
      <c r="EM44" s="194"/>
      <c r="EN44" s="194"/>
      <c r="EO44" s="194"/>
      <c r="EP44" s="194"/>
      <c r="EQ44" s="194"/>
      <c r="ER44" s="194"/>
      <c r="ES44" s="194"/>
      <c r="ET44" s="194"/>
      <c r="EU44" s="194"/>
      <c r="EV44" s="194"/>
      <c r="EW44" s="194"/>
      <c r="EX44" s="194"/>
      <c r="EY44" s="194"/>
      <c r="EZ44" s="194"/>
      <c r="FA44" s="194"/>
      <c r="FB44" s="194"/>
      <c r="FC44" s="194"/>
      <c r="FD44" s="194"/>
      <c r="FE44" s="194"/>
      <c r="FF44" s="194"/>
      <c r="FG44" s="194"/>
      <c r="FH44" s="194"/>
      <c r="FI44" s="194"/>
      <c r="FJ44" s="194"/>
      <c r="FK44" s="194"/>
      <c r="FL44" s="194"/>
      <c r="FM44" s="194"/>
      <c r="FN44" s="194"/>
      <c r="FO44" s="194"/>
      <c r="FP44" s="194"/>
      <c r="FQ44" s="194"/>
      <c r="FR44" s="194"/>
      <c r="FS44" s="194"/>
      <c r="FT44" s="194"/>
      <c r="FU44" s="194"/>
      <c r="FV44" s="194"/>
      <c r="FW44" s="194"/>
      <c r="FX44" s="194"/>
      <c r="FY44" s="194"/>
      <c r="FZ44" s="194"/>
      <c r="GA44" s="194"/>
      <c r="GB44" s="194"/>
      <c r="GC44" s="194"/>
      <c r="GD44" s="194"/>
      <c r="GE44" s="194"/>
      <c r="GF44" s="194"/>
      <c r="GG44" s="194"/>
      <c r="GH44" s="194"/>
      <c r="GI44" s="194"/>
      <c r="GJ44" s="194"/>
      <c r="GK44" s="194"/>
      <c r="GL44" s="194"/>
      <c r="GM44" s="194"/>
      <c r="GN44" s="194"/>
      <c r="GO44" s="194"/>
      <c r="GP44" s="194"/>
      <c r="GQ44" s="194"/>
      <c r="GR44" s="194"/>
      <c r="GS44" s="194"/>
      <c r="GT44" s="194"/>
      <c r="GU44" s="194"/>
      <c r="GV44" s="194"/>
      <c r="GW44" s="194"/>
      <c r="GX44" s="194"/>
      <c r="GY44" s="194"/>
      <c r="GZ44" s="194"/>
      <c r="HA44" s="194"/>
      <c r="HB44" s="194"/>
      <c r="HC44" s="194"/>
      <c r="HD44" s="194"/>
      <c r="HE44" s="194"/>
      <c r="HF44" s="194"/>
      <c r="HG44" s="194"/>
      <c r="HH44" s="194"/>
      <c r="HI44" s="194"/>
      <c r="HJ44" s="194"/>
      <c r="HK44" s="194"/>
      <c r="HL44" s="194"/>
      <c r="HM44" s="194"/>
      <c r="HN44" s="194"/>
      <c r="HO44" s="194"/>
      <c r="HP44" s="194"/>
      <c r="HQ44" s="194"/>
      <c r="HR44" s="194"/>
      <c r="HS44" s="194"/>
      <c r="HT44" s="194"/>
      <c r="HU44" s="194"/>
      <c r="HV44" s="194"/>
      <c r="HW44" s="194"/>
      <c r="HX44" s="194"/>
      <c r="HY44" s="194"/>
      <c r="HZ44" s="194"/>
      <c r="IA44" s="194"/>
      <c r="IB44" s="194"/>
      <c r="IC44" s="194"/>
      <c r="ID44" s="194"/>
      <c r="IE44" s="194"/>
      <c r="IF44" s="194"/>
      <c r="IG44" s="194"/>
      <c r="IH44" s="194"/>
      <c r="II44" s="194"/>
      <c r="IJ44" s="194"/>
      <c r="IK44" s="194"/>
      <c r="IL44" s="194"/>
      <c r="IM44" s="194"/>
      <c r="IN44" s="194"/>
      <c r="IO44" s="194"/>
      <c r="IP44" s="194"/>
      <c r="IQ44" s="194"/>
      <c r="IR44" s="194"/>
      <c r="IS44" s="194"/>
      <c r="IT44" s="194"/>
      <c r="IU44" s="194"/>
      <c r="IV44" s="194"/>
      <c r="IW44" s="194"/>
    </row>
    <row r="45" customFormat="false" ht="12.75" hidden="false" customHeight="false" outlineLevel="0" collapsed="false">
      <c r="A45" s="161"/>
      <c r="B45" s="195" t="s">
        <v>121</v>
      </c>
      <c r="C45" s="191"/>
      <c r="D45" s="196" t="n">
        <v>0</v>
      </c>
      <c r="E45" s="196" t="n">
        <v>0</v>
      </c>
      <c r="F45" s="196" t="n">
        <v>0</v>
      </c>
      <c r="G45" s="196" t="n">
        <v>0</v>
      </c>
      <c r="H45" s="196" t="n">
        <v>0</v>
      </c>
      <c r="I45" s="196" t="n">
        <v>0</v>
      </c>
      <c r="J45" s="196" t="n">
        <v>0</v>
      </c>
      <c r="K45" s="196" t="n">
        <v>0</v>
      </c>
      <c r="L45" s="196" t="n">
        <v>0</v>
      </c>
      <c r="M45" s="196" t="n">
        <v>0</v>
      </c>
      <c r="N45" s="196" t="n">
        <v>0</v>
      </c>
      <c r="O45" s="196" t="n">
        <v>0</v>
      </c>
      <c r="P45" s="196" t="n">
        <v>0</v>
      </c>
      <c r="Q45" s="196" t="n">
        <v>0</v>
      </c>
      <c r="R45" s="196" t="n">
        <v>0</v>
      </c>
      <c r="S45" s="196" t="n">
        <v>0</v>
      </c>
      <c r="T45" s="196" t="n">
        <v>0</v>
      </c>
      <c r="U45" s="196" t="n">
        <v>0</v>
      </c>
      <c r="V45" s="196" t="n">
        <v>0</v>
      </c>
      <c r="W45" s="196" t="n">
        <v>0</v>
      </c>
      <c r="X45" s="196" t="n">
        <v>0</v>
      </c>
      <c r="Y45" s="196" t="n">
        <v>0.1</v>
      </c>
      <c r="Z45" s="196" t="n">
        <v>0</v>
      </c>
      <c r="AA45" s="196" t="n">
        <v>0</v>
      </c>
      <c r="AB45" s="196" t="n">
        <v>0</v>
      </c>
      <c r="AC45" s="196" t="n">
        <v>0</v>
      </c>
      <c r="AD45" s="196" t="n">
        <v>0</v>
      </c>
      <c r="AE45" s="196" t="n">
        <v>0</v>
      </c>
      <c r="AF45" s="196" t="n">
        <v>0.15</v>
      </c>
      <c r="AG45" s="196" t="n">
        <v>0</v>
      </c>
      <c r="AH45" s="196" t="n">
        <v>0</v>
      </c>
      <c r="AI45" s="196" t="n">
        <v>0</v>
      </c>
      <c r="AJ45" s="170" t="n">
        <v>0.15</v>
      </c>
      <c r="AK45" s="196" t="n">
        <v>0</v>
      </c>
      <c r="AL45" s="196" t="n">
        <v>0</v>
      </c>
      <c r="AM45" s="196" t="n">
        <v>0</v>
      </c>
      <c r="AN45" s="196" t="n">
        <v>0</v>
      </c>
      <c r="AO45" s="196" t="n">
        <v>0</v>
      </c>
      <c r="AP45" s="196" t="n">
        <v>0</v>
      </c>
      <c r="AQ45" s="196" t="n">
        <v>0.2</v>
      </c>
      <c r="AR45" s="196" t="n">
        <v>0</v>
      </c>
      <c r="AS45" s="196" t="n">
        <v>0</v>
      </c>
      <c r="AT45" s="196" t="n">
        <v>0.2</v>
      </c>
      <c r="AU45" s="196" t="n">
        <v>0</v>
      </c>
      <c r="AV45" s="196" t="n">
        <v>0.2</v>
      </c>
      <c r="AW45" s="196" t="n">
        <v>0</v>
      </c>
      <c r="AX45" s="196" t="n">
        <v>0</v>
      </c>
      <c r="AY45" s="196" t="n">
        <v>0</v>
      </c>
      <c r="AZ45" s="196" t="n">
        <v>0</v>
      </c>
      <c r="BA45" s="196" t="n">
        <v>0</v>
      </c>
      <c r="BB45" s="196" t="n">
        <v>0</v>
      </c>
      <c r="BC45" s="197" t="n">
        <f aca="false">SUM(D45:BB45)</f>
        <v>1</v>
      </c>
      <c r="BD45" s="195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  <c r="DF45" s="198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  <c r="DV45" s="198"/>
      <c r="DW45" s="198"/>
      <c r="DX45" s="198"/>
      <c r="DY45" s="198"/>
      <c r="DZ45" s="198"/>
      <c r="EA45" s="198"/>
      <c r="EB45" s="198"/>
      <c r="EC45" s="198"/>
      <c r="ED45" s="198"/>
      <c r="EE45" s="198"/>
      <c r="EF45" s="198"/>
      <c r="EG45" s="198"/>
      <c r="EH45" s="198"/>
      <c r="EI45" s="198"/>
      <c r="EJ45" s="198"/>
      <c r="EK45" s="198"/>
      <c r="EL45" s="198"/>
      <c r="EM45" s="198"/>
      <c r="EN45" s="198"/>
      <c r="EO45" s="198"/>
      <c r="EP45" s="198"/>
      <c r="EQ45" s="198"/>
      <c r="ER45" s="198"/>
      <c r="ES45" s="198"/>
      <c r="ET45" s="198"/>
      <c r="EU45" s="198"/>
      <c r="EV45" s="198"/>
      <c r="EW45" s="198"/>
      <c r="EX45" s="198"/>
      <c r="EY45" s="198"/>
      <c r="EZ45" s="198"/>
      <c r="FA45" s="198"/>
      <c r="FB45" s="198"/>
      <c r="FC45" s="198"/>
      <c r="FD45" s="198"/>
      <c r="FE45" s="198"/>
      <c r="FF45" s="198"/>
      <c r="FG45" s="198"/>
      <c r="FH45" s="198"/>
      <c r="FI45" s="198"/>
      <c r="FJ45" s="198"/>
      <c r="FK45" s="198"/>
      <c r="FL45" s="198"/>
      <c r="FM45" s="198"/>
      <c r="FN45" s="198"/>
      <c r="FO45" s="198"/>
      <c r="FP45" s="198"/>
      <c r="FQ45" s="198"/>
      <c r="FR45" s="198"/>
      <c r="FS45" s="198"/>
      <c r="FT45" s="198"/>
      <c r="FU45" s="198"/>
      <c r="FV45" s="198"/>
      <c r="FW45" s="198"/>
      <c r="FX45" s="198"/>
      <c r="FY45" s="198"/>
      <c r="FZ45" s="198"/>
      <c r="GA45" s="198"/>
      <c r="GB45" s="198"/>
      <c r="GC45" s="198"/>
      <c r="GD45" s="198"/>
      <c r="GE45" s="198"/>
      <c r="GF45" s="198"/>
      <c r="GG45" s="198"/>
      <c r="GH45" s="198"/>
      <c r="GI45" s="198"/>
      <c r="GJ45" s="198"/>
      <c r="GK45" s="198"/>
      <c r="GL45" s="198"/>
      <c r="GM45" s="198"/>
      <c r="GN45" s="198"/>
      <c r="GO45" s="198"/>
      <c r="GP45" s="198"/>
      <c r="GQ45" s="198"/>
      <c r="GR45" s="198"/>
      <c r="GS45" s="198"/>
      <c r="GT45" s="198"/>
      <c r="GU45" s="198"/>
      <c r="GV45" s="198"/>
      <c r="GW45" s="198"/>
      <c r="GX45" s="198"/>
      <c r="GY45" s="198"/>
      <c r="GZ45" s="198"/>
      <c r="HA45" s="198"/>
      <c r="HB45" s="198"/>
      <c r="HC45" s="198"/>
      <c r="HD45" s="198"/>
      <c r="HE45" s="198"/>
      <c r="HF45" s="198"/>
      <c r="HG45" s="198"/>
      <c r="HH45" s="198"/>
      <c r="HI45" s="198"/>
      <c r="HJ45" s="198"/>
      <c r="HK45" s="198"/>
      <c r="HL45" s="198"/>
      <c r="HM45" s="198"/>
      <c r="HN45" s="198"/>
      <c r="HO45" s="198"/>
      <c r="HP45" s="198"/>
      <c r="HQ45" s="198"/>
      <c r="HR45" s="198"/>
      <c r="HS45" s="198"/>
      <c r="HT45" s="198"/>
      <c r="HU45" s="198"/>
      <c r="HV45" s="198"/>
      <c r="HW45" s="198"/>
      <c r="HX45" s="198"/>
      <c r="HY45" s="198"/>
      <c r="HZ45" s="198"/>
      <c r="IA45" s="198"/>
      <c r="IB45" s="198"/>
      <c r="IC45" s="198"/>
      <c r="ID45" s="198"/>
      <c r="IE45" s="198"/>
      <c r="IF45" s="198"/>
      <c r="IG45" s="198"/>
      <c r="IH45" s="198"/>
      <c r="II45" s="198"/>
      <c r="IJ45" s="198"/>
      <c r="IK45" s="198"/>
      <c r="IL45" s="198"/>
      <c r="IM45" s="198"/>
      <c r="IN45" s="198"/>
      <c r="IO45" s="198"/>
      <c r="IP45" s="198"/>
      <c r="IQ45" s="198"/>
      <c r="IR45" s="198"/>
      <c r="IS45" s="198"/>
      <c r="IT45" s="198"/>
      <c r="IU45" s="198"/>
      <c r="IV45" s="198"/>
      <c r="IW45" s="198"/>
    </row>
    <row r="46" customFormat="false" ht="12.75" hidden="false" customHeight="false" outlineLevel="0" collapsed="false">
      <c r="A46" s="161"/>
      <c r="B46" s="195" t="s">
        <v>122</v>
      </c>
      <c r="C46" s="191"/>
      <c r="D46" s="196" t="n">
        <f aca="false">D45</f>
        <v>0</v>
      </c>
      <c r="E46" s="196" t="n">
        <f aca="false">+D46+E45</f>
        <v>0</v>
      </c>
      <c r="F46" s="196" t="n">
        <f aca="false">+E46+F45</f>
        <v>0</v>
      </c>
      <c r="G46" s="196" t="n">
        <f aca="false">+F46+G45</f>
        <v>0</v>
      </c>
      <c r="H46" s="196" t="n">
        <f aca="false">+G46+H45</f>
        <v>0</v>
      </c>
      <c r="I46" s="196" t="n">
        <f aca="false">+H46+I45</f>
        <v>0</v>
      </c>
      <c r="J46" s="196" t="n">
        <f aca="false">+I46+J45</f>
        <v>0</v>
      </c>
      <c r="K46" s="196" t="n">
        <f aca="false">+J46+K45</f>
        <v>0</v>
      </c>
      <c r="L46" s="196" t="n">
        <f aca="false">+K46+L45</f>
        <v>0</v>
      </c>
      <c r="M46" s="196" t="n">
        <f aca="false">+L46+M45</f>
        <v>0</v>
      </c>
      <c r="N46" s="196" t="n">
        <f aca="false">+M46+N45</f>
        <v>0</v>
      </c>
      <c r="O46" s="196" t="n">
        <f aca="false">+N46+O45</f>
        <v>0</v>
      </c>
      <c r="P46" s="196" t="n">
        <f aca="false">+O46+P45</f>
        <v>0</v>
      </c>
      <c r="Q46" s="196" t="n">
        <f aca="false">+P46+Q45</f>
        <v>0</v>
      </c>
      <c r="R46" s="196" t="n">
        <f aca="false">+Q46+R45</f>
        <v>0</v>
      </c>
      <c r="S46" s="196" t="n">
        <f aca="false">+R46+S45</f>
        <v>0</v>
      </c>
      <c r="T46" s="196" t="n">
        <f aca="false">+S46+T45</f>
        <v>0</v>
      </c>
      <c r="U46" s="196" t="n">
        <f aca="false">+T46+U45</f>
        <v>0</v>
      </c>
      <c r="V46" s="196" t="n">
        <f aca="false">+U46+V45</f>
        <v>0</v>
      </c>
      <c r="W46" s="196" t="n">
        <f aca="false">+V46+W45</f>
        <v>0</v>
      </c>
      <c r="X46" s="196" t="n">
        <f aca="false">+W46+X45</f>
        <v>0</v>
      </c>
      <c r="Y46" s="196" t="n">
        <f aca="false">+X46+Y45</f>
        <v>0.1</v>
      </c>
      <c r="Z46" s="196" t="n">
        <f aca="false">+Y46+Z45</f>
        <v>0.1</v>
      </c>
      <c r="AA46" s="196" t="n">
        <f aca="false">+Z46+AA45</f>
        <v>0.1</v>
      </c>
      <c r="AB46" s="196" t="n">
        <f aca="false">+AA46+AB45</f>
        <v>0.1</v>
      </c>
      <c r="AC46" s="196" t="n">
        <f aca="false">+AB46+AC45</f>
        <v>0.1</v>
      </c>
      <c r="AD46" s="196" t="n">
        <f aca="false">+AC46+AD45</f>
        <v>0.1</v>
      </c>
      <c r="AE46" s="196" t="n">
        <f aca="false">+AD46+AE45</f>
        <v>0.1</v>
      </c>
      <c r="AF46" s="196" t="n">
        <f aca="false">+AE46+AF45</f>
        <v>0.25</v>
      </c>
      <c r="AG46" s="196" t="n">
        <f aca="false">+AF46+AG45</f>
        <v>0.25</v>
      </c>
      <c r="AH46" s="196" t="n">
        <f aca="false">+AG46+AH45</f>
        <v>0.25</v>
      </c>
      <c r="AI46" s="196" t="n">
        <f aca="false">+AH46+AI45</f>
        <v>0.25</v>
      </c>
      <c r="AJ46" s="170" t="n">
        <f aca="false">+AI46+AJ45</f>
        <v>0.4</v>
      </c>
      <c r="AK46" s="196" t="n">
        <f aca="false">+AJ46+AK45</f>
        <v>0.4</v>
      </c>
      <c r="AL46" s="196" t="n">
        <f aca="false">+AK46+AL45</f>
        <v>0.4</v>
      </c>
      <c r="AM46" s="196" t="n">
        <f aca="false">+AL46+AM45</f>
        <v>0.4</v>
      </c>
      <c r="AN46" s="196" t="n">
        <f aca="false">+AM46+AN45</f>
        <v>0.4</v>
      </c>
      <c r="AO46" s="196" t="n">
        <f aca="false">+AN46+AO45</f>
        <v>0.4</v>
      </c>
      <c r="AP46" s="196" t="n">
        <f aca="false">+AO46+AP45</f>
        <v>0.4</v>
      </c>
      <c r="AQ46" s="196" t="n">
        <f aca="false">+AP46+AQ45</f>
        <v>0.6</v>
      </c>
      <c r="AR46" s="196" t="n">
        <f aca="false">+AQ46+AR45</f>
        <v>0.6</v>
      </c>
      <c r="AS46" s="196" t="n">
        <f aca="false">+AR46+AS45</f>
        <v>0.6</v>
      </c>
      <c r="AT46" s="196" t="n">
        <f aca="false">+AS46+AT45</f>
        <v>0.8</v>
      </c>
      <c r="AU46" s="196" t="n">
        <f aca="false">+AT46+AU45</f>
        <v>0.8</v>
      </c>
      <c r="AV46" s="196" t="n">
        <f aca="false">+AU46+AV45</f>
        <v>1</v>
      </c>
      <c r="AW46" s="196" t="n">
        <f aca="false">+AV46+AW45</f>
        <v>1</v>
      </c>
      <c r="AX46" s="196" t="n">
        <f aca="false">+AW46+AX45</f>
        <v>1</v>
      </c>
      <c r="AY46" s="196" t="n">
        <f aca="false">+AX46+AY45</f>
        <v>1</v>
      </c>
      <c r="AZ46" s="196" t="n">
        <f aca="false">+AY46+AZ45</f>
        <v>1</v>
      </c>
      <c r="BA46" s="196" t="n">
        <f aca="false">+AZ46+BA45</f>
        <v>1</v>
      </c>
      <c r="BB46" s="196" t="n">
        <f aca="false">+BA46+BB45</f>
        <v>1</v>
      </c>
      <c r="BC46" s="197"/>
      <c r="BD46" s="195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  <c r="DF46" s="198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  <c r="DV46" s="198"/>
      <c r="DW46" s="198"/>
      <c r="DX46" s="198"/>
      <c r="DY46" s="198"/>
      <c r="DZ46" s="198"/>
      <c r="EA46" s="198"/>
      <c r="EB46" s="198"/>
      <c r="EC46" s="198"/>
      <c r="ED46" s="198"/>
      <c r="EE46" s="198"/>
      <c r="EF46" s="198"/>
      <c r="EG46" s="198"/>
      <c r="EH46" s="198"/>
      <c r="EI46" s="198"/>
      <c r="EJ46" s="198"/>
      <c r="EK46" s="198"/>
      <c r="EL46" s="198"/>
      <c r="EM46" s="198"/>
      <c r="EN46" s="198"/>
      <c r="EO46" s="198"/>
      <c r="EP46" s="198"/>
      <c r="EQ46" s="198"/>
      <c r="ER46" s="198"/>
      <c r="ES46" s="198"/>
      <c r="ET46" s="198"/>
      <c r="EU46" s="198"/>
      <c r="EV46" s="198"/>
      <c r="EW46" s="198"/>
      <c r="EX46" s="198"/>
      <c r="EY46" s="198"/>
      <c r="EZ46" s="198"/>
      <c r="FA46" s="198"/>
      <c r="FB46" s="198"/>
      <c r="FC46" s="198"/>
      <c r="FD46" s="198"/>
      <c r="FE46" s="198"/>
      <c r="FF46" s="198"/>
      <c r="FG46" s="198"/>
      <c r="FH46" s="198"/>
      <c r="FI46" s="198"/>
      <c r="FJ46" s="198"/>
      <c r="FK46" s="198"/>
      <c r="FL46" s="198"/>
      <c r="FM46" s="198"/>
      <c r="FN46" s="198"/>
      <c r="FO46" s="198"/>
      <c r="FP46" s="198"/>
      <c r="FQ46" s="198"/>
      <c r="FR46" s="198"/>
      <c r="FS46" s="198"/>
      <c r="FT46" s="198"/>
      <c r="FU46" s="198"/>
      <c r="FV46" s="198"/>
      <c r="FW46" s="198"/>
      <c r="FX46" s="198"/>
      <c r="FY46" s="198"/>
      <c r="FZ46" s="198"/>
      <c r="GA46" s="198"/>
      <c r="GB46" s="198"/>
      <c r="GC46" s="198"/>
      <c r="GD46" s="198"/>
      <c r="GE46" s="198"/>
      <c r="GF46" s="198"/>
      <c r="GG46" s="198"/>
      <c r="GH46" s="198"/>
      <c r="GI46" s="198"/>
      <c r="GJ46" s="198"/>
      <c r="GK46" s="198"/>
      <c r="GL46" s="198"/>
      <c r="GM46" s="198"/>
      <c r="GN46" s="198"/>
      <c r="GO46" s="198"/>
      <c r="GP46" s="198"/>
      <c r="GQ46" s="198"/>
      <c r="GR46" s="198"/>
      <c r="GS46" s="198"/>
      <c r="GT46" s="198"/>
      <c r="GU46" s="198"/>
      <c r="GV46" s="198"/>
      <c r="GW46" s="198"/>
      <c r="GX46" s="198"/>
      <c r="GY46" s="198"/>
      <c r="GZ46" s="198"/>
      <c r="HA46" s="198"/>
      <c r="HB46" s="198"/>
      <c r="HC46" s="198"/>
      <c r="HD46" s="198"/>
      <c r="HE46" s="198"/>
      <c r="HF46" s="198"/>
      <c r="HG46" s="198"/>
      <c r="HH46" s="198"/>
      <c r="HI46" s="198"/>
      <c r="HJ46" s="198"/>
      <c r="HK46" s="198"/>
      <c r="HL46" s="198"/>
      <c r="HM46" s="198"/>
      <c r="HN46" s="198"/>
      <c r="HO46" s="198"/>
      <c r="HP46" s="198"/>
      <c r="HQ46" s="198"/>
      <c r="HR46" s="198"/>
      <c r="HS46" s="198"/>
      <c r="HT46" s="198"/>
      <c r="HU46" s="198"/>
      <c r="HV46" s="198"/>
      <c r="HW46" s="198"/>
      <c r="HX46" s="198"/>
      <c r="HY46" s="198"/>
      <c r="HZ46" s="198"/>
      <c r="IA46" s="198"/>
      <c r="IB46" s="198"/>
      <c r="IC46" s="198"/>
      <c r="ID46" s="198"/>
      <c r="IE46" s="198"/>
      <c r="IF46" s="198"/>
      <c r="IG46" s="198"/>
      <c r="IH46" s="198"/>
      <c r="II46" s="198"/>
      <c r="IJ46" s="198"/>
      <c r="IK46" s="198"/>
      <c r="IL46" s="198"/>
      <c r="IM46" s="198"/>
      <c r="IN46" s="198"/>
      <c r="IO46" s="198"/>
      <c r="IP46" s="198"/>
      <c r="IQ46" s="198"/>
      <c r="IR46" s="198"/>
      <c r="IS46" s="198"/>
      <c r="IT46" s="198"/>
      <c r="IU46" s="198"/>
      <c r="IV46" s="198"/>
      <c r="IW46" s="198"/>
    </row>
    <row r="47" customFormat="false" ht="12.75" hidden="false" customHeight="false" outlineLevel="0" collapsed="false">
      <c r="A47" s="161"/>
      <c r="B47" s="195" t="s">
        <v>123</v>
      </c>
      <c r="C47" s="191"/>
      <c r="D47" s="196" t="n">
        <v>0</v>
      </c>
      <c r="E47" s="196" t="n">
        <v>0</v>
      </c>
      <c r="F47" s="196" t="n">
        <v>0</v>
      </c>
      <c r="G47" s="196" t="n">
        <v>0</v>
      </c>
      <c r="H47" s="196" t="n">
        <v>0</v>
      </c>
      <c r="I47" s="196" t="n">
        <v>0</v>
      </c>
      <c r="J47" s="196" t="n">
        <v>0</v>
      </c>
      <c r="K47" s="196" t="n">
        <v>0</v>
      </c>
      <c r="L47" s="196" t="n">
        <v>0</v>
      </c>
      <c r="M47" s="196" t="n">
        <v>0</v>
      </c>
      <c r="N47" s="196" t="n">
        <v>0</v>
      </c>
      <c r="O47" s="196" t="n">
        <v>0</v>
      </c>
      <c r="P47" s="196" t="n">
        <v>0</v>
      </c>
      <c r="Q47" s="196" t="n">
        <v>0</v>
      </c>
      <c r="R47" s="196" t="n">
        <v>0</v>
      </c>
      <c r="S47" s="196" t="n">
        <v>0</v>
      </c>
      <c r="T47" s="196" t="n">
        <v>0</v>
      </c>
      <c r="U47" s="196" t="n">
        <v>0</v>
      </c>
      <c r="V47" s="196" t="n">
        <v>0</v>
      </c>
      <c r="W47" s="196" t="n">
        <v>0</v>
      </c>
      <c r="X47" s="196" t="n">
        <v>0</v>
      </c>
      <c r="Y47" s="196" t="n">
        <v>1</v>
      </c>
      <c r="Z47" s="196" t="n">
        <v>0</v>
      </c>
      <c r="AA47" s="196" t="n">
        <v>0</v>
      </c>
      <c r="AB47" s="196" t="n">
        <v>0</v>
      </c>
      <c r="AC47" s="196" t="n">
        <v>0</v>
      </c>
      <c r="AD47" s="196" t="n">
        <v>0</v>
      </c>
      <c r="AE47" s="196" t="n">
        <v>0</v>
      </c>
      <c r="AF47" s="196" t="n">
        <v>0</v>
      </c>
      <c r="AG47" s="196" t="n">
        <v>0</v>
      </c>
      <c r="AH47" s="196" t="n">
        <v>0</v>
      </c>
      <c r="AI47" s="196" t="n">
        <v>0</v>
      </c>
      <c r="AJ47" s="170" t="n">
        <v>0</v>
      </c>
      <c r="AK47" s="196" t="n">
        <v>0</v>
      </c>
      <c r="AL47" s="196" t="n">
        <v>0</v>
      </c>
      <c r="AM47" s="196" t="n">
        <v>0</v>
      </c>
      <c r="AN47" s="196" t="n">
        <v>0</v>
      </c>
      <c r="AO47" s="196" t="n">
        <v>0</v>
      </c>
      <c r="AP47" s="196" t="n">
        <v>0</v>
      </c>
      <c r="AQ47" s="196" t="n">
        <v>0</v>
      </c>
      <c r="AR47" s="196" t="n">
        <v>0</v>
      </c>
      <c r="AS47" s="196" t="n">
        <v>0</v>
      </c>
      <c r="AT47" s="196" t="n">
        <v>0</v>
      </c>
      <c r="AU47" s="196" t="n">
        <v>0</v>
      </c>
      <c r="AV47" s="196" t="n">
        <v>0</v>
      </c>
      <c r="AW47" s="196" t="n">
        <v>0</v>
      </c>
      <c r="AX47" s="196" t="n">
        <v>0</v>
      </c>
      <c r="AY47" s="196" t="n">
        <v>0</v>
      </c>
      <c r="AZ47" s="196" t="n">
        <v>0</v>
      </c>
      <c r="BA47" s="196" t="n">
        <v>0</v>
      </c>
      <c r="BB47" s="196" t="n">
        <v>0</v>
      </c>
      <c r="BC47" s="197" t="n">
        <f aca="false">SUM(D47:BB47)</f>
        <v>1</v>
      </c>
      <c r="BD47" s="195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  <c r="DF47" s="198"/>
      <c r="DG47" s="198"/>
      <c r="DH47" s="198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  <c r="DV47" s="198"/>
      <c r="DW47" s="198"/>
      <c r="DX47" s="198"/>
      <c r="DY47" s="198"/>
      <c r="DZ47" s="198"/>
      <c r="EA47" s="198"/>
      <c r="EB47" s="198"/>
      <c r="EC47" s="198"/>
      <c r="ED47" s="198"/>
      <c r="EE47" s="198"/>
      <c r="EF47" s="198"/>
      <c r="EG47" s="198"/>
      <c r="EH47" s="198"/>
      <c r="EI47" s="198"/>
      <c r="EJ47" s="198"/>
      <c r="EK47" s="198"/>
      <c r="EL47" s="198"/>
      <c r="EM47" s="198"/>
      <c r="EN47" s="198"/>
      <c r="EO47" s="198"/>
      <c r="EP47" s="198"/>
      <c r="EQ47" s="198"/>
      <c r="ER47" s="198"/>
      <c r="ES47" s="198"/>
      <c r="ET47" s="198"/>
      <c r="EU47" s="198"/>
      <c r="EV47" s="198"/>
      <c r="EW47" s="198"/>
      <c r="EX47" s="198"/>
      <c r="EY47" s="198"/>
      <c r="EZ47" s="198"/>
      <c r="FA47" s="198"/>
      <c r="FB47" s="198"/>
      <c r="FC47" s="198"/>
      <c r="FD47" s="198"/>
      <c r="FE47" s="198"/>
      <c r="FF47" s="198"/>
      <c r="FG47" s="198"/>
      <c r="FH47" s="198"/>
      <c r="FI47" s="198"/>
      <c r="FJ47" s="198"/>
      <c r="FK47" s="198"/>
      <c r="FL47" s="198"/>
      <c r="FM47" s="198"/>
      <c r="FN47" s="198"/>
      <c r="FO47" s="198"/>
      <c r="FP47" s="198"/>
      <c r="FQ47" s="198"/>
      <c r="FR47" s="198"/>
      <c r="FS47" s="198"/>
      <c r="FT47" s="198"/>
      <c r="FU47" s="198"/>
      <c r="FV47" s="198"/>
      <c r="FW47" s="198"/>
      <c r="FX47" s="198"/>
      <c r="FY47" s="198"/>
      <c r="FZ47" s="198"/>
      <c r="GA47" s="198"/>
      <c r="GB47" s="198"/>
      <c r="GC47" s="198"/>
      <c r="GD47" s="198"/>
      <c r="GE47" s="198"/>
      <c r="GF47" s="198"/>
      <c r="GG47" s="198"/>
      <c r="GH47" s="198"/>
      <c r="GI47" s="198"/>
      <c r="GJ47" s="198"/>
      <c r="GK47" s="198"/>
      <c r="GL47" s="198"/>
      <c r="GM47" s="198"/>
      <c r="GN47" s="198"/>
      <c r="GO47" s="198"/>
      <c r="GP47" s="198"/>
      <c r="GQ47" s="198"/>
      <c r="GR47" s="198"/>
      <c r="GS47" s="198"/>
      <c r="GT47" s="198"/>
      <c r="GU47" s="198"/>
      <c r="GV47" s="198"/>
      <c r="GW47" s="198"/>
      <c r="GX47" s="198"/>
      <c r="GY47" s="198"/>
      <c r="GZ47" s="198"/>
      <c r="HA47" s="198"/>
      <c r="HB47" s="198"/>
      <c r="HC47" s="198"/>
      <c r="HD47" s="198"/>
      <c r="HE47" s="198"/>
      <c r="HF47" s="198"/>
      <c r="HG47" s="198"/>
      <c r="HH47" s="198"/>
      <c r="HI47" s="198"/>
      <c r="HJ47" s="198"/>
      <c r="HK47" s="198"/>
      <c r="HL47" s="198"/>
      <c r="HM47" s="198"/>
      <c r="HN47" s="198"/>
      <c r="HO47" s="198"/>
      <c r="HP47" s="198"/>
      <c r="HQ47" s="198"/>
      <c r="HR47" s="198"/>
      <c r="HS47" s="198"/>
      <c r="HT47" s="198"/>
      <c r="HU47" s="198"/>
      <c r="HV47" s="198"/>
      <c r="HW47" s="198"/>
      <c r="HX47" s="198"/>
      <c r="HY47" s="198"/>
      <c r="HZ47" s="198"/>
      <c r="IA47" s="198"/>
      <c r="IB47" s="198"/>
      <c r="IC47" s="198"/>
      <c r="ID47" s="198"/>
      <c r="IE47" s="198"/>
      <c r="IF47" s="198"/>
      <c r="IG47" s="198"/>
      <c r="IH47" s="198"/>
      <c r="II47" s="198"/>
      <c r="IJ47" s="198"/>
      <c r="IK47" s="198"/>
      <c r="IL47" s="198"/>
      <c r="IM47" s="198"/>
      <c r="IN47" s="198"/>
      <c r="IO47" s="198"/>
      <c r="IP47" s="198"/>
      <c r="IQ47" s="198"/>
      <c r="IR47" s="198"/>
      <c r="IS47" s="198"/>
      <c r="IT47" s="198"/>
      <c r="IU47" s="198"/>
      <c r="IV47" s="198"/>
      <c r="IW47" s="198"/>
    </row>
    <row r="48" customFormat="false" ht="12.75" hidden="false" customHeight="false" outlineLevel="0" collapsed="false">
      <c r="A48" s="161"/>
      <c r="B48" s="195" t="s">
        <v>124</v>
      </c>
      <c r="C48" s="191"/>
      <c r="D48" s="196" t="n">
        <f aca="false">D47</f>
        <v>0</v>
      </c>
      <c r="E48" s="196" t="n">
        <f aca="false">+D48+E47</f>
        <v>0</v>
      </c>
      <c r="F48" s="196" t="n">
        <f aca="false">+E48+F47</f>
        <v>0</v>
      </c>
      <c r="G48" s="196" t="n">
        <f aca="false">+F48+G47</f>
        <v>0</v>
      </c>
      <c r="H48" s="196" t="n">
        <f aca="false">+G48+H47</f>
        <v>0</v>
      </c>
      <c r="I48" s="196" t="n">
        <f aca="false">+H48+I47</f>
        <v>0</v>
      </c>
      <c r="J48" s="196" t="n">
        <f aca="false">+I48+J47</f>
        <v>0</v>
      </c>
      <c r="K48" s="196" t="n">
        <f aca="false">+J48+K47</f>
        <v>0</v>
      </c>
      <c r="L48" s="196" t="n">
        <f aca="false">+K48+L47</f>
        <v>0</v>
      </c>
      <c r="M48" s="196" t="n">
        <f aca="false">+L48+M47</f>
        <v>0</v>
      </c>
      <c r="N48" s="196" t="n">
        <f aca="false">+M48+N47</f>
        <v>0</v>
      </c>
      <c r="O48" s="196" t="n">
        <f aca="false">+N48+O47</f>
        <v>0</v>
      </c>
      <c r="P48" s="196" t="n">
        <f aca="false">+O48+P47</f>
        <v>0</v>
      </c>
      <c r="Q48" s="196" t="n">
        <f aca="false">+P48+Q47</f>
        <v>0</v>
      </c>
      <c r="R48" s="196" t="n">
        <f aca="false">+Q48+R47</f>
        <v>0</v>
      </c>
      <c r="S48" s="196" t="n">
        <f aca="false">+R48+S47</f>
        <v>0</v>
      </c>
      <c r="T48" s="196" t="n">
        <f aca="false">+S48+T47</f>
        <v>0</v>
      </c>
      <c r="U48" s="196" t="n">
        <f aca="false">+T48+U47</f>
        <v>0</v>
      </c>
      <c r="V48" s="196" t="n">
        <f aca="false">+U48+V47</f>
        <v>0</v>
      </c>
      <c r="W48" s="196" t="n">
        <f aca="false">+V48+W47</f>
        <v>0</v>
      </c>
      <c r="X48" s="196" t="n">
        <f aca="false">+W48+X47</f>
        <v>0</v>
      </c>
      <c r="Y48" s="196" t="n">
        <f aca="false">+X48+Y47</f>
        <v>1</v>
      </c>
      <c r="Z48" s="196" t="n">
        <f aca="false">+Y48+Z47</f>
        <v>1</v>
      </c>
      <c r="AA48" s="196" t="n">
        <f aca="false">+Z48+AA47</f>
        <v>1</v>
      </c>
      <c r="AB48" s="196" t="n">
        <f aca="false">+AA48+AB47</f>
        <v>1</v>
      </c>
      <c r="AC48" s="196" t="n">
        <f aca="false">+AB48+AC47</f>
        <v>1</v>
      </c>
      <c r="AD48" s="196" t="n">
        <f aca="false">+AC48+AD47</f>
        <v>1</v>
      </c>
      <c r="AE48" s="196" t="n">
        <f aca="false">+AD48+AE47</f>
        <v>1</v>
      </c>
      <c r="AF48" s="196" t="n">
        <f aca="false">+AE48+AF47</f>
        <v>1</v>
      </c>
      <c r="AG48" s="196" t="n">
        <f aca="false">+AF48+AG47</f>
        <v>1</v>
      </c>
      <c r="AH48" s="196" t="n">
        <f aca="false">+AG48+AH47</f>
        <v>1</v>
      </c>
      <c r="AI48" s="196" t="n">
        <f aca="false">+AH48+AI47</f>
        <v>1</v>
      </c>
      <c r="AJ48" s="170" t="n">
        <f aca="false">+AI48+AJ47</f>
        <v>1</v>
      </c>
      <c r="AK48" s="196" t="n">
        <f aca="false">+AJ48+AK47</f>
        <v>1</v>
      </c>
      <c r="AL48" s="196" t="n">
        <f aca="false">+AK48+AL47</f>
        <v>1</v>
      </c>
      <c r="AM48" s="196" t="n">
        <f aca="false">+AL48+AM47</f>
        <v>1</v>
      </c>
      <c r="AN48" s="196" t="n">
        <f aca="false">+AM48+AN47</f>
        <v>1</v>
      </c>
      <c r="AO48" s="196" t="n">
        <f aca="false">+AN48+AO47</f>
        <v>1</v>
      </c>
      <c r="AP48" s="196" t="n">
        <f aca="false">+AO48+AP47</f>
        <v>1</v>
      </c>
      <c r="AQ48" s="196" t="n">
        <f aca="false">+AP48+AQ47</f>
        <v>1</v>
      </c>
      <c r="AR48" s="196" t="n">
        <f aca="false">+AQ48+AR47</f>
        <v>1</v>
      </c>
      <c r="AS48" s="196" t="n">
        <f aca="false">+AR48+AS47</f>
        <v>1</v>
      </c>
      <c r="AT48" s="196" t="n">
        <f aca="false">+AS48+AT47</f>
        <v>1</v>
      </c>
      <c r="AU48" s="196" t="n">
        <f aca="false">+AT48+AU47</f>
        <v>1</v>
      </c>
      <c r="AV48" s="196" t="n">
        <f aca="false">+AU48+AV47</f>
        <v>1</v>
      </c>
      <c r="AW48" s="196" t="n">
        <f aca="false">+AV48+AW47</f>
        <v>1</v>
      </c>
      <c r="AX48" s="196" t="n">
        <f aca="false">+AW48+AX47</f>
        <v>1</v>
      </c>
      <c r="AY48" s="196" t="n">
        <f aca="false">+AX48+AY47</f>
        <v>1</v>
      </c>
      <c r="AZ48" s="196" t="n">
        <f aca="false">+AY48+AZ47</f>
        <v>1</v>
      </c>
      <c r="BA48" s="196" t="n">
        <f aca="false">+AZ48+BA47</f>
        <v>1</v>
      </c>
      <c r="BB48" s="196" t="n">
        <f aca="false">+BA48+BB47</f>
        <v>1</v>
      </c>
      <c r="BC48" s="197"/>
      <c r="BD48" s="195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  <c r="DF48" s="198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  <c r="DV48" s="198"/>
      <c r="DW48" s="198"/>
      <c r="DX48" s="198"/>
      <c r="DY48" s="198"/>
      <c r="DZ48" s="198"/>
      <c r="EA48" s="198"/>
      <c r="EB48" s="198"/>
      <c r="EC48" s="198"/>
      <c r="ED48" s="198"/>
      <c r="EE48" s="198"/>
      <c r="EF48" s="198"/>
      <c r="EG48" s="198"/>
      <c r="EH48" s="198"/>
      <c r="EI48" s="198"/>
      <c r="EJ48" s="198"/>
      <c r="EK48" s="198"/>
      <c r="EL48" s="198"/>
      <c r="EM48" s="198"/>
      <c r="EN48" s="198"/>
      <c r="EO48" s="198"/>
      <c r="EP48" s="198"/>
      <c r="EQ48" s="198"/>
      <c r="ER48" s="198"/>
      <c r="ES48" s="198"/>
      <c r="ET48" s="198"/>
      <c r="EU48" s="198"/>
      <c r="EV48" s="198"/>
      <c r="EW48" s="198"/>
      <c r="EX48" s="198"/>
      <c r="EY48" s="198"/>
      <c r="EZ48" s="198"/>
      <c r="FA48" s="198"/>
      <c r="FB48" s="198"/>
      <c r="FC48" s="198"/>
      <c r="FD48" s="198"/>
      <c r="FE48" s="198"/>
      <c r="FF48" s="198"/>
      <c r="FG48" s="198"/>
      <c r="FH48" s="198"/>
      <c r="FI48" s="198"/>
      <c r="FJ48" s="198"/>
      <c r="FK48" s="198"/>
      <c r="FL48" s="198"/>
      <c r="FM48" s="198"/>
      <c r="FN48" s="198"/>
      <c r="FO48" s="198"/>
      <c r="FP48" s="198"/>
      <c r="FQ48" s="198"/>
      <c r="FR48" s="198"/>
      <c r="FS48" s="198"/>
      <c r="FT48" s="198"/>
      <c r="FU48" s="198"/>
      <c r="FV48" s="198"/>
      <c r="FW48" s="198"/>
      <c r="FX48" s="198"/>
      <c r="FY48" s="198"/>
      <c r="FZ48" s="198"/>
      <c r="GA48" s="198"/>
      <c r="GB48" s="198"/>
      <c r="GC48" s="198"/>
      <c r="GD48" s="198"/>
      <c r="GE48" s="198"/>
      <c r="GF48" s="198"/>
      <c r="GG48" s="198"/>
      <c r="GH48" s="198"/>
      <c r="GI48" s="198"/>
      <c r="GJ48" s="198"/>
      <c r="GK48" s="198"/>
      <c r="GL48" s="198"/>
      <c r="GM48" s="198"/>
      <c r="GN48" s="198"/>
      <c r="GO48" s="198"/>
      <c r="GP48" s="198"/>
      <c r="GQ48" s="198"/>
      <c r="GR48" s="198"/>
      <c r="GS48" s="198"/>
      <c r="GT48" s="198"/>
      <c r="GU48" s="198"/>
      <c r="GV48" s="198"/>
      <c r="GW48" s="198"/>
      <c r="GX48" s="198"/>
      <c r="GY48" s="198"/>
      <c r="GZ48" s="198"/>
      <c r="HA48" s="198"/>
      <c r="HB48" s="198"/>
      <c r="HC48" s="198"/>
      <c r="HD48" s="198"/>
      <c r="HE48" s="198"/>
      <c r="HF48" s="198"/>
      <c r="HG48" s="198"/>
      <c r="HH48" s="198"/>
      <c r="HI48" s="198"/>
      <c r="HJ48" s="198"/>
      <c r="HK48" s="198"/>
      <c r="HL48" s="198"/>
      <c r="HM48" s="198"/>
      <c r="HN48" s="198"/>
      <c r="HO48" s="198"/>
      <c r="HP48" s="198"/>
      <c r="HQ48" s="198"/>
      <c r="HR48" s="198"/>
      <c r="HS48" s="198"/>
      <c r="HT48" s="198"/>
      <c r="HU48" s="198"/>
      <c r="HV48" s="198"/>
      <c r="HW48" s="198"/>
      <c r="HX48" s="198"/>
      <c r="HY48" s="198"/>
      <c r="HZ48" s="198"/>
      <c r="IA48" s="198"/>
      <c r="IB48" s="198"/>
      <c r="IC48" s="198"/>
      <c r="ID48" s="198"/>
      <c r="IE48" s="198"/>
      <c r="IF48" s="198"/>
      <c r="IG48" s="198"/>
      <c r="IH48" s="198"/>
      <c r="II48" s="198"/>
      <c r="IJ48" s="198"/>
      <c r="IK48" s="198"/>
      <c r="IL48" s="198"/>
      <c r="IM48" s="198"/>
      <c r="IN48" s="198"/>
      <c r="IO48" s="198"/>
      <c r="IP48" s="198"/>
      <c r="IQ48" s="198"/>
      <c r="IR48" s="198"/>
      <c r="IS48" s="198"/>
      <c r="IT48" s="198"/>
      <c r="IU48" s="198"/>
      <c r="IV48" s="198"/>
      <c r="IW48" s="198"/>
    </row>
    <row r="49" customFormat="false" ht="12.75" hidden="false" customHeight="false" outlineLevel="0" collapsed="false">
      <c r="A49" s="161"/>
      <c r="B49" s="210"/>
      <c r="C49" s="19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175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2"/>
      <c r="BD49" s="210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  <c r="BQ49" s="213"/>
      <c r="BR49" s="213"/>
      <c r="BS49" s="213"/>
      <c r="BT49" s="213"/>
      <c r="BU49" s="213"/>
      <c r="BV49" s="213"/>
      <c r="BW49" s="213"/>
      <c r="BX49" s="213"/>
      <c r="BY49" s="213"/>
      <c r="BZ49" s="213"/>
      <c r="CA49" s="213"/>
      <c r="CB49" s="213"/>
      <c r="CC49" s="213"/>
      <c r="CD49" s="213"/>
      <c r="CE49" s="213"/>
      <c r="CF49" s="213"/>
      <c r="CG49" s="213"/>
      <c r="CH49" s="213"/>
      <c r="CI49" s="213"/>
      <c r="CJ49" s="213"/>
      <c r="CK49" s="213"/>
      <c r="CL49" s="213"/>
      <c r="CM49" s="213"/>
      <c r="CN49" s="213"/>
      <c r="CO49" s="213"/>
      <c r="CP49" s="213"/>
      <c r="CQ49" s="213"/>
      <c r="CR49" s="213"/>
      <c r="CS49" s="213"/>
      <c r="CT49" s="213"/>
      <c r="CU49" s="213"/>
      <c r="CV49" s="213"/>
      <c r="CW49" s="213"/>
      <c r="CX49" s="213"/>
      <c r="CY49" s="213"/>
      <c r="CZ49" s="213"/>
      <c r="DA49" s="213"/>
      <c r="DB49" s="213"/>
      <c r="DC49" s="213"/>
      <c r="DD49" s="213"/>
      <c r="DE49" s="213"/>
      <c r="DF49" s="213"/>
      <c r="DG49" s="213"/>
      <c r="DH49" s="213"/>
      <c r="DI49" s="213"/>
      <c r="DJ49" s="213"/>
      <c r="DK49" s="213"/>
      <c r="DL49" s="213"/>
      <c r="DM49" s="213"/>
      <c r="DN49" s="213"/>
      <c r="DO49" s="213"/>
      <c r="DP49" s="213"/>
      <c r="DQ49" s="213"/>
      <c r="DR49" s="213"/>
      <c r="DS49" s="213"/>
      <c r="DT49" s="213"/>
      <c r="DU49" s="213"/>
      <c r="DV49" s="213"/>
      <c r="DW49" s="213"/>
      <c r="DX49" s="213"/>
      <c r="DY49" s="213"/>
      <c r="DZ49" s="213"/>
      <c r="EA49" s="213"/>
      <c r="EB49" s="213"/>
      <c r="EC49" s="213"/>
      <c r="ED49" s="213"/>
      <c r="EE49" s="213"/>
      <c r="EF49" s="213"/>
      <c r="EG49" s="213"/>
      <c r="EH49" s="213"/>
      <c r="EI49" s="213"/>
      <c r="EJ49" s="213"/>
      <c r="EK49" s="213"/>
      <c r="EL49" s="213"/>
      <c r="EM49" s="213"/>
      <c r="EN49" s="213"/>
      <c r="EO49" s="213"/>
      <c r="EP49" s="213"/>
      <c r="EQ49" s="213"/>
      <c r="ER49" s="213"/>
      <c r="ES49" s="213"/>
      <c r="ET49" s="213"/>
      <c r="EU49" s="213"/>
      <c r="EV49" s="213"/>
      <c r="EW49" s="213"/>
      <c r="EX49" s="213"/>
      <c r="EY49" s="213"/>
      <c r="EZ49" s="213"/>
      <c r="FA49" s="213"/>
      <c r="FB49" s="213"/>
      <c r="FC49" s="213"/>
      <c r="FD49" s="213"/>
      <c r="FE49" s="213"/>
      <c r="FF49" s="213"/>
      <c r="FG49" s="213"/>
      <c r="FH49" s="213"/>
      <c r="FI49" s="213"/>
      <c r="FJ49" s="213"/>
      <c r="FK49" s="213"/>
      <c r="FL49" s="213"/>
      <c r="FM49" s="213"/>
      <c r="FN49" s="213"/>
      <c r="FO49" s="213"/>
      <c r="FP49" s="213"/>
      <c r="FQ49" s="213"/>
      <c r="FR49" s="213"/>
      <c r="FS49" s="213"/>
      <c r="FT49" s="213"/>
      <c r="FU49" s="213"/>
      <c r="FV49" s="213"/>
      <c r="FW49" s="213"/>
      <c r="FX49" s="213"/>
      <c r="FY49" s="213"/>
      <c r="FZ49" s="213"/>
      <c r="GA49" s="213"/>
      <c r="GB49" s="213"/>
      <c r="GC49" s="213"/>
      <c r="GD49" s="213"/>
      <c r="GE49" s="213"/>
      <c r="GF49" s="213"/>
      <c r="GG49" s="213"/>
      <c r="GH49" s="213"/>
      <c r="GI49" s="213"/>
      <c r="GJ49" s="213"/>
      <c r="GK49" s="213"/>
      <c r="GL49" s="213"/>
      <c r="GM49" s="213"/>
      <c r="GN49" s="213"/>
      <c r="GO49" s="213"/>
      <c r="GP49" s="213"/>
      <c r="GQ49" s="213"/>
      <c r="GR49" s="213"/>
      <c r="GS49" s="213"/>
      <c r="GT49" s="213"/>
      <c r="GU49" s="213"/>
      <c r="GV49" s="213"/>
      <c r="GW49" s="213"/>
      <c r="GX49" s="213"/>
      <c r="GY49" s="213"/>
      <c r="GZ49" s="213"/>
      <c r="HA49" s="213"/>
      <c r="HB49" s="213"/>
      <c r="HC49" s="213"/>
      <c r="HD49" s="213"/>
      <c r="HE49" s="213"/>
      <c r="HF49" s="213"/>
      <c r="HG49" s="213"/>
      <c r="HH49" s="213"/>
      <c r="HI49" s="213"/>
      <c r="HJ49" s="213"/>
      <c r="HK49" s="213"/>
      <c r="HL49" s="213"/>
      <c r="HM49" s="213"/>
      <c r="HN49" s="213"/>
      <c r="HO49" s="213"/>
      <c r="HP49" s="213"/>
      <c r="HQ49" s="213"/>
      <c r="HR49" s="213"/>
      <c r="HS49" s="213"/>
      <c r="HT49" s="213"/>
      <c r="HU49" s="213"/>
      <c r="HV49" s="213"/>
      <c r="HW49" s="213"/>
      <c r="HX49" s="213"/>
      <c r="HY49" s="213"/>
      <c r="HZ49" s="213"/>
      <c r="IA49" s="213"/>
      <c r="IB49" s="213"/>
      <c r="IC49" s="213"/>
      <c r="ID49" s="213"/>
      <c r="IE49" s="213"/>
      <c r="IF49" s="213"/>
      <c r="IG49" s="213"/>
      <c r="IH49" s="213"/>
      <c r="II49" s="213"/>
      <c r="IJ49" s="213"/>
      <c r="IK49" s="213"/>
      <c r="IL49" s="213"/>
      <c r="IM49" s="213"/>
      <c r="IN49" s="213"/>
      <c r="IO49" s="213"/>
      <c r="IP49" s="213"/>
      <c r="IQ49" s="213"/>
      <c r="IR49" s="213"/>
      <c r="IS49" s="213"/>
      <c r="IT49" s="213"/>
      <c r="IU49" s="213"/>
      <c r="IV49" s="213"/>
      <c r="IW49" s="213"/>
    </row>
    <row r="50" customFormat="false" ht="12.75" hidden="false" customHeight="false" outlineLevel="0" collapsed="false">
      <c r="A50" s="161"/>
      <c r="B50" s="200" t="s">
        <v>125</v>
      </c>
      <c r="C50" s="201" t="n">
        <v>36.854</v>
      </c>
      <c r="D50" s="202" t="n">
        <f aca="false">+D46*$C50</f>
        <v>0</v>
      </c>
      <c r="E50" s="202" t="n">
        <f aca="false">+E46*$C50</f>
        <v>0</v>
      </c>
      <c r="F50" s="202" t="n">
        <f aca="false">+F46*$C50</f>
        <v>0</v>
      </c>
      <c r="G50" s="202" t="n">
        <f aca="false">+G46*$C50</f>
        <v>0</v>
      </c>
      <c r="H50" s="202" t="n">
        <f aca="false">+H46*$C50</f>
        <v>0</v>
      </c>
      <c r="I50" s="202" t="n">
        <f aca="false">+I46*$C50</f>
        <v>0</v>
      </c>
      <c r="J50" s="202" t="n">
        <f aca="false">+J46*$C50</f>
        <v>0</v>
      </c>
      <c r="K50" s="202" t="n">
        <f aca="false">+K46*$C50</f>
        <v>0</v>
      </c>
      <c r="L50" s="202" t="n">
        <f aca="false">+L46*$C50</f>
        <v>0</v>
      </c>
      <c r="M50" s="202" t="n">
        <f aca="false">+M46*$C50</f>
        <v>0</v>
      </c>
      <c r="N50" s="202" t="n">
        <f aca="false">+N46*$C50</f>
        <v>0</v>
      </c>
      <c r="O50" s="202" t="n">
        <f aca="false">+O46*$C50</f>
        <v>0</v>
      </c>
      <c r="P50" s="202" t="n">
        <f aca="false">+P46*$C50</f>
        <v>0</v>
      </c>
      <c r="Q50" s="202" t="n">
        <f aca="false">+Q46*$C50</f>
        <v>0</v>
      </c>
      <c r="R50" s="202" t="n">
        <f aca="false">+R46*$C50</f>
        <v>0</v>
      </c>
      <c r="S50" s="202" t="n">
        <f aca="false">+S46*$C50</f>
        <v>0</v>
      </c>
      <c r="T50" s="202" t="n">
        <f aca="false">+T46*$C50</f>
        <v>0</v>
      </c>
      <c r="U50" s="202" t="n">
        <f aca="false">+U46*$C50</f>
        <v>0</v>
      </c>
      <c r="V50" s="202" t="n">
        <f aca="false">+V46*$C50</f>
        <v>0</v>
      </c>
      <c r="W50" s="202" t="n">
        <f aca="false">+W46*$C50</f>
        <v>0</v>
      </c>
      <c r="X50" s="202" t="n">
        <f aca="false">+X46*$C50</f>
        <v>0</v>
      </c>
      <c r="Y50" s="202" t="n">
        <f aca="false">+Y46*$C50</f>
        <v>3.6854</v>
      </c>
      <c r="Z50" s="202" t="n">
        <f aca="false">+Z46*$C50</f>
        <v>3.6854</v>
      </c>
      <c r="AA50" s="202" t="n">
        <f aca="false">+AA46*$C50</f>
        <v>3.6854</v>
      </c>
      <c r="AB50" s="202" t="n">
        <f aca="false">+AB46*$C50</f>
        <v>3.6854</v>
      </c>
      <c r="AC50" s="202" t="n">
        <f aca="false">+AC46*$C50</f>
        <v>3.6854</v>
      </c>
      <c r="AD50" s="202" t="n">
        <f aca="false">+AD46*$C50</f>
        <v>3.6854</v>
      </c>
      <c r="AE50" s="202" t="n">
        <f aca="false">+AE46*$C50</f>
        <v>3.6854</v>
      </c>
      <c r="AF50" s="202" t="n">
        <f aca="false">+AF46*$C50</f>
        <v>9.2135</v>
      </c>
      <c r="AG50" s="202" t="n">
        <f aca="false">+AG46*$C50</f>
        <v>9.2135</v>
      </c>
      <c r="AH50" s="202" t="n">
        <f aca="false">+AH46*$C50</f>
        <v>9.2135</v>
      </c>
      <c r="AI50" s="202" t="n">
        <f aca="false">+AI46*$C50</f>
        <v>9.2135</v>
      </c>
      <c r="AJ50" s="181" t="n">
        <f aca="false">+AJ46*$C50</f>
        <v>14.7416</v>
      </c>
      <c r="AK50" s="202" t="n">
        <f aca="false">+AK46*$C50</f>
        <v>14.7416</v>
      </c>
      <c r="AL50" s="202" t="n">
        <f aca="false">+AL46*$C50</f>
        <v>14.7416</v>
      </c>
      <c r="AM50" s="202" t="n">
        <f aca="false">+AM46*$C50</f>
        <v>14.7416</v>
      </c>
      <c r="AN50" s="202" t="n">
        <f aca="false">+AN46*$C50</f>
        <v>14.7416</v>
      </c>
      <c r="AO50" s="202" t="n">
        <f aca="false">+AO46*$C50</f>
        <v>14.7416</v>
      </c>
      <c r="AP50" s="202" t="n">
        <f aca="false">+AP46*$C50</f>
        <v>14.7416</v>
      </c>
      <c r="AQ50" s="202" t="n">
        <f aca="false">+AQ46*$C50</f>
        <v>22.1124</v>
      </c>
      <c r="AR50" s="202" t="n">
        <f aca="false">+AR46*$C50</f>
        <v>22.1124</v>
      </c>
      <c r="AS50" s="202" t="n">
        <f aca="false">+AS46*$C50</f>
        <v>22.1124</v>
      </c>
      <c r="AT50" s="202" t="n">
        <f aca="false">+AT46*$C50</f>
        <v>29.4832</v>
      </c>
      <c r="AU50" s="202" t="n">
        <f aca="false">+AU46*$C50</f>
        <v>29.4832</v>
      </c>
      <c r="AV50" s="202" t="n">
        <f aca="false">+AV46*$C50</f>
        <v>36.854</v>
      </c>
      <c r="AW50" s="202" t="n">
        <f aca="false">+AW46*$C50</f>
        <v>36.854</v>
      </c>
      <c r="AX50" s="202" t="n">
        <f aca="false">+AX46*$C50</f>
        <v>36.854</v>
      </c>
      <c r="AY50" s="202" t="n">
        <f aca="false">+AY46*$C50</f>
        <v>36.854</v>
      </c>
      <c r="AZ50" s="202" t="n">
        <f aca="false">+AZ46*$C50</f>
        <v>36.854</v>
      </c>
      <c r="BA50" s="202" t="n">
        <f aca="false">+BA46*$C50</f>
        <v>36.854</v>
      </c>
      <c r="BB50" s="202" t="n">
        <f aca="false">+BB46*$C50</f>
        <v>36.854</v>
      </c>
      <c r="BC50" s="203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204"/>
      <c r="BR50" s="204"/>
      <c r="BS50" s="204"/>
      <c r="BT50" s="204"/>
      <c r="BU50" s="204"/>
      <c r="BV50" s="204"/>
      <c r="BW50" s="204"/>
      <c r="BX50" s="204"/>
      <c r="BY50" s="204"/>
      <c r="BZ50" s="204"/>
      <c r="CA50" s="204"/>
      <c r="CB50" s="204"/>
      <c r="CC50" s="204"/>
      <c r="CD50" s="204"/>
      <c r="CE50" s="204"/>
      <c r="CF50" s="204"/>
      <c r="CG50" s="204"/>
      <c r="CH50" s="204"/>
      <c r="CI50" s="204"/>
      <c r="CJ50" s="204"/>
      <c r="CK50" s="204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200"/>
      <c r="DL50" s="200"/>
      <c r="DM50" s="200"/>
      <c r="DN50" s="200"/>
      <c r="DO50" s="200"/>
      <c r="DP50" s="200"/>
      <c r="DQ50" s="200"/>
      <c r="DR50" s="200"/>
      <c r="DS50" s="200"/>
      <c r="DT50" s="200"/>
      <c r="DU50" s="200"/>
      <c r="DV50" s="200"/>
      <c r="DW50" s="200"/>
      <c r="DX50" s="200"/>
      <c r="DY50" s="200"/>
      <c r="DZ50" s="200"/>
      <c r="EA50" s="200"/>
      <c r="EB50" s="200"/>
      <c r="EC50" s="200"/>
      <c r="ED50" s="200"/>
      <c r="EE50" s="200"/>
      <c r="EF50" s="200"/>
      <c r="EG50" s="200"/>
      <c r="EH50" s="200"/>
      <c r="EI50" s="200"/>
      <c r="EJ50" s="200"/>
      <c r="EK50" s="200"/>
      <c r="EL50" s="200"/>
      <c r="EM50" s="200"/>
      <c r="EN50" s="200"/>
      <c r="EO50" s="200"/>
      <c r="EP50" s="200"/>
      <c r="EQ50" s="200"/>
      <c r="ER50" s="200"/>
      <c r="ES50" s="200"/>
      <c r="ET50" s="200"/>
      <c r="EU50" s="200"/>
      <c r="EV50" s="200"/>
      <c r="EW50" s="200"/>
      <c r="EX50" s="200"/>
      <c r="EY50" s="200"/>
      <c r="EZ50" s="200"/>
      <c r="FA50" s="200"/>
      <c r="FB50" s="200"/>
      <c r="FC50" s="200"/>
      <c r="FD50" s="200"/>
      <c r="FE50" s="200"/>
      <c r="FF50" s="200"/>
      <c r="FG50" s="200"/>
      <c r="FH50" s="200"/>
      <c r="FI50" s="200"/>
      <c r="FJ50" s="200"/>
      <c r="FK50" s="200"/>
      <c r="FL50" s="200"/>
      <c r="FM50" s="200"/>
      <c r="FN50" s="200"/>
      <c r="FO50" s="200"/>
      <c r="FP50" s="200"/>
      <c r="FQ50" s="200"/>
      <c r="FR50" s="200"/>
      <c r="FS50" s="200"/>
      <c r="FT50" s="200"/>
      <c r="FU50" s="200"/>
      <c r="FV50" s="200"/>
      <c r="FW50" s="200"/>
      <c r="FX50" s="200"/>
      <c r="FY50" s="200"/>
      <c r="FZ50" s="200"/>
      <c r="GA50" s="200"/>
      <c r="GB50" s="200"/>
      <c r="GC50" s="200"/>
      <c r="GD50" s="200"/>
      <c r="GE50" s="200"/>
      <c r="GF50" s="200"/>
      <c r="GG50" s="200"/>
      <c r="GH50" s="200"/>
      <c r="GI50" s="200"/>
      <c r="GJ50" s="200"/>
      <c r="GK50" s="200"/>
      <c r="GL50" s="200"/>
      <c r="GM50" s="200"/>
      <c r="GN50" s="200"/>
      <c r="GO50" s="200"/>
      <c r="GP50" s="200"/>
      <c r="GQ50" s="200"/>
      <c r="GR50" s="200"/>
      <c r="GS50" s="200"/>
      <c r="GT50" s="200"/>
      <c r="GU50" s="200"/>
      <c r="GV50" s="200"/>
      <c r="GW50" s="200"/>
      <c r="GX50" s="200"/>
      <c r="GY50" s="200"/>
      <c r="GZ50" s="200"/>
      <c r="HA50" s="200"/>
      <c r="HB50" s="200"/>
      <c r="HC50" s="200"/>
      <c r="HD50" s="200"/>
      <c r="HE50" s="200"/>
      <c r="HF50" s="200"/>
      <c r="HG50" s="200"/>
      <c r="HH50" s="200"/>
      <c r="HI50" s="200"/>
      <c r="HJ50" s="200"/>
      <c r="HK50" s="200"/>
      <c r="HL50" s="200"/>
      <c r="HM50" s="200"/>
      <c r="HN50" s="200"/>
      <c r="HO50" s="200"/>
      <c r="HP50" s="200"/>
      <c r="HQ50" s="200"/>
      <c r="HR50" s="200"/>
      <c r="HS50" s="200"/>
      <c r="HT50" s="200"/>
      <c r="HU50" s="200"/>
      <c r="HV50" s="200"/>
      <c r="HW50" s="200"/>
      <c r="HX50" s="200"/>
      <c r="HY50" s="200"/>
      <c r="HZ50" s="200"/>
      <c r="IA50" s="200"/>
      <c r="IB50" s="200"/>
      <c r="IC50" s="200"/>
      <c r="ID50" s="200"/>
      <c r="IE50" s="200"/>
      <c r="IF50" s="200"/>
      <c r="IG50" s="200"/>
      <c r="IH50" s="200"/>
      <c r="II50" s="200"/>
      <c r="IJ50" s="200"/>
      <c r="IK50" s="200"/>
      <c r="IL50" s="200"/>
      <c r="IM50" s="200"/>
      <c r="IN50" s="200"/>
      <c r="IO50" s="200"/>
      <c r="IP50" s="200"/>
      <c r="IQ50" s="200"/>
      <c r="IR50" s="200"/>
      <c r="IS50" s="200"/>
      <c r="IT50" s="200"/>
      <c r="IU50" s="200"/>
      <c r="IV50" s="200"/>
      <c r="IW50" s="200"/>
    </row>
    <row r="51" customFormat="false" ht="13.5" hidden="false" customHeight="false" outlineLevel="0" collapsed="false">
      <c r="A51" s="161"/>
      <c r="B51" s="205" t="s">
        <v>126</v>
      </c>
      <c r="C51" s="206" t="str">
        <f aca="false">+'Detail by Turbine'!B11</f>
        <v>Tentative</v>
      </c>
      <c r="D51" s="207" t="n">
        <f aca="false">+D48*$C50</f>
        <v>0</v>
      </c>
      <c r="E51" s="207" t="n">
        <f aca="false">+E48*$C50</f>
        <v>0</v>
      </c>
      <c r="F51" s="207" t="n">
        <f aca="false">+F48*$C50</f>
        <v>0</v>
      </c>
      <c r="G51" s="207" t="n">
        <f aca="false">+G48*$C50</f>
        <v>0</v>
      </c>
      <c r="H51" s="207" t="n">
        <f aca="false">+H48*$C50</f>
        <v>0</v>
      </c>
      <c r="I51" s="207" t="n">
        <f aca="false">+I48*$C50</f>
        <v>0</v>
      </c>
      <c r="J51" s="207" t="n">
        <f aca="false">+J48*$C50</f>
        <v>0</v>
      </c>
      <c r="K51" s="207" t="n">
        <f aca="false">+K48*$C50</f>
        <v>0</v>
      </c>
      <c r="L51" s="207" t="n">
        <f aca="false">+L48*$C50</f>
        <v>0</v>
      </c>
      <c r="M51" s="207" t="n">
        <f aca="false">+M48*$C50</f>
        <v>0</v>
      </c>
      <c r="N51" s="207" t="n">
        <f aca="false">+N48*$C50</f>
        <v>0</v>
      </c>
      <c r="O51" s="207" t="n">
        <f aca="false">+O48*$C50</f>
        <v>0</v>
      </c>
      <c r="P51" s="207" t="n">
        <f aca="false">+P48*$C50</f>
        <v>0</v>
      </c>
      <c r="Q51" s="207" t="n">
        <f aca="false">+Q48*$C50</f>
        <v>0</v>
      </c>
      <c r="R51" s="207" t="n">
        <f aca="false">+R48*$C50</f>
        <v>0</v>
      </c>
      <c r="S51" s="207" t="n">
        <f aca="false">+S48*$C50</f>
        <v>0</v>
      </c>
      <c r="T51" s="207" t="n">
        <f aca="false">+T48*$C50</f>
        <v>0</v>
      </c>
      <c r="U51" s="207" t="n">
        <f aca="false">+U48*$C50</f>
        <v>0</v>
      </c>
      <c r="V51" s="207" t="n">
        <f aca="false">+V48*$C50</f>
        <v>0</v>
      </c>
      <c r="W51" s="207" t="n">
        <f aca="false">+W48*$C50</f>
        <v>0</v>
      </c>
      <c r="X51" s="207" t="n">
        <f aca="false">+X48*$C50</f>
        <v>0</v>
      </c>
      <c r="Y51" s="207" t="n">
        <f aca="false">+Y48*$C50</f>
        <v>36.854</v>
      </c>
      <c r="Z51" s="207" t="n">
        <f aca="false">+Z48*$C50</f>
        <v>36.854</v>
      </c>
      <c r="AA51" s="207" t="n">
        <f aca="false">+AA48*$C50</f>
        <v>36.854</v>
      </c>
      <c r="AB51" s="207" t="n">
        <f aca="false">+AB48*$C50</f>
        <v>36.854</v>
      </c>
      <c r="AC51" s="207" t="n">
        <f aca="false">+AC48*$C50</f>
        <v>36.854</v>
      </c>
      <c r="AD51" s="207" t="n">
        <f aca="false">+AD48*$C50</f>
        <v>36.854</v>
      </c>
      <c r="AE51" s="207" t="n">
        <f aca="false">+AE48*$C50</f>
        <v>36.854</v>
      </c>
      <c r="AF51" s="207" t="n">
        <f aca="false">+AF48*$C50</f>
        <v>36.854</v>
      </c>
      <c r="AG51" s="207" t="n">
        <f aca="false">+AG48*$C50</f>
        <v>36.854</v>
      </c>
      <c r="AH51" s="207" t="n">
        <f aca="false">+AH48*$C50</f>
        <v>36.854</v>
      </c>
      <c r="AI51" s="207" t="n">
        <f aca="false">+AI48*$C50</f>
        <v>36.854</v>
      </c>
      <c r="AJ51" s="187" t="n">
        <f aca="false">+AJ48*$C50</f>
        <v>36.854</v>
      </c>
      <c r="AK51" s="207" t="n">
        <f aca="false">+AK48*$C50</f>
        <v>36.854</v>
      </c>
      <c r="AL51" s="207" t="n">
        <f aca="false">+AL48*$C50</f>
        <v>36.854</v>
      </c>
      <c r="AM51" s="207" t="n">
        <f aca="false">+AM48*$C50</f>
        <v>36.854</v>
      </c>
      <c r="AN51" s="207" t="n">
        <f aca="false">+AN48*$C50</f>
        <v>36.854</v>
      </c>
      <c r="AO51" s="207" t="n">
        <f aca="false">+AO48*$C50</f>
        <v>36.854</v>
      </c>
      <c r="AP51" s="207" t="n">
        <f aca="false">+AP48*$C50</f>
        <v>36.854</v>
      </c>
      <c r="AQ51" s="207" t="n">
        <f aca="false">+AQ48*$C50</f>
        <v>36.854</v>
      </c>
      <c r="AR51" s="207" t="n">
        <f aca="false">+AR48*$C50</f>
        <v>36.854</v>
      </c>
      <c r="AS51" s="207" t="n">
        <f aca="false">+AS48*$C50</f>
        <v>36.854</v>
      </c>
      <c r="AT51" s="207" t="n">
        <f aca="false">+AT48*$C50</f>
        <v>36.854</v>
      </c>
      <c r="AU51" s="207" t="n">
        <f aca="false">+AU48*$C50</f>
        <v>36.854</v>
      </c>
      <c r="AV51" s="207" t="n">
        <f aca="false">+AV48*$C50</f>
        <v>36.854</v>
      </c>
      <c r="AW51" s="207" t="n">
        <f aca="false">+AW48*$C50</f>
        <v>36.854</v>
      </c>
      <c r="AX51" s="207" t="n">
        <f aca="false">+AX48*$C50</f>
        <v>36.854</v>
      </c>
      <c r="AY51" s="207" t="n">
        <f aca="false">+AY48*$C50</f>
        <v>36.854</v>
      </c>
      <c r="AZ51" s="207" t="n">
        <f aca="false">+AZ48*$C50</f>
        <v>36.854</v>
      </c>
      <c r="BA51" s="207" t="n">
        <f aca="false">+BA48*$C50</f>
        <v>36.854</v>
      </c>
      <c r="BB51" s="207" t="n">
        <f aca="false">+BB48*$C50</f>
        <v>36.854</v>
      </c>
      <c r="BC51" s="208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09"/>
      <c r="BW51" s="209"/>
      <c r="BX51" s="209"/>
      <c r="BY51" s="209"/>
      <c r="BZ51" s="209"/>
      <c r="CA51" s="209"/>
      <c r="CB51" s="209"/>
      <c r="CC51" s="209"/>
      <c r="CD51" s="209"/>
      <c r="CE51" s="209"/>
      <c r="CF51" s="209"/>
      <c r="CG51" s="209"/>
      <c r="CH51" s="209"/>
      <c r="CI51" s="209"/>
      <c r="CJ51" s="209"/>
      <c r="CK51" s="209"/>
      <c r="CL51" s="205"/>
      <c r="CM51" s="205"/>
      <c r="CN51" s="205"/>
      <c r="CO51" s="205"/>
      <c r="CP51" s="205"/>
      <c r="CQ51" s="205"/>
      <c r="CR51" s="205"/>
      <c r="CS51" s="205"/>
      <c r="CT51" s="205"/>
      <c r="CU51" s="205"/>
      <c r="CV51" s="205"/>
      <c r="CW51" s="205"/>
      <c r="CX51" s="205"/>
      <c r="CY51" s="205"/>
      <c r="CZ51" s="205"/>
      <c r="DA51" s="205"/>
      <c r="DB51" s="205"/>
      <c r="DC51" s="205"/>
      <c r="DD51" s="205"/>
      <c r="DE51" s="205"/>
      <c r="DF51" s="205"/>
      <c r="DG51" s="205"/>
      <c r="DH51" s="205"/>
      <c r="DI51" s="205"/>
      <c r="DJ51" s="205"/>
      <c r="DK51" s="205"/>
      <c r="DL51" s="205"/>
      <c r="DM51" s="205"/>
      <c r="DN51" s="205"/>
      <c r="DO51" s="205"/>
      <c r="DP51" s="205"/>
      <c r="DQ51" s="205"/>
      <c r="DR51" s="205"/>
      <c r="DS51" s="205"/>
      <c r="DT51" s="205"/>
      <c r="DU51" s="205"/>
      <c r="DV51" s="205"/>
      <c r="DW51" s="205"/>
      <c r="DX51" s="205"/>
      <c r="DY51" s="205"/>
      <c r="DZ51" s="205"/>
      <c r="EA51" s="205"/>
      <c r="EB51" s="205"/>
      <c r="EC51" s="205"/>
      <c r="ED51" s="205"/>
      <c r="EE51" s="205"/>
      <c r="EF51" s="205"/>
      <c r="EG51" s="205"/>
      <c r="EH51" s="205"/>
      <c r="EI51" s="205"/>
      <c r="EJ51" s="205"/>
      <c r="EK51" s="205"/>
      <c r="EL51" s="205"/>
      <c r="EM51" s="205"/>
      <c r="EN51" s="205"/>
      <c r="EO51" s="205"/>
      <c r="EP51" s="205"/>
      <c r="EQ51" s="205"/>
      <c r="ER51" s="205"/>
      <c r="ES51" s="205"/>
      <c r="ET51" s="205"/>
      <c r="EU51" s="205"/>
      <c r="EV51" s="205"/>
      <c r="EW51" s="205"/>
      <c r="EX51" s="205"/>
      <c r="EY51" s="205"/>
      <c r="EZ51" s="205"/>
      <c r="FA51" s="205"/>
      <c r="FB51" s="205"/>
      <c r="FC51" s="205"/>
      <c r="FD51" s="205"/>
      <c r="FE51" s="205"/>
      <c r="FF51" s="205"/>
      <c r="FG51" s="205"/>
      <c r="FH51" s="205"/>
      <c r="FI51" s="205"/>
      <c r="FJ51" s="205"/>
      <c r="FK51" s="205"/>
      <c r="FL51" s="205"/>
      <c r="FM51" s="205"/>
      <c r="FN51" s="205"/>
      <c r="FO51" s="205"/>
      <c r="FP51" s="205"/>
      <c r="FQ51" s="205"/>
      <c r="FR51" s="205"/>
      <c r="FS51" s="205"/>
      <c r="FT51" s="205"/>
      <c r="FU51" s="205"/>
      <c r="FV51" s="205"/>
      <c r="FW51" s="205"/>
      <c r="FX51" s="205"/>
      <c r="FY51" s="205"/>
      <c r="FZ51" s="205"/>
      <c r="GA51" s="205"/>
      <c r="GB51" s="205"/>
      <c r="GC51" s="205"/>
      <c r="GD51" s="205"/>
      <c r="GE51" s="205"/>
      <c r="GF51" s="205"/>
      <c r="GG51" s="205"/>
      <c r="GH51" s="205"/>
      <c r="GI51" s="205"/>
      <c r="GJ51" s="205"/>
      <c r="GK51" s="205"/>
      <c r="GL51" s="205"/>
      <c r="GM51" s="205"/>
      <c r="GN51" s="205"/>
      <c r="GO51" s="205"/>
      <c r="GP51" s="205"/>
      <c r="GQ51" s="205"/>
      <c r="GR51" s="205"/>
      <c r="GS51" s="205"/>
      <c r="GT51" s="205"/>
      <c r="GU51" s="205"/>
      <c r="GV51" s="205"/>
      <c r="GW51" s="205"/>
      <c r="GX51" s="205"/>
      <c r="GY51" s="205"/>
      <c r="GZ51" s="205"/>
      <c r="HA51" s="205"/>
      <c r="HB51" s="205"/>
      <c r="HC51" s="205"/>
      <c r="HD51" s="205"/>
      <c r="HE51" s="205"/>
      <c r="HF51" s="205"/>
      <c r="HG51" s="205"/>
      <c r="HH51" s="205"/>
      <c r="HI51" s="205"/>
      <c r="HJ51" s="205"/>
      <c r="HK51" s="205"/>
      <c r="HL51" s="205"/>
      <c r="HM51" s="205"/>
      <c r="HN51" s="205"/>
      <c r="HO51" s="205"/>
      <c r="HP51" s="205"/>
      <c r="HQ51" s="205"/>
      <c r="HR51" s="205"/>
      <c r="HS51" s="205"/>
      <c r="HT51" s="205"/>
      <c r="HU51" s="205"/>
      <c r="HV51" s="205"/>
      <c r="HW51" s="205"/>
      <c r="HX51" s="205"/>
      <c r="HY51" s="205"/>
      <c r="HZ51" s="205"/>
      <c r="IA51" s="205"/>
      <c r="IB51" s="205"/>
      <c r="IC51" s="205"/>
      <c r="ID51" s="205"/>
      <c r="IE51" s="205"/>
      <c r="IF51" s="205"/>
      <c r="IG51" s="205"/>
      <c r="IH51" s="205"/>
      <c r="II51" s="205"/>
      <c r="IJ51" s="205"/>
      <c r="IK51" s="205"/>
      <c r="IL51" s="205"/>
      <c r="IM51" s="205"/>
      <c r="IN51" s="205"/>
      <c r="IO51" s="205"/>
      <c r="IP51" s="205"/>
      <c r="IQ51" s="205"/>
      <c r="IR51" s="205"/>
      <c r="IS51" s="205"/>
      <c r="IT51" s="205"/>
      <c r="IU51" s="205"/>
      <c r="IV51" s="205"/>
      <c r="IW51" s="205"/>
    </row>
    <row r="52" customFormat="false" ht="15" hidden="false" customHeight="true" outlineLevel="0" collapsed="false">
      <c r="A52" s="161" t="n">
        <f aca="false">+A44+1</f>
        <v>7</v>
      </c>
      <c r="B52" s="214" t="str">
        <f aca="false">+'Detail by Turbine'!G12</f>
        <v>MHI 501F Simple Cycle</v>
      </c>
      <c r="C52" s="215" t="str">
        <f aca="false">+'Detail by Turbine'!S12</f>
        <v>Unassigned</v>
      </c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165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193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4"/>
      <c r="BR52" s="194"/>
      <c r="BS52" s="194"/>
      <c r="BT52" s="194"/>
      <c r="BU52" s="194"/>
      <c r="BV52" s="194"/>
      <c r="BW52" s="194"/>
      <c r="BX52" s="194"/>
      <c r="BY52" s="194"/>
      <c r="BZ52" s="194"/>
      <c r="CA52" s="194"/>
      <c r="CB52" s="194"/>
      <c r="CC52" s="194"/>
      <c r="CD52" s="194"/>
      <c r="CE52" s="194"/>
      <c r="CF52" s="194"/>
      <c r="CG52" s="194"/>
      <c r="CH52" s="194"/>
      <c r="CI52" s="194"/>
      <c r="CJ52" s="194"/>
      <c r="CK52" s="194"/>
      <c r="CL52" s="194"/>
      <c r="CM52" s="194"/>
      <c r="CN52" s="194"/>
      <c r="CO52" s="194"/>
      <c r="CP52" s="194"/>
      <c r="CQ52" s="194"/>
      <c r="CR52" s="194"/>
      <c r="CS52" s="194"/>
      <c r="CT52" s="194"/>
      <c r="CU52" s="194"/>
      <c r="CV52" s="194"/>
      <c r="CW52" s="194"/>
      <c r="CX52" s="194"/>
      <c r="CY52" s="194"/>
      <c r="CZ52" s="194"/>
      <c r="DA52" s="194"/>
      <c r="DB52" s="194"/>
      <c r="DC52" s="194"/>
      <c r="DD52" s="194"/>
      <c r="DE52" s="194"/>
      <c r="DF52" s="194"/>
      <c r="DG52" s="194"/>
      <c r="DH52" s="194"/>
      <c r="DI52" s="194"/>
      <c r="DJ52" s="194"/>
      <c r="DK52" s="194"/>
      <c r="DL52" s="194"/>
      <c r="DM52" s="194"/>
      <c r="DN52" s="194"/>
      <c r="DO52" s="194"/>
      <c r="DP52" s="194"/>
      <c r="DQ52" s="194"/>
      <c r="DR52" s="194"/>
      <c r="DS52" s="194"/>
      <c r="DT52" s="194"/>
      <c r="DU52" s="194"/>
      <c r="DV52" s="194"/>
      <c r="DW52" s="194"/>
      <c r="DX52" s="194"/>
      <c r="DY52" s="194"/>
      <c r="DZ52" s="194"/>
      <c r="EA52" s="194"/>
      <c r="EB52" s="194"/>
      <c r="EC52" s="194"/>
      <c r="ED52" s="194"/>
      <c r="EE52" s="194"/>
      <c r="EF52" s="194"/>
      <c r="EG52" s="194"/>
      <c r="EH52" s="194"/>
      <c r="EI52" s="194"/>
      <c r="EJ52" s="194"/>
      <c r="EK52" s="194"/>
      <c r="EL52" s="194"/>
      <c r="EM52" s="194"/>
      <c r="EN52" s="194"/>
      <c r="EO52" s="194"/>
      <c r="EP52" s="194"/>
      <c r="EQ52" s="194"/>
      <c r="ER52" s="194"/>
      <c r="ES52" s="194"/>
      <c r="ET52" s="194"/>
      <c r="EU52" s="194"/>
      <c r="EV52" s="194"/>
      <c r="EW52" s="194"/>
      <c r="EX52" s="194"/>
      <c r="EY52" s="194"/>
      <c r="EZ52" s="194"/>
      <c r="FA52" s="194"/>
      <c r="FB52" s="194"/>
      <c r="FC52" s="194"/>
      <c r="FD52" s="194"/>
      <c r="FE52" s="194"/>
      <c r="FF52" s="194"/>
      <c r="FG52" s="194"/>
      <c r="FH52" s="194"/>
      <c r="FI52" s="194"/>
      <c r="FJ52" s="194"/>
      <c r="FK52" s="194"/>
      <c r="FL52" s="194"/>
      <c r="FM52" s="194"/>
      <c r="FN52" s="194"/>
      <c r="FO52" s="194"/>
      <c r="FP52" s="194"/>
      <c r="FQ52" s="194"/>
      <c r="FR52" s="194"/>
      <c r="FS52" s="194"/>
      <c r="FT52" s="194"/>
      <c r="FU52" s="194"/>
      <c r="FV52" s="194"/>
      <c r="FW52" s="194"/>
      <c r="FX52" s="194"/>
      <c r="FY52" s="194"/>
      <c r="FZ52" s="194"/>
      <c r="GA52" s="194"/>
      <c r="GB52" s="194"/>
      <c r="GC52" s="194"/>
      <c r="GD52" s="194"/>
      <c r="GE52" s="194"/>
      <c r="GF52" s="194"/>
      <c r="GG52" s="194"/>
      <c r="GH52" s="194"/>
      <c r="GI52" s="194"/>
      <c r="GJ52" s="194"/>
      <c r="GK52" s="194"/>
      <c r="GL52" s="194"/>
      <c r="GM52" s="194"/>
      <c r="GN52" s="194"/>
      <c r="GO52" s="194"/>
      <c r="GP52" s="194"/>
      <c r="GQ52" s="194"/>
      <c r="GR52" s="194"/>
      <c r="GS52" s="194"/>
      <c r="GT52" s="194"/>
      <c r="GU52" s="194"/>
      <c r="GV52" s="194"/>
      <c r="GW52" s="194"/>
      <c r="GX52" s="194"/>
      <c r="GY52" s="194"/>
      <c r="GZ52" s="194"/>
      <c r="HA52" s="194"/>
      <c r="HB52" s="194"/>
      <c r="HC52" s="194"/>
      <c r="HD52" s="194"/>
      <c r="HE52" s="194"/>
      <c r="HF52" s="194"/>
      <c r="HG52" s="194"/>
      <c r="HH52" s="194"/>
      <c r="HI52" s="194"/>
      <c r="HJ52" s="194"/>
      <c r="HK52" s="194"/>
      <c r="HL52" s="194"/>
      <c r="HM52" s="194"/>
      <c r="HN52" s="194"/>
      <c r="HO52" s="194"/>
      <c r="HP52" s="194"/>
      <c r="HQ52" s="194"/>
      <c r="HR52" s="194"/>
      <c r="HS52" s="194"/>
      <c r="HT52" s="194"/>
      <c r="HU52" s="194"/>
      <c r="HV52" s="194"/>
      <c r="HW52" s="194"/>
      <c r="HX52" s="194"/>
      <c r="HY52" s="194"/>
      <c r="HZ52" s="194"/>
      <c r="IA52" s="194"/>
      <c r="IB52" s="194"/>
      <c r="IC52" s="194"/>
      <c r="ID52" s="194"/>
      <c r="IE52" s="194"/>
      <c r="IF52" s="194"/>
      <c r="IG52" s="194"/>
      <c r="IH52" s="194"/>
      <c r="II52" s="194"/>
      <c r="IJ52" s="194"/>
      <c r="IK52" s="194"/>
      <c r="IL52" s="194"/>
      <c r="IM52" s="194"/>
      <c r="IN52" s="194"/>
      <c r="IO52" s="194"/>
      <c r="IP52" s="194"/>
      <c r="IQ52" s="194"/>
      <c r="IR52" s="194"/>
      <c r="IS52" s="194"/>
      <c r="IT52" s="194"/>
      <c r="IU52" s="194"/>
      <c r="IV52" s="194"/>
      <c r="IW52" s="194"/>
    </row>
    <row r="53" customFormat="false" ht="12.75" hidden="false" customHeight="false" outlineLevel="0" collapsed="false">
      <c r="A53" s="161"/>
      <c r="B53" s="217" t="s">
        <v>121</v>
      </c>
      <c r="C53" s="215"/>
      <c r="D53" s="218" t="n">
        <v>0</v>
      </c>
      <c r="E53" s="218" t="n">
        <v>0</v>
      </c>
      <c r="F53" s="218" t="n">
        <v>0</v>
      </c>
      <c r="G53" s="218" t="n">
        <v>0</v>
      </c>
      <c r="H53" s="218" t="n">
        <v>0</v>
      </c>
      <c r="I53" s="218" t="n">
        <v>0</v>
      </c>
      <c r="J53" s="218" t="n">
        <v>0</v>
      </c>
      <c r="K53" s="218" t="n">
        <v>0</v>
      </c>
      <c r="L53" s="218" t="n">
        <v>0</v>
      </c>
      <c r="M53" s="218" t="n">
        <v>0</v>
      </c>
      <c r="N53" s="218" t="n">
        <v>0</v>
      </c>
      <c r="O53" s="218" t="n">
        <v>0</v>
      </c>
      <c r="P53" s="218" t="n">
        <v>0</v>
      </c>
      <c r="Q53" s="218" t="n">
        <v>0</v>
      </c>
      <c r="R53" s="218" t="n">
        <v>0</v>
      </c>
      <c r="S53" s="218" t="n">
        <v>0</v>
      </c>
      <c r="T53" s="218" t="n">
        <v>0.15</v>
      </c>
      <c r="U53" s="218" t="n">
        <v>0.1</v>
      </c>
      <c r="V53" s="218" t="n">
        <v>0</v>
      </c>
      <c r="W53" s="218" t="n">
        <v>0</v>
      </c>
      <c r="X53" s="218" t="n">
        <v>0.15</v>
      </c>
      <c r="Y53" s="218" t="n">
        <v>0</v>
      </c>
      <c r="Z53" s="218" t="n">
        <v>0</v>
      </c>
      <c r="AA53" s="218" t="n">
        <v>0</v>
      </c>
      <c r="AB53" s="218" t="n">
        <v>0</v>
      </c>
      <c r="AC53" s="218" t="n">
        <v>0</v>
      </c>
      <c r="AD53" s="218" t="n">
        <v>0</v>
      </c>
      <c r="AE53" s="218" t="n">
        <v>0.2</v>
      </c>
      <c r="AF53" s="218" t="n">
        <v>0</v>
      </c>
      <c r="AG53" s="218" t="n">
        <v>0</v>
      </c>
      <c r="AH53" s="218" t="n">
        <v>0.2</v>
      </c>
      <c r="AI53" s="218" t="n">
        <v>0</v>
      </c>
      <c r="AJ53" s="170" t="n">
        <v>0.2</v>
      </c>
      <c r="AK53" s="218" t="n">
        <v>0</v>
      </c>
      <c r="AL53" s="218" t="n">
        <v>0</v>
      </c>
      <c r="AM53" s="218" t="n">
        <v>0</v>
      </c>
      <c r="AN53" s="218" t="n">
        <v>0</v>
      </c>
      <c r="AO53" s="218" t="n">
        <v>0</v>
      </c>
      <c r="AP53" s="218" t="n">
        <v>0</v>
      </c>
      <c r="AQ53" s="218" t="n">
        <v>0</v>
      </c>
      <c r="AR53" s="218" t="n">
        <v>0</v>
      </c>
      <c r="AS53" s="218" t="n">
        <v>0</v>
      </c>
      <c r="AT53" s="218" t="n">
        <v>0</v>
      </c>
      <c r="AU53" s="218" t="n">
        <v>0</v>
      </c>
      <c r="AV53" s="218" t="n">
        <v>0</v>
      </c>
      <c r="AW53" s="218" t="n">
        <v>0</v>
      </c>
      <c r="AX53" s="218" t="n">
        <v>0</v>
      </c>
      <c r="AY53" s="218" t="n">
        <v>0</v>
      </c>
      <c r="AZ53" s="218" t="n">
        <v>0</v>
      </c>
      <c r="BA53" s="218" t="n">
        <v>0</v>
      </c>
      <c r="BB53" s="218" t="n">
        <v>0</v>
      </c>
      <c r="BC53" s="197" t="n">
        <f aca="false">SUM(D53:BB53)</f>
        <v>1</v>
      </c>
      <c r="BD53" s="195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8"/>
      <c r="DE53" s="198"/>
      <c r="DF53" s="198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  <c r="DV53" s="198"/>
      <c r="DW53" s="198"/>
      <c r="DX53" s="198"/>
      <c r="DY53" s="198"/>
      <c r="DZ53" s="198"/>
      <c r="EA53" s="198"/>
      <c r="EB53" s="198"/>
      <c r="EC53" s="198"/>
      <c r="ED53" s="198"/>
      <c r="EE53" s="198"/>
      <c r="EF53" s="198"/>
      <c r="EG53" s="198"/>
      <c r="EH53" s="198"/>
      <c r="EI53" s="198"/>
      <c r="EJ53" s="198"/>
      <c r="EK53" s="198"/>
      <c r="EL53" s="198"/>
      <c r="EM53" s="198"/>
      <c r="EN53" s="198"/>
      <c r="EO53" s="198"/>
      <c r="EP53" s="198"/>
      <c r="EQ53" s="198"/>
      <c r="ER53" s="198"/>
      <c r="ES53" s="198"/>
      <c r="ET53" s="198"/>
      <c r="EU53" s="198"/>
      <c r="EV53" s="198"/>
      <c r="EW53" s="198"/>
      <c r="EX53" s="198"/>
      <c r="EY53" s="198"/>
      <c r="EZ53" s="198"/>
      <c r="FA53" s="198"/>
      <c r="FB53" s="198"/>
      <c r="FC53" s="198"/>
      <c r="FD53" s="198"/>
      <c r="FE53" s="198"/>
      <c r="FF53" s="198"/>
      <c r="FG53" s="198"/>
      <c r="FH53" s="198"/>
      <c r="FI53" s="198"/>
      <c r="FJ53" s="198"/>
      <c r="FK53" s="198"/>
      <c r="FL53" s="198"/>
      <c r="FM53" s="198"/>
      <c r="FN53" s="198"/>
      <c r="FO53" s="198"/>
      <c r="FP53" s="198"/>
      <c r="FQ53" s="198"/>
      <c r="FR53" s="198"/>
      <c r="FS53" s="198"/>
      <c r="FT53" s="198"/>
      <c r="FU53" s="198"/>
      <c r="FV53" s="198"/>
      <c r="FW53" s="198"/>
      <c r="FX53" s="198"/>
      <c r="FY53" s="198"/>
      <c r="FZ53" s="198"/>
      <c r="GA53" s="198"/>
      <c r="GB53" s="198"/>
      <c r="GC53" s="198"/>
      <c r="GD53" s="198"/>
      <c r="GE53" s="198"/>
      <c r="GF53" s="198"/>
      <c r="GG53" s="198"/>
      <c r="GH53" s="198"/>
      <c r="GI53" s="198"/>
      <c r="GJ53" s="198"/>
      <c r="GK53" s="198"/>
      <c r="GL53" s="198"/>
      <c r="GM53" s="198"/>
      <c r="GN53" s="198"/>
      <c r="GO53" s="198"/>
      <c r="GP53" s="198"/>
      <c r="GQ53" s="198"/>
      <c r="GR53" s="198"/>
      <c r="GS53" s="198"/>
      <c r="GT53" s="198"/>
      <c r="GU53" s="198"/>
      <c r="GV53" s="198"/>
      <c r="GW53" s="198"/>
      <c r="GX53" s="198"/>
      <c r="GY53" s="198"/>
      <c r="GZ53" s="198"/>
      <c r="HA53" s="198"/>
      <c r="HB53" s="198"/>
      <c r="HC53" s="198"/>
      <c r="HD53" s="198"/>
      <c r="HE53" s="198"/>
      <c r="HF53" s="198"/>
      <c r="HG53" s="198"/>
      <c r="HH53" s="198"/>
      <c r="HI53" s="198"/>
      <c r="HJ53" s="198"/>
      <c r="HK53" s="198"/>
      <c r="HL53" s="198"/>
      <c r="HM53" s="198"/>
      <c r="HN53" s="198"/>
      <c r="HO53" s="198"/>
      <c r="HP53" s="198"/>
      <c r="HQ53" s="198"/>
      <c r="HR53" s="198"/>
      <c r="HS53" s="198"/>
      <c r="HT53" s="198"/>
      <c r="HU53" s="198"/>
      <c r="HV53" s="198"/>
      <c r="HW53" s="198"/>
      <c r="HX53" s="198"/>
      <c r="HY53" s="198"/>
      <c r="HZ53" s="198"/>
      <c r="IA53" s="198"/>
      <c r="IB53" s="198"/>
      <c r="IC53" s="198"/>
      <c r="ID53" s="198"/>
      <c r="IE53" s="198"/>
      <c r="IF53" s="198"/>
      <c r="IG53" s="198"/>
      <c r="IH53" s="198"/>
      <c r="II53" s="198"/>
      <c r="IJ53" s="198"/>
      <c r="IK53" s="198"/>
      <c r="IL53" s="198"/>
      <c r="IM53" s="198"/>
      <c r="IN53" s="198"/>
      <c r="IO53" s="198"/>
      <c r="IP53" s="198"/>
      <c r="IQ53" s="198"/>
      <c r="IR53" s="198"/>
      <c r="IS53" s="198"/>
      <c r="IT53" s="198"/>
      <c r="IU53" s="198"/>
      <c r="IV53" s="198"/>
      <c r="IW53" s="198"/>
    </row>
    <row r="54" customFormat="false" ht="12.75" hidden="false" customHeight="false" outlineLevel="0" collapsed="false">
      <c r="A54" s="161"/>
      <c r="B54" s="217" t="s">
        <v>122</v>
      </c>
      <c r="C54" s="215"/>
      <c r="D54" s="218" t="n">
        <f aca="false">D53</f>
        <v>0</v>
      </c>
      <c r="E54" s="218" t="n">
        <f aca="false">+D54+E53</f>
        <v>0</v>
      </c>
      <c r="F54" s="218" t="n">
        <f aca="false">+E54+F53</f>
        <v>0</v>
      </c>
      <c r="G54" s="218" t="n">
        <f aca="false">+F54+G53</f>
        <v>0</v>
      </c>
      <c r="H54" s="218" t="n">
        <f aca="false">+G54+H53</f>
        <v>0</v>
      </c>
      <c r="I54" s="218" t="n">
        <f aca="false">+H54+I53</f>
        <v>0</v>
      </c>
      <c r="J54" s="218" t="n">
        <f aca="false">+I54+J53</f>
        <v>0</v>
      </c>
      <c r="K54" s="218" t="n">
        <f aca="false">+J54+K53</f>
        <v>0</v>
      </c>
      <c r="L54" s="218" t="n">
        <f aca="false">+K54+L53</f>
        <v>0</v>
      </c>
      <c r="M54" s="218" t="n">
        <f aca="false">+L54+M53</f>
        <v>0</v>
      </c>
      <c r="N54" s="218" t="n">
        <f aca="false">+M54+N53</f>
        <v>0</v>
      </c>
      <c r="O54" s="218" t="n">
        <f aca="false">+N54+O53</f>
        <v>0</v>
      </c>
      <c r="P54" s="218" t="n">
        <f aca="false">+O54+P53</f>
        <v>0</v>
      </c>
      <c r="Q54" s="218" t="n">
        <f aca="false">+P54+Q53</f>
        <v>0</v>
      </c>
      <c r="R54" s="218" t="n">
        <f aca="false">+Q54+R53</f>
        <v>0</v>
      </c>
      <c r="S54" s="218" t="n">
        <f aca="false">+R54+S53</f>
        <v>0</v>
      </c>
      <c r="T54" s="218" t="n">
        <f aca="false">+S54+T53</f>
        <v>0.15</v>
      </c>
      <c r="U54" s="218" t="n">
        <f aca="false">+T54+U53</f>
        <v>0.25</v>
      </c>
      <c r="V54" s="218" t="n">
        <f aca="false">+U54+V53</f>
        <v>0.25</v>
      </c>
      <c r="W54" s="218" t="n">
        <f aca="false">+V54+W53</f>
        <v>0.25</v>
      </c>
      <c r="X54" s="218" t="n">
        <f aca="false">+W54+X53</f>
        <v>0.4</v>
      </c>
      <c r="Y54" s="218" t="n">
        <f aca="false">+X54+Y53</f>
        <v>0.4</v>
      </c>
      <c r="Z54" s="218" t="n">
        <f aca="false">+Y54+Z53</f>
        <v>0.4</v>
      </c>
      <c r="AA54" s="218" t="n">
        <f aca="false">+Z54+AA53</f>
        <v>0.4</v>
      </c>
      <c r="AB54" s="218" t="n">
        <f aca="false">+AA54+AB53</f>
        <v>0.4</v>
      </c>
      <c r="AC54" s="218" t="n">
        <f aca="false">+AB54+AC53</f>
        <v>0.4</v>
      </c>
      <c r="AD54" s="218" t="n">
        <f aca="false">+AC54+AD53</f>
        <v>0.4</v>
      </c>
      <c r="AE54" s="218" t="n">
        <f aca="false">+AD54+AE53</f>
        <v>0.6</v>
      </c>
      <c r="AF54" s="218" t="n">
        <f aca="false">+AE54+AF53</f>
        <v>0.6</v>
      </c>
      <c r="AG54" s="218" t="n">
        <f aca="false">+AF54+AG53</f>
        <v>0.6</v>
      </c>
      <c r="AH54" s="218" t="n">
        <f aca="false">+AG54+AH53</f>
        <v>0.8</v>
      </c>
      <c r="AI54" s="218" t="n">
        <f aca="false">+AH54+AI53</f>
        <v>0.8</v>
      </c>
      <c r="AJ54" s="170" t="n">
        <f aca="false">+AI54+AJ53</f>
        <v>1</v>
      </c>
      <c r="AK54" s="218" t="n">
        <f aca="false">+AJ54+AK53</f>
        <v>1</v>
      </c>
      <c r="AL54" s="218" t="n">
        <f aca="false">+AK54+AL53</f>
        <v>1</v>
      </c>
      <c r="AM54" s="218" t="n">
        <f aca="false">+AL54+AM53</f>
        <v>1</v>
      </c>
      <c r="AN54" s="218" t="n">
        <f aca="false">+AM54+AN53</f>
        <v>1</v>
      </c>
      <c r="AO54" s="218" t="n">
        <f aca="false">+AN54+AO53</f>
        <v>1</v>
      </c>
      <c r="AP54" s="218" t="n">
        <f aca="false">+AO54+AP53</f>
        <v>1</v>
      </c>
      <c r="AQ54" s="218" t="n">
        <f aca="false">+AP54+AQ53</f>
        <v>1</v>
      </c>
      <c r="AR54" s="218" t="n">
        <f aca="false">+AQ54+AR53</f>
        <v>1</v>
      </c>
      <c r="AS54" s="218" t="n">
        <f aca="false">+AR54+AS53</f>
        <v>1</v>
      </c>
      <c r="AT54" s="218" t="n">
        <f aca="false">+AS54+AT53</f>
        <v>1</v>
      </c>
      <c r="AU54" s="218" t="n">
        <f aca="false">+AT54+AU53</f>
        <v>1</v>
      </c>
      <c r="AV54" s="218" t="n">
        <f aca="false">+AU54+AV53</f>
        <v>1</v>
      </c>
      <c r="AW54" s="218" t="n">
        <f aca="false">+AV54+AW53</f>
        <v>1</v>
      </c>
      <c r="AX54" s="218" t="n">
        <f aca="false">+AW54+AX53</f>
        <v>1</v>
      </c>
      <c r="AY54" s="218" t="n">
        <f aca="false">+AX54+AY53</f>
        <v>1</v>
      </c>
      <c r="AZ54" s="218" t="n">
        <f aca="false">+AY54+AZ53</f>
        <v>1</v>
      </c>
      <c r="BA54" s="218" t="n">
        <f aca="false">+AZ54+BA53</f>
        <v>1</v>
      </c>
      <c r="BB54" s="218" t="n">
        <f aca="false">+BA54+BB53</f>
        <v>1</v>
      </c>
      <c r="BC54" s="197"/>
      <c r="BD54" s="195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8"/>
      <c r="CA54" s="198"/>
      <c r="CB54" s="198"/>
      <c r="CC54" s="198"/>
      <c r="CD54" s="198"/>
      <c r="CE54" s="198"/>
      <c r="CF54" s="198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  <c r="CR54" s="198"/>
      <c r="CS54" s="198"/>
      <c r="CT54" s="198"/>
      <c r="CU54" s="198"/>
      <c r="CV54" s="198"/>
      <c r="CW54" s="198"/>
      <c r="CX54" s="198"/>
      <c r="CY54" s="198"/>
      <c r="CZ54" s="198"/>
      <c r="DA54" s="198"/>
      <c r="DB54" s="198"/>
      <c r="DC54" s="198"/>
      <c r="DD54" s="198"/>
      <c r="DE54" s="198"/>
      <c r="DF54" s="198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  <c r="DV54" s="198"/>
      <c r="DW54" s="198"/>
      <c r="DX54" s="198"/>
      <c r="DY54" s="198"/>
      <c r="DZ54" s="198"/>
      <c r="EA54" s="198"/>
      <c r="EB54" s="198"/>
      <c r="EC54" s="198"/>
      <c r="ED54" s="198"/>
      <c r="EE54" s="198"/>
      <c r="EF54" s="198"/>
      <c r="EG54" s="198"/>
      <c r="EH54" s="198"/>
      <c r="EI54" s="198"/>
      <c r="EJ54" s="198"/>
      <c r="EK54" s="198"/>
      <c r="EL54" s="198"/>
      <c r="EM54" s="198"/>
      <c r="EN54" s="198"/>
      <c r="EO54" s="198"/>
      <c r="EP54" s="198"/>
      <c r="EQ54" s="198"/>
      <c r="ER54" s="198"/>
      <c r="ES54" s="198"/>
      <c r="ET54" s="198"/>
      <c r="EU54" s="198"/>
      <c r="EV54" s="198"/>
      <c r="EW54" s="198"/>
      <c r="EX54" s="198"/>
      <c r="EY54" s="198"/>
      <c r="EZ54" s="198"/>
      <c r="FA54" s="198"/>
      <c r="FB54" s="198"/>
      <c r="FC54" s="198"/>
      <c r="FD54" s="198"/>
      <c r="FE54" s="198"/>
      <c r="FF54" s="198"/>
      <c r="FG54" s="198"/>
      <c r="FH54" s="198"/>
      <c r="FI54" s="198"/>
      <c r="FJ54" s="198"/>
      <c r="FK54" s="198"/>
      <c r="FL54" s="198"/>
      <c r="FM54" s="198"/>
      <c r="FN54" s="198"/>
      <c r="FO54" s="198"/>
      <c r="FP54" s="198"/>
      <c r="FQ54" s="198"/>
      <c r="FR54" s="198"/>
      <c r="FS54" s="198"/>
      <c r="FT54" s="198"/>
      <c r="FU54" s="198"/>
      <c r="FV54" s="198"/>
      <c r="FW54" s="198"/>
      <c r="FX54" s="198"/>
      <c r="FY54" s="198"/>
      <c r="FZ54" s="198"/>
      <c r="GA54" s="198"/>
      <c r="GB54" s="198"/>
      <c r="GC54" s="198"/>
      <c r="GD54" s="198"/>
      <c r="GE54" s="198"/>
      <c r="GF54" s="198"/>
      <c r="GG54" s="198"/>
      <c r="GH54" s="198"/>
      <c r="GI54" s="198"/>
      <c r="GJ54" s="198"/>
      <c r="GK54" s="198"/>
      <c r="GL54" s="198"/>
      <c r="GM54" s="198"/>
      <c r="GN54" s="198"/>
      <c r="GO54" s="198"/>
      <c r="GP54" s="198"/>
      <c r="GQ54" s="198"/>
      <c r="GR54" s="198"/>
      <c r="GS54" s="198"/>
      <c r="GT54" s="198"/>
      <c r="GU54" s="198"/>
      <c r="GV54" s="198"/>
      <c r="GW54" s="198"/>
      <c r="GX54" s="198"/>
      <c r="GY54" s="198"/>
      <c r="GZ54" s="198"/>
      <c r="HA54" s="198"/>
      <c r="HB54" s="198"/>
      <c r="HC54" s="198"/>
      <c r="HD54" s="198"/>
      <c r="HE54" s="198"/>
      <c r="HF54" s="198"/>
      <c r="HG54" s="198"/>
      <c r="HH54" s="198"/>
      <c r="HI54" s="198"/>
      <c r="HJ54" s="198"/>
      <c r="HK54" s="198"/>
      <c r="HL54" s="198"/>
      <c r="HM54" s="198"/>
      <c r="HN54" s="198"/>
      <c r="HO54" s="198"/>
      <c r="HP54" s="198"/>
      <c r="HQ54" s="198"/>
      <c r="HR54" s="198"/>
      <c r="HS54" s="198"/>
      <c r="HT54" s="198"/>
      <c r="HU54" s="198"/>
      <c r="HV54" s="198"/>
      <c r="HW54" s="198"/>
      <c r="HX54" s="198"/>
      <c r="HY54" s="198"/>
      <c r="HZ54" s="198"/>
      <c r="IA54" s="198"/>
      <c r="IB54" s="198"/>
      <c r="IC54" s="198"/>
      <c r="ID54" s="198"/>
      <c r="IE54" s="198"/>
      <c r="IF54" s="198"/>
      <c r="IG54" s="198"/>
      <c r="IH54" s="198"/>
      <c r="II54" s="198"/>
      <c r="IJ54" s="198"/>
      <c r="IK54" s="198"/>
      <c r="IL54" s="198"/>
      <c r="IM54" s="198"/>
      <c r="IN54" s="198"/>
      <c r="IO54" s="198"/>
      <c r="IP54" s="198"/>
      <c r="IQ54" s="198"/>
      <c r="IR54" s="198"/>
      <c r="IS54" s="198"/>
      <c r="IT54" s="198"/>
      <c r="IU54" s="198"/>
      <c r="IV54" s="198"/>
      <c r="IW54" s="198"/>
    </row>
    <row r="55" customFormat="false" ht="12.75" hidden="false" customHeight="false" outlineLevel="0" collapsed="false">
      <c r="A55" s="161"/>
      <c r="B55" s="217" t="s">
        <v>123</v>
      </c>
      <c r="C55" s="215"/>
      <c r="D55" s="218" t="n">
        <v>0</v>
      </c>
      <c r="E55" s="218" t="n">
        <v>0</v>
      </c>
      <c r="F55" s="218" t="n">
        <v>0</v>
      </c>
      <c r="G55" s="218" t="n">
        <v>0</v>
      </c>
      <c r="H55" s="218" t="n">
        <v>0</v>
      </c>
      <c r="I55" s="218" t="n">
        <v>0</v>
      </c>
      <c r="J55" s="218" t="n">
        <v>0</v>
      </c>
      <c r="K55" s="218" t="n">
        <v>0</v>
      </c>
      <c r="L55" s="218" t="n">
        <v>0</v>
      </c>
      <c r="M55" s="218" t="n">
        <v>0</v>
      </c>
      <c r="N55" s="218" t="n">
        <v>0</v>
      </c>
      <c r="O55" s="218" t="n">
        <v>0</v>
      </c>
      <c r="P55" s="218" t="n">
        <v>0</v>
      </c>
      <c r="Q55" s="218" t="n">
        <v>0</v>
      </c>
      <c r="R55" s="218" t="n">
        <v>0</v>
      </c>
      <c r="S55" s="218" t="n">
        <v>0</v>
      </c>
      <c r="T55" s="218" t="n">
        <v>0</v>
      </c>
      <c r="U55" s="218" t="n">
        <v>1</v>
      </c>
      <c r="V55" s="218" t="n">
        <v>0</v>
      </c>
      <c r="W55" s="218" t="n">
        <v>0</v>
      </c>
      <c r="X55" s="218" t="n">
        <v>0</v>
      </c>
      <c r="Y55" s="218" t="n">
        <v>0</v>
      </c>
      <c r="Z55" s="218" t="n">
        <v>0</v>
      </c>
      <c r="AA55" s="218" t="n">
        <v>0</v>
      </c>
      <c r="AB55" s="218" t="n">
        <v>0</v>
      </c>
      <c r="AC55" s="218" t="n">
        <v>0</v>
      </c>
      <c r="AD55" s="218" t="n">
        <v>0</v>
      </c>
      <c r="AE55" s="218" t="n">
        <v>0</v>
      </c>
      <c r="AF55" s="218" t="n">
        <v>0</v>
      </c>
      <c r="AG55" s="218" t="n">
        <v>0</v>
      </c>
      <c r="AH55" s="218" t="n">
        <v>0</v>
      </c>
      <c r="AI55" s="218" t="n">
        <v>0</v>
      </c>
      <c r="AJ55" s="170" t="n">
        <v>0</v>
      </c>
      <c r="AK55" s="218" t="n">
        <v>0</v>
      </c>
      <c r="AL55" s="218" t="n">
        <v>0</v>
      </c>
      <c r="AM55" s="218" t="n">
        <v>0</v>
      </c>
      <c r="AN55" s="218" t="n">
        <v>0</v>
      </c>
      <c r="AO55" s="218" t="n">
        <v>0</v>
      </c>
      <c r="AP55" s="218" t="n">
        <v>0</v>
      </c>
      <c r="AQ55" s="218" t="n">
        <v>0</v>
      </c>
      <c r="AR55" s="218" t="n">
        <v>0</v>
      </c>
      <c r="AS55" s="218" t="n">
        <v>0</v>
      </c>
      <c r="AT55" s="218" t="n">
        <v>0</v>
      </c>
      <c r="AU55" s="218" t="n">
        <v>0</v>
      </c>
      <c r="AV55" s="218" t="n">
        <v>0</v>
      </c>
      <c r="AW55" s="218" t="n">
        <v>0</v>
      </c>
      <c r="AX55" s="218" t="n">
        <v>0</v>
      </c>
      <c r="AY55" s="218" t="n">
        <v>0</v>
      </c>
      <c r="AZ55" s="218" t="n">
        <v>0</v>
      </c>
      <c r="BA55" s="218" t="n">
        <v>0</v>
      </c>
      <c r="BB55" s="218" t="n">
        <v>0</v>
      </c>
      <c r="BC55" s="197" t="n">
        <f aca="false">SUM(D55:BB55)</f>
        <v>1</v>
      </c>
      <c r="BD55" s="195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8"/>
      <c r="DE55" s="198"/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  <c r="EE55" s="198"/>
      <c r="EF55" s="198"/>
      <c r="EG55" s="198"/>
      <c r="EH55" s="198"/>
      <c r="EI55" s="198"/>
      <c r="EJ55" s="198"/>
      <c r="EK55" s="198"/>
      <c r="EL55" s="198"/>
      <c r="EM55" s="198"/>
      <c r="EN55" s="198"/>
      <c r="EO55" s="198"/>
      <c r="EP55" s="198"/>
      <c r="EQ55" s="198"/>
      <c r="ER55" s="198"/>
      <c r="ES55" s="198"/>
      <c r="ET55" s="198"/>
      <c r="EU55" s="198"/>
      <c r="EV55" s="198"/>
      <c r="EW55" s="198"/>
      <c r="EX55" s="198"/>
      <c r="EY55" s="198"/>
      <c r="EZ55" s="198"/>
      <c r="FA55" s="198"/>
      <c r="FB55" s="198"/>
      <c r="FC55" s="198"/>
      <c r="FD55" s="198"/>
      <c r="FE55" s="198"/>
      <c r="FF55" s="198"/>
      <c r="FG55" s="198"/>
      <c r="FH55" s="198"/>
      <c r="FI55" s="198"/>
      <c r="FJ55" s="198"/>
      <c r="FK55" s="198"/>
      <c r="FL55" s="198"/>
      <c r="FM55" s="198"/>
      <c r="FN55" s="198"/>
      <c r="FO55" s="198"/>
      <c r="FP55" s="198"/>
      <c r="FQ55" s="198"/>
      <c r="FR55" s="198"/>
      <c r="FS55" s="198"/>
      <c r="FT55" s="198"/>
      <c r="FU55" s="198"/>
      <c r="FV55" s="198"/>
      <c r="FW55" s="198"/>
      <c r="FX55" s="198"/>
      <c r="FY55" s="198"/>
      <c r="FZ55" s="198"/>
      <c r="GA55" s="198"/>
      <c r="GB55" s="198"/>
      <c r="GC55" s="198"/>
      <c r="GD55" s="198"/>
      <c r="GE55" s="198"/>
      <c r="GF55" s="198"/>
      <c r="GG55" s="198"/>
      <c r="GH55" s="198"/>
      <c r="GI55" s="198"/>
      <c r="GJ55" s="198"/>
      <c r="GK55" s="198"/>
      <c r="GL55" s="198"/>
      <c r="GM55" s="198"/>
      <c r="GN55" s="198"/>
      <c r="GO55" s="198"/>
      <c r="GP55" s="198"/>
      <c r="GQ55" s="198"/>
      <c r="GR55" s="198"/>
      <c r="GS55" s="198"/>
      <c r="GT55" s="198"/>
      <c r="GU55" s="198"/>
      <c r="GV55" s="198"/>
      <c r="GW55" s="198"/>
      <c r="GX55" s="198"/>
      <c r="GY55" s="198"/>
      <c r="GZ55" s="198"/>
      <c r="HA55" s="198"/>
      <c r="HB55" s="198"/>
      <c r="HC55" s="198"/>
      <c r="HD55" s="198"/>
      <c r="HE55" s="198"/>
      <c r="HF55" s="198"/>
      <c r="HG55" s="198"/>
      <c r="HH55" s="198"/>
      <c r="HI55" s="198"/>
      <c r="HJ55" s="198"/>
      <c r="HK55" s="198"/>
      <c r="HL55" s="198"/>
      <c r="HM55" s="198"/>
      <c r="HN55" s="198"/>
      <c r="HO55" s="198"/>
      <c r="HP55" s="198"/>
      <c r="HQ55" s="198"/>
      <c r="HR55" s="198"/>
      <c r="HS55" s="198"/>
      <c r="HT55" s="198"/>
      <c r="HU55" s="198"/>
      <c r="HV55" s="198"/>
      <c r="HW55" s="198"/>
      <c r="HX55" s="198"/>
      <c r="HY55" s="198"/>
      <c r="HZ55" s="198"/>
      <c r="IA55" s="198"/>
      <c r="IB55" s="198"/>
      <c r="IC55" s="198"/>
      <c r="ID55" s="198"/>
      <c r="IE55" s="198"/>
      <c r="IF55" s="198"/>
      <c r="IG55" s="198"/>
      <c r="IH55" s="198"/>
      <c r="II55" s="198"/>
      <c r="IJ55" s="198"/>
      <c r="IK55" s="198"/>
      <c r="IL55" s="198"/>
      <c r="IM55" s="198"/>
      <c r="IN55" s="198"/>
      <c r="IO55" s="198"/>
      <c r="IP55" s="198"/>
      <c r="IQ55" s="198"/>
      <c r="IR55" s="198"/>
      <c r="IS55" s="198"/>
      <c r="IT55" s="198"/>
      <c r="IU55" s="198"/>
      <c r="IV55" s="198"/>
      <c r="IW55" s="198"/>
    </row>
    <row r="56" customFormat="false" ht="12.75" hidden="false" customHeight="false" outlineLevel="0" collapsed="false">
      <c r="A56" s="161"/>
      <c r="B56" s="217" t="s">
        <v>124</v>
      </c>
      <c r="C56" s="215"/>
      <c r="D56" s="218" t="n">
        <f aca="false">D55</f>
        <v>0</v>
      </c>
      <c r="E56" s="218" t="n">
        <f aca="false">+D56+E55</f>
        <v>0</v>
      </c>
      <c r="F56" s="218" t="n">
        <f aca="false">+E56+F55</f>
        <v>0</v>
      </c>
      <c r="G56" s="218" t="n">
        <f aca="false">+F56+G55</f>
        <v>0</v>
      </c>
      <c r="H56" s="218" t="n">
        <f aca="false">+G56+H55</f>
        <v>0</v>
      </c>
      <c r="I56" s="218" t="n">
        <f aca="false">+H56+I55</f>
        <v>0</v>
      </c>
      <c r="J56" s="218" t="n">
        <f aca="false">+I56+J55</f>
        <v>0</v>
      </c>
      <c r="K56" s="218" t="n">
        <f aca="false">+J56+K55</f>
        <v>0</v>
      </c>
      <c r="L56" s="218" t="n">
        <f aca="false">+K56+L55</f>
        <v>0</v>
      </c>
      <c r="M56" s="218" t="n">
        <f aca="false">+L56+M55</f>
        <v>0</v>
      </c>
      <c r="N56" s="218" t="n">
        <f aca="false">+M56+N55</f>
        <v>0</v>
      </c>
      <c r="O56" s="218" t="n">
        <f aca="false">+N56+O55</f>
        <v>0</v>
      </c>
      <c r="P56" s="218" t="n">
        <f aca="false">+O56+P55</f>
        <v>0</v>
      </c>
      <c r="Q56" s="218" t="n">
        <f aca="false">+P56+Q55</f>
        <v>0</v>
      </c>
      <c r="R56" s="218" t="n">
        <f aca="false">+Q56+R55</f>
        <v>0</v>
      </c>
      <c r="S56" s="218" t="n">
        <f aca="false">+R56+S55</f>
        <v>0</v>
      </c>
      <c r="T56" s="218" t="n">
        <f aca="false">+S56+T55</f>
        <v>0</v>
      </c>
      <c r="U56" s="218" t="n">
        <f aca="false">+T56+U55</f>
        <v>1</v>
      </c>
      <c r="V56" s="218" t="n">
        <f aca="false">+U56+V55</f>
        <v>1</v>
      </c>
      <c r="W56" s="218" t="n">
        <f aca="false">+V56+W55</f>
        <v>1</v>
      </c>
      <c r="X56" s="218" t="n">
        <f aca="false">+W56+X55</f>
        <v>1</v>
      </c>
      <c r="Y56" s="218" t="n">
        <f aca="false">+X56+Y55</f>
        <v>1</v>
      </c>
      <c r="Z56" s="218" t="n">
        <f aca="false">+Y56+Z55</f>
        <v>1</v>
      </c>
      <c r="AA56" s="218" t="n">
        <f aca="false">+Z56+AA55</f>
        <v>1</v>
      </c>
      <c r="AB56" s="218" t="n">
        <f aca="false">+AA56+AB55</f>
        <v>1</v>
      </c>
      <c r="AC56" s="218" t="n">
        <f aca="false">+AB56+AC55</f>
        <v>1</v>
      </c>
      <c r="AD56" s="218" t="n">
        <f aca="false">+AC56+AD55</f>
        <v>1</v>
      </c>
      <c r="AE56" s="218" t="n">
        <f aca="false">+AD56+AE55</f>
        <v>1</v>
      </c>
      <c r="AF56" s="218" t="n">
        <f aca="false">+AE56+AF55</f>
        <v>1</v>
      </c>
      <c r="AG56" s="218" t="n">
        <f aca="false">+AF56+AG55</f>
        <v>1</v>
      </c>
      <c r="AH56" s="218" t="n">
        <f aca="false">+AG56+AH55</f>
        <v>1</v>
      </c>
      <c r="AI56" s="218" t="n">
        <f aca="false">+AH56+AI55</f>
        <v>1</v>
      </c>
      <c r="AJ56" s="170" t="n">
        <f aca="false">+AI56+AJ55</f>
        <v>1</v>
      </c>
      <c r="AK56" s="218" t="n">
        <f aca="false">+AJ56+AK55</f>
        <v>1</v>
      </c>
      <c r="AL56" s="218" t="n">
        <f aca="false">+AK56+AL55</f>
        <v>1</v>
      </c>
      <c r="AM56" s="218" t="n">
        <f aca="false">+AL56+AM55</f>
        <v>1</v>
      </c>
      <c r="AN56" s="218" t="n">
        <f aca="false">+AM56+AN55</f>
        <v>1</v>
      </c>
      <c r="AO56" s="218" t="n">
        <f aca="false">+AN56+AO55</f>
        <v>1</v>
      </c>
      <c r="AP56" s="218" t="n">
        <f aca="false">+AO56+AP55</f>
        <v>1</v>
      </c>
      <c r="AQ56" s="218" t="n">
        <f aca="false">+AP56+AQ55</f>
        <v>1</v>
      </c>
      <c r="AR56" s="218" t="n">
        <f aca="false">+AQ56+AR55</f>
        <v>1</v>
      </c>
      <c r="AS56" s="218" t="n">
        <f aca="false">+AR56+AS55</f>
        <v>1</v>
      </c>
      <c r="AT56" s="218" t="n">
        <f aca="false">+AS56+AT55</f>
        <v>1</v>
      </c>
      <c r="AU56" s="218" t="n">
        <f aca="false">+AT56+AU55</f>
        <v>1</v>
      </c>
      <c r="AV56" s="218" t="n">
        <f aca="false">+AU56+AV55</f>
        <v>1</v>
      </c>
      <c r="AW56" s="218" t="n">
        <f aca="false">+AV56+AW55</f>
        <v>1</v>
      </c>
      <c r="AX56" s="218" t="n">
        <f aca="false">+AW56+AX55</f>
        <v>1</v>
      </c>
      <c r="AY56" s="218" t="n">
        <f aca="false">+AX56+AY55</f>
        <v>1</v>
      </c>
      <c r="AZ56" s="218" t="n">
        <f aca="false">+AY56+AZ55</f>
        <v>1</v>
      </c>
      <c r="BA56" s="218" t="n">
        <f aca="false">+AZ56+BA55</f>
        <v>1</v>
      </c>
      <c r="BB56" s="218" t="n">
        <f aca="false">+BA56+BB55</f>
        <v>1</v>
      </c>
      <c r="BC56" s="197"/>
      <c r="BD56" s="195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198"/>
      <c r="CI56" s="198"/>
      <c r="CJ56" s="198"/>
      <c r="CK56" s="198"/>
      <c r="CL56" s="198"/>
      <c r="CM56" s="198"/>
      <c r="CN56" s="198"/>
      <c r="CO56" s="198"/>
      <c r="CP56" s="198"/>
      <c r="CQ56" s="198"/>
      <c r="CR56" s="198"/>
      <c r="CS56" s="198"/>
      <c r="CT56" s="198"/>
      <c r="CU56" s="198"/>
      <c r="CV56" s="198"/>
      <c r="CW56" s="198"/>
      <c r="CX56" s="198"/>
      <c r="CY56" s="198"/>
      <c r="CZ56" s="198"/>
      <c r="DA56" s="198"/>
      <c r="DB56" s="198"/>
      <c r="DC56" s="198"/>
      <c r="DD56" s="198"/>
      <c r="DE56" s="198"/>
      <c r="DF56" s="198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  <c r="DV56" s="198"/>
      <c r="DW56" s="198"/>
      <c r="DX56" s="198"/>
      <c r="DY56" s="198"/>
      <c r="DZ56" s="198"/>
      <c r="EA56" s="198"/>
      <c r="EB56" s="198"/>
      <c r="EC56" s="198"/>
      <c r="ED56" s="198"/>
      <c r="EE56" s="198"/>
      <c r="EF56" s="198"/>
      <c r="EG56" s="198"/>
      <c r="EH56" s="198"/>
      <c r="EI56" s="198"/>
      <c r="EJ56" s="198"/>
      <c r="EK56" s="198"/>
      <c r="EL56" s="198"/>
      <c r="EM56" s="198"/>
      <c r="EN56" s="198"/>
      <c r="EO56" s="198"/>
      <c r="EP56" s="198"/>
      <c r="EQ56" s="198"/>
      <c r="ER56" s="198"/>
      <c r="ES56" s="198"/>
      <c r="ET56" s="198"/>
      <c r="EU56" s="198"/>
      <c r="EV56" s="198"/>
      <c r="EW56" s="198"/>
      <c r="EX56" s="198"/>
      <c r="EY56" s="198"/>
      <c r="EZ56" s="198"/>
      <c r="FA56" s="198"/>
      <c r="FB56" s="198"/>
      <c r="FC56" s="198"/>
      <c r="FD56" s="198"/>
      <c r="FE56" s="198"/>
      <c r="FF56" s="198"/>
      <c r="FG56" s="198"/>
      <c r="FH56" s="198"/>
      <c r="FI56" s="198"/>
      <c r="FJ56" s="198"/>
      <c r="FK56" s="198"/>
      <c r="FL56" s="198"/>
      <c r="FM56" s="198"/>
      <c r="FN56" s="198"/>
      <c r="FO56" s="198"/>
      <c r="FP56" s="198"/>
      <c r="FQ56" s="198"/>
      <c r="FR56" s="198"/>
      <c r="FS56" s="198"/>
      <c r="FT56" s="198"/>
      <c r="FU56" s="198"/>
      <c r="FV56" s="198"/>
      <c r="FW56" s="198"/>
      <c r="FX56" s="198"/>
      <c r="FY56" s="198"/>
      <c r="FZ56" s="198"/>
      <c r="GA56" s="198"/>
      <c r="GB56" s="198"/>
      <c r="GC56" s="198"/>
      <c r="GD56" s="198"/>
      <c r="GE56" s="198"/>
      <c r="GF56" s="198"/>
      <c r="GG56" s="198"/>
      <c r="GH56" s="198"/>
      <c r="GI56" s="198"/>
      <c r="GJ56" s="198"/>
      <c r="GK56" s="198"/>
      <c r="GL56" s="198"/>
      <c r="GM56" s="198"/>
      <c r="GN56" s="198"/>
      <c r="GO56" s="198"/>
      <c r="GP56" s="198"/>
      <c r="GQ56" s="198"/>
      <c r="GR56" s="198"/>
      <c r="GS56" s="198"/>
      <c r="GT56" s="198"/>
      <c r="GU56" s="198"/>
      <c r="GV56" s="198"/>
      <c r="GW56" s="198"/>
      <c r="GX56" s="198"/>
      <c r="GY56" s="198"/>
      <c r="GZ56" s="198"/>
      <c r="HA56" s="198"/>
      <c r="HB56" s="198"/>
      <c r="HC56" s="198"/>
      <c r="HD56" s="198"/>
      <c r="HE56" s="198"/>
      <c r="HF56" s="198"/>
      <c r="HG56" s="198"/>
      <c r="HH56" s="198"/>
      <c r="HI56" s="198"/>
      <c r="HJ56" s="198"/>
      <c r="HK56" s="198"/>
      <c r="HL56" s="198"/>
      <c r="HM56" s="198"/>
      <c r="HN56" s="198"/>
      <c r="HO56" s="198"/>
      <c r="HP56" s="198"/>
      <c r="HQ56" s="198"/>
      <c r="HR56" s="198"/>
      <c r="HS56" s="198"/>
      <c r="HT56" s="198"/>
      <c r="HU56" s="198"/>
      <c r="HV56" s="198"/>
      <c r="HW56" s="198"/>
      <c r="HX56" s="198"/>
      <c r="HY56" s="198"/>
      <c r="HZ56" s="198"/>
      <c r="IA56" s="198"/>
      <c r="IB56" s="198"/>
      <c r="IC56" s="198"/>
      <c r="ID56" s="198"/>
      <c r="IE56" s="198"/>
      <c r="IF56" s="198"/>
      <c r="IG56" s="198"/>
      <c r="IH56" s="198"/>
      <c r="II56" s="198"/>
      <c r="IJ56" s="198"/>
      <c r="IK56" s="198"/>
      <c r="IL56" s="198"/>
      <c r="IM56" s="198"/>
      <c r="IN56" s="198"/>
      <c r="IO56" s="198"/>
      <c r="IP56" s="198"/>
      <c r="IQ56" s="198"/>
      <c r="IR56" s="198"/>
      <c r="IS56" s="198"/>
      <c r="IT56" s="198"/>
      <c r="IU56" s="198"/>
      <c r="IV56" s="198"/>
      <c r="IW56" s="198"/>
    </row>
    <row r="57" customFormat="false" ht="12.75" hidden="false" customHeight="false" outlineLevel="0" collapsed="false">
      <c r="A57" s="161"/>
      <c r="B57" s="219"/>
      <c r="C57" s="215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175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12"/>
      <c r="BD57" s="210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3"/>
      <c r="EH57" s="213"/>
      <c r="EI57" s="213"/>
      <c r="EJ57" s="213"/>
      <c r="EK57" s="213"/>
      <c r="EL57" s="213"/>
      <c r="EM57" s="213"/>
      <c r="EN57" s="213"/>
      <c r="EO57" s="213"/>
      <c r="EP57" s="213"/>
      <c r="EQ57" s="213"/>
      <c r="ER57" s="213"/>
      <c r="ES57" s="213"/>
      <c r="ET57" s="213"/>
      <c r="EU57" s="213"/>
      <c r="EV57" s="213"/>
      <c r="EW57" s="213"/>
      <c r="EX57" s="213"/>
      <c r="EY57" s="213"/>
      <c r="EZ57" s="213"/>
      <c r="FA57" s="213"/>
      <c r="FB57" s="213"/>
      <c r="FC57" s="213"/>
      <c r="FD57" s="213"/>
      <c r="FE57" s="213"/>
      <c r="FF57" s="213"/>
      <c r="FG57" s="213"/>
      <c r="FH57" s="213"/>
      <c r="FI57" s="213"/>
      <c r="FJ57" s="213"/>
      <c r="FK57" s="213"/>
      <c r="FL57" s="213"/>
      <c r="FM57" s="213"/>
      <c r="FN57" s="213"/>
      <c r="FO57" s="213"/>
      <c r="FP57" s="213"/>
      <c r="FQ57" s="213"/>
      <c r="FR57" s="213"/>
      <c r="FS57" s="213"/>
      <c r="FT57" s="213"/>
      <c r="FU57" s="213"/>
      <c r="FV57" s="213"/>
      <c r="FW57" s="213"/>
      <c r="FX57" s="213"/>
      <c r="FY57" s="213"/>
      <c r="FZ57" s="213"/>
      <c r="GA57" s="213"/>
      <c r="GB57" s="213"/>
      <c r="GC57" s="213"/>
      <c r="GD57" s="213"/>
      <c r="GE57" s="213"/>
      <c r="GF57" s="213"/>
      <c r="GG57" s="213"/>
      <c r="GH57" s="213"/>
      <c r="GI57" s="213"/>
      <c r="GJ57" s="213"/>
      <c r="GK57" s="213"/>
      <c r="GL57" s="213"/>
      <c r="GM57" s="213"/>
      <c r="GN57" s="213"/>
      <c r="GO57" s="213"/>
      <c r="GP57" s="213"/>
      <c r="GQ57" s="213"/>
      <c r="GR57" s="213"/>
      <c r="GS57" s="213"/>
      <c r="GT57" s="213"/>
      <c r="GU57" s="213"/>
      <c r="GV57" s="213"/>
      <c r="GW57" s="213"/>
      <c r="GX57" s="213"/>
      <c r="GY57" s="213"/>
      <c r="GZ57" s="213"/>
      <c r="HA57" s="213"/>
      <c r="HB57" s="213"/>
      <c r="HC57" s="213"/>
      <c r="HD57" s="213"/>
      <c r="HE57" s="213"/>
      <c r="HF57" s="213"/>
      <c r="HG57" s="213"/>
      <c r="HH57" s="213"/>
      <c r="HI57" s="213"/>
      <c r="HJ57" s="213"/>
      <c r="HK57" s="213"/>
      <c r="HL57" s="213"/>
      <c r="HM57" s="213"/>
      <c r="HN57" s="213"/>
      <c r="HO57" s="213"/>
      <c r="HP57" s="213"/>
      <c r="HQ57" s="213"/>
      <c r="HR57" s="213"/>
      <c r="HS57" s="213"/>
      <c r="HT57" s="213"/>
      <c r="HU57" s="213"/>
      <c r="HV57" s="213"/>
      <c r="HW57" s="213"/>
      <c r="HX57" s="213"/>
      <c r="HY57" s="213"/>
      <c r="HZ57" s="213"/>
      <c r="IA57" s="213"/>
      <c r="IB57" s="213"/>
      <c r="IC57" s="213"/>
      <c r="ID57" s="213"/>
      <c r="IE57" s="213"/>
      <c r="IF57" s="213"/>
      <c r="IG57" s="213"/>
      <c r="IH57" s="213"/>
      <c r="II57" s="213"/>
      <c r="IJ57" s="213"/>
      <c r="IK57" s="213"/>
      <c r="IL57" s="213"/>
      <c r="IM57" s="213"/>
      <c r="IN57" s="213"/>
      <c r="IO57" s="213"/>
      <c r="IP57" s="213"/>
      <c r="IQ57" s="213"/>
      <c r="IR57" s="213"/>
      <c r="IS57" s="213"/>
      <c r="IT57" s="213"/>
      <c r="IU57" s="213"/>
      <c r="IV57" s="213"/>
      <c r="IW57" s="213"/>
    </row>
    <row r="58" customFormat="false" ht="12.75" hidden="false" customHeight="false" outlineLevel="0" collapsed="false">
      <c r="A58" s="161"/>
      <c r="B58" s="221" t="s">
        <v>125</v>
      </c>
      <c r="C58" s="222" t="n">
        <v>43.618</v>
      </c>
      <c r="D58" s="223" t="n">
        <f aca="false">+D54*$C58</f>
        <v>0</v>
      </c>
      <c r="E58" s="223" t="n">
        <f aca="false">+E54*$C58</f>
        <v>0</v>
      </c>
      <c r="F58" s="223" t="n">
        <f aca="false">+F54*$C58</f>
        <v>0</v>
      </c>
      <c r="G58" s="223" t="n">
        <f aca="false">+G54*$C58</f>
        <v>0</v>
      </c>
      <c r="H58" s="223" t="n">
        <f aca="false">+H54*$C58</f>
        <v>0</v>
      </c>
      <c r="I58" s="223" t="n">
        <f aca="false">+I54*$C58</f>
        <v>0</v>
      </c>
      <c r="J58" s="223" t="n">
        <f aca="false">+J54*$C58</f>
        <v>0</v>
      </c>
      <c r="K58" s="223" t="n">
        <f aca="false">+K54*$C58</f>
        <v>0</v>
      </c>
      <c r="L58" s="223" t="n">
        <f aca="false">+L54*$C58</f>
        <v>0</v>
      </c>
      <c r="M58" s="223" t="n">
        <f aca="false">+M54*$C58</f>
        <v>0</v>
      </c>
      <c r="N58" s="223" t="n">
        <f aca="false">+N54*$C58</f>
        <v>0</v>
      </c>
      <c r="O58" s="223" t="n">
        <f aca="false">+O54*$C58</f>
        <v>0</v>
      </c>
      <c r="P58" s="223" t="n">
        <f aca="false">+P54*$C58</f>
        <v>0</v>
      </c>
      <c r="Q58" s="223" t="n">
        <f aca="false">+Q54*$C58</f>
        <v>0</v>
      </c>
      <c r="R58" s="223" t="n">
        <f aca="false">+R54*$C58</f>
        <v>0</v>
      </c>
      <c r="S58" s="223" t="n">
        <f aca="false">+S54*$C58</f>
        <v>0</v>
      </c>
      <c r="T58" s="223" t="n">
        <f aca="false">+T54*$C58</f>
        <v>6.5427</v>
      </c>
      <c r="U58" s="223" t="n">
        <f aca="false">+U54*$C58</f>
        <v>10.9045</v>
      </c>
      <c r="V58" s="223" t="n">
        <f aca="false">+V54*$C58</f>
        <v>10.9045</v>
      </c>
      <c r="W58" s="223" t="n">
        <f aca="false">+W54*$C58</f>
        <v>10.9045</v>
      </c>
      <c r="X58" s="223" t="n">
        <f aca="false">+X54*$C58</f>
        <v>17.4472</v>
      </c>
      <c r="Y58" s="223" t="n">
        <f aca="false">+Y54*$C58</f>
        <v>17.4472</v>
      </c>
      <c r="Z58" s="223" t="n">
        <f aca="false">+Z54*$C58</f>
        <v>17.4472</v>
      </c>
      <c r="AA58" s="223" t="n">
        <f aca="false">+AA54*$C58</f>
        <v>17.4472</v>
      </c>
      <c r="AB58" s="223" t="n">
        <f aca="false">+AB54*$C58</f>
        <v>17.4472</v>
      </c>
      <c r="AC58" s="223" t="n">
        <f aca="false">+AC54*$C58</f>
        <v>17.4472</v>
      </c>
      <c r="AD58" s="223" t="n">
        <f aca="false">+AD54*$C58</f>
        <v>17.4472</v>
      </c>
      <c r="AE58" s="223" t="n">
        <f aca="false">+AE54*$C58</f>
        <v>26.1708</v>
      </c>
      <c r="AF58" s="223" t="n">
        <f aca="false">+AF54*$C58</f>
        <v>26.1708</v>
      </c>
      <c r="AG58" s="223" t="n">
        <f aca="false">+AG54*$C58</f>
        <v>26.1708</v>
      </c>
      <c r="AH58" s="223" t="n">
        <f aca="false">+AH54*$C58</f>
        <v>34.8944</v>
      </c>
      <c r="AI58" s="223" t="n">
        <f aca="false">+AI54*$C58</f>
        <v>34.8944</v>
      </c>
      <c r="AJ58" s="181" t="n">
        <f aca="false">+AJ54*$C58</f>
        <v>43.618</v>
      </c>
      <c r="AK58" s="223" t="n">
        <f aca="false">+AK54*$C58</f>
        <v>43.618</v>
      </c>
      <c r="AL58" s="223" t="n">
        <f aca="false">+AL54*$C58</f>
        <v>43.618</v>
      </c>
      <c r="AM58" s="223" t="n">
        <f aca="false">+AM54*$C58</f>
        <v>43.618</v>
      </c>
      <c r="AN58" s="223" t="n">
        <f aca="false">+AN54*$C58</f>
        <v>43.618</v>
      </c>
      <c r="AO58" s="223" t="n">
        <f aca="false">+AO54*$C58</f>
        <v>43.618</v>
      </c>
      <c r="AP58" s="223" t="n">
        <f aca="false">+AP54*$C58</f>
        <v>43.618</v>
      </c>
      <c r="AQ58" s="223" t="n">
        <f aca="false">+AQ54*$C58</f>
        <v>43.618</v>
      </c>
      <c r="AR58" s="223" t="n">
        <f aca="false">+AR54*$C58</f>
        <v>43.618</v>
      </c>
      <c r="AS58" s="223" t="n">
        <f aca="false">+AS54*$C58</f>
        <v>43.618</v>
      </c>
      <c r="AT58" s="223" t="n">
        <f aca="false">+AT54*$C58</f>
        <v>43.618</v>
      </c>
      <c r="AU58" s="223" t="n">
        <f aca="false">+AU54*$C58</f>
        <v>43.618</v>
      </c>
      <c r="AV58" s="223" t="n">
        <f aca="false">+AV54*$C58</f>
        <v>43.618</v>
      </c>
      <c r="AW58" s="223" t="n">
        <f aca="false">+AW54*$C58</f>
        <v>43.618</v>
      </c>
      <c r="AX58" s="223" t="n">
        <f aca="false">+AX54*$C58</f>
        <v>43.618</v>
      </c>
      <c r="AY58" s="223" t="n">
        <f aca="false">+AY54*$C58</f>
        <v>43.618</v>
      </c>
      <c r="AZ58" s="223" t="n">
        <f aca="false">+AZ54*$C58</f>
        <v>43.618</v>
      </c>
      <c r="BA58" s="223" t="n">
        <f aca="false">+BA54*$C58</f>
        <v>43.618</v>
      </c>
      <c r="BB58" s="223" t="n">
        <f aca="false">+BB54*$C58</f>
        <v>43.618</v>
      </c>
      <c r="BC58" s="203"/>
      <c r="BD58" s="204"/>
      <c r="BE58" s="204"/>
      <c r="BF58" s="204"/>
      <c r="BG58" s="204"/>
      <c r="BH58" s="204"/>
      <c r="BI58" s="204"/>
      <c r="BJ58" s="204"/>
      <c r="BK58" s="204"/>
      <c r="BL58" s="204"/>
      <c r="BM58" s="204"/>
      <c r="BN58" s="204"/>
      <c r="BO58" s="204"/>
      <c r="BP58" s="204"/>
      <c r="BQ58" s="204"/>
      <c r="BR58" s="204"/>
      <c r="BS58" s="204"/>
      <c r="BT58" s="204"/>
      <c r="BU58" s="204"/>
      <c r="BV58" s="204"/>
      <c r="BW58" s="204"/>
      <c r="BX58" s="204"/>
      <c r="BY58" s="204"/>
      <c r="BZ58" s="204"/>
      <c r="CA58" s="204"/>
      <c r="CB58" s="204"/>
      <c r="CC58" s="204"/>
      <c r="CD58" s="204"/>
      <c r="CE58" s="204"/>
      <c r="CF58" s="204"/>
      <c r="CG58" s="204"/>
      <c r="CH58" s="204"/>
      <c r="CI58" s="204"/>
      <c r="CJ58" s="204"/>
      <c r="CK58" s="204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200"/>
      <c r="DL58" s="200"/>
      <c r="DM58" s="200"/>
      <c r="DN58" s="200"/>
      <c r="DO58" s="200"/>
      <c r="DP58" s="200"/>
      <c r="DQ58" s="200"/>
      <c r="DR58" s="200"/>
      <c r="DS58" s="200"/>
      <c r="DT58" s="200"/>
      <c r="DU58" s="200"/>
      <c r="DV58" s="200"/>
      <c r="DW58" s="200"/>
      <c r="DX58" s="200"/>
      <c r="DY58" s="200"/>
      <c r="DZ58" s="200"/>
      <c r="EA58" s="200"/>
      <c r="EB58" s="200"/>
      <c r="EC58" s="200"/>
      <c r="ED58" s="200"/>
      <c r="EE58" s="200"/>
      <c r="EF58" s="200"/>
      <c r="EG58" s="200"/>
      <c r="EH58" s="200"/>
      <c r="EI58" s="200"/>
      <c r="EJ58" s="200"/>
      <c r="EK58" s="200"/>
      <c r="EL58" s="200"/>
      <c r="EM58" s="200"/>
      <c r="EN58" s="200"/>
      <c r="EO58" s="200"/>
      <c r="EP58" s="200"/>
      <c r="EQ58" s="200"/>
      <c r="ER58" s="200"/>
      <c r="ES58" s="200"/>
      <c r="ET58" s="200"/>
      <c r="EU58" s="200"/>
      <c r="EV58" s="200"/>
      <c r="EW58" s="200"/>
      <c r="EX58" s="200"/>
      <c r="EY58" s="200"/>
      <c r="EZ58" s="200"/>
      <c r="FA58" s="200"/>
      <c r="FB58" s="200"/>
      <c r="FC58" s="200"/>
      <c r="FD58" s="200"/>
      <c r="FE58" s="200"/>
      <c r="FF58" s="200"/>
      <c r="FG58" s="200"/>
      <c r="FH58" s="200"/>
      <c r="FI58" s="200"/>
      <c r="FJ58" s="200"/>
      <c r="FK58" s="200"/>
      <c r="FL58" s="200"/>
      <c r="FM58" s="200"/>
      <c r="FN58" s="200"/>
      <c r="FO58" s="200"/>
      <c r="FP58" s="200"/>
      <c r="FQ58" s="200"/>
      <c r="FR58" s="200"/>
      <c r="FS58" s="200"/>
      <c r="FT58" s="200"/>
      <c r="FU58" s="200"/>
      <c r="FV58" s="200"/>
      <c r="FW58" s="200"/>
      <c r="FX58" s="200"/>
      <c r="FY58" s="200"/>
      <c r="FZ58" s="200"/>
      <c r="GA58" s="200"/>
      <c r="GB58" s="200"/>
      <c r="GC58" s="200"/>
      <c r="GD58" s="200"/>
      <c r="GE58" s="200"/>
      <c r="GF58" s="200"/>
      <c r="GG58" s="200"/>
      <c r="GH58" s="200"/>
      <c r="GI58" s="200"/>
      <c r="GJ58" s="200"/>
      <c r="GK58" s="200"/>
      <c r="GL58" s="200"/>
      <c r="GM58" s="200"/>
      <c r="GN58" s="200"/>
      <c r="GO58" s="200"/>
      <c r="GP58" s="200"/>
      <c r="GQ58" s="200"/>
      <c r="GR58" s="200"/>
      <c r="GS58" s="200"/>
      <c r="GT58" s="200"/>
      <c r="GU58" s="200"/>
      <c r="GV58" s="200"/>
      <c r="GW58" s="200"/>
      <c r="GX58" s="200"/>
      <c r="GY58" s="200"/>
      <c r="GZ58" s="200"/>
      <c r="HA58" s="200"/>
      <c r="HB58" s="200"/>
      <c r="HC58" s="200"/>
      <c r="HD58" s="200"/>
      <c r="HE58" s="200"/>
      <c r="HF58" s="200"/>
      <c r="HG58" s="200"/>
      <c r="HH58" s="200"/>
      <c r="HI58" s="200"/>
      <c r="HJ58" s="200"/>
      <c r="HK58" s="200"/>
      <c r="HL58" s="200"/>
      <c r="HM58" s="200"/>
      <c r="HN58" s="200"/>
      <c r="HO58" s="200"/>
      <c r="HP58" s="200"/>
      <c r="HQ58" s="200"/>
      <c r="HR58" s="200"/>
      <c r="HS58" s="200"/>
      <c r="HT58" s="200"/>
      <c r="HU58" s="200"/>
      <c r="HV58" s="200"/>
      <c r="HW58" s="200"/>
      <c r="HX58" s="200"/>
      <c r="HY58" s="200"/>
      <c r="HZ58" s="200"/>
      <c r="IA58" s="200"/>
      <c r="IB58" s="200"/>
      <c r="IC58" s="200"/>
      <c r="ID58" s="200"/>
      <c r="IE58" s="200"/>
      <c r="IF58" s="200"/>
      <c r="IG58" s="200"/>
      <c r="IH58" s="200"/>
      <c r="II58" s="200"/>
      <c r="IJ58" s="200"/>
      <c r="IK58" s="200"/>
      <c r="IL58" s="200"/>
      <c r="IM58" s="200"/>
      <c r="IN58" s="200"/>
      <c r="IO58" s="200"/>
      <c r="IP58" s="200"/>
      <c r="IQ58" s="200"/>
      <c r="IR58" s="200"/>
      <c r="IS58" s="200"/>
      <c r="IT58" s="200"/>
      <c r="IU58" s="200"/>
      <c r="IV58" s="200"/>
      <c r="IW58" s="200"/>
    </row>
    <row r="59" customFormat="false" ht="13.5" hidden="false" customHeight="false" outlineLevel="0" collapsed="false">
      <c r="A59" s="161"/>
      <c r="B59" s="224" t="s">
        <v>126</v>
      </c>
      <c r="C59" s="225" t="str">
        <f aca="false">+'Detail by Turbine'!B12</f>
        <v>Available</v>
      </c>
      <c r="D59" s="226" t="n">
        <f aca="false">+D56*$C58</f>
        <v>0</v>
      </c>
      <c r="E59" s="226" t="n">
        <f aca="false">+E56*$C58</f>
        <v>0</v>
      </c>
      <c r="F59" s="226" t="n">
        <f aca="false">+F56*$C58</f>
        <v>0</v>
      </c>
      <c r="G59" s="226" t="n">
        <f aca="false">+G56*$C58</f>
        <v>0</v>
      </c>
      <c r="H59" s="226" t="n">
        <f aca="false">+H56*$C58</f>
        <v>0</v>
      </c>
      <c r="I59" s="226" t="n">
        <f aca="false">+I56*$C58</f>
        <v>0</v>
      </c>
      <c r="J59" s="226" t="n">
        <f aca="false">+J56*$C58</f>
        <v>0</v>
      </c>
      <c r="K59" s="226" t="n">
        <f aca="false">+K56*$C58</f>
        <v>0</v>
      </c>
      <c r="L59" s="226" t="n">
        <f aca="false">+L56*$C58</f>
        <v>0</v>
      </c>
      <c r="M59" s="226" t="n">
        <f aca="false">+M56*$C58</f>
        <v>0</v>
      </c>
      <c r="N59" s="226" t="n">
        <f aca="false">+N56*$C58</f>
        <v>0</v>
      </c>
      <c r="O59" s="226" t="n">
        <f aca="false">+O56*$C58</f>
        <v>0</v>
      </c>
      <c r="P59" s="226" t="n">
        <f aca="false">+P56*$C58</f>
        <v>0</v>
      </c>
      <c r="Q59" s="226" t="n">
        <f aca="false">+Q56*$C58</f>
        <v>0</v>
      </c>
      <c r="R59" s="226" t="n">
        <f aca="false">+R56*$C58</f>
        <v>0</v>
      </c>
      <c r="S59" s="226" t="n">
        <f aca="false">+S56*$C58</f>
        <v>0</v>
      </c>
      <c r="T59" s="226" t="n">
        <f aca="false">+T56*$C58</f>
        <v>0</v>
      </c>
      <c r="U59" s="226" t="n">
        <f aca="false">+U56*$C58</f>
        <v>43.618</v>
      </c>
      <c r="V59" s="226" t="n">
        <f aca="false">+V56*$C58</f>
        <v>43.618</v>
      </c>
      <c r="W59" s="226" t="n">
        <f aca="false">+W56*$C58</f>
        <v>43.618</v>
      </c>
      <c r="X59" s="226" t="n">
        <f aca="false">+X56*$C58</f>
        <v>43.618</v>
      </c>
      <c r="Y59" s="226" t="n">
        <f aca="false">+Y56*$C58</f>
        <v>43.618</v>
      </c>
      <c r="Z59" s="226" t="n">
        <f aca="false">+Z56*$C58</f>
        <v>43.618</v>
      </c>
      <c r="AA59" s="226" t="n">
        <f aca="false">+AA56*$C58</f>
        <v>43.618</v>
      </c>
      <c r="AB59" s="226" t="n">
        <f aca="false">+AB56*$C58</f>
        <v>43.618</v>
      </c>
      <c r="AC59" s="226" t="n">
        <f aca="false">+AC56*$C58</f>
        <v>43.618</v>
      </c>
      <c r="AD59" s="226" t="n">
        <f aca="false">+AD56*$C58</f>
        <v>43.618</v>
      </c>
      <c r="AE59" s="226" t="n">
        <f aca="false">+AE56*$C58</f>
        <v>43.618</v>
      </c>
      <c r="AF59" s="226" t="n">
        <f aca="false">+AF56*$C58</f>
        <v>43.618</v>
      </c>
      <c r="AG59" s="226" t="n">
        <f aca="false">+AG56*$C58</f>
        <v>43.618</v>
      </c>
      <c r="AH59" s="226" t="n">
        <f aca="false">+AH56*$C58</f>
        <v>43.618</v>
      </c>
      <c r="AI59" s="226" t="n">
        <f aca="false">+AI56*$C58</f>
        <v>43.618</v>
      </c>
      <c r="AJ59" s="187" t="n">
        <f aca="false">+AJ56*$C58</f>
        <v>43.618</v>
      </c>
      <c r="AK59" s="226" t="n">
        <f aca="false">+AK56*$C58</f>
        <v>43.618</v>
      </c>
      <c r="AL59" s="226" t="n">
        <f aca="false">+AL56*$C58</f>
        <v>43.618</v>
      </c>
      <c r="AM59" s="226" t="n">
        <f aca="false">+AM56*$C58</f>
        <v>43.618</v>
      </c>
      <c r="AN59" s="226" t="n">
        <f aca="false">+AN56*$C58</f>
        <v>43.618</v>
      </c>
      <c r="AO59" s="226" t="n">
        <f aca="false">+AO56*$C58</f>
        <v>43.618</v>
      </c>
      <c r="AP59" s="226" t="n">
        <f aca="false">+AP56*$C58</f>
        <v>43.618</v>
      </c>
      <c r="AQ59" s="226" t="n">
        <f aca="false">+AQ56*$C58</f>
        <v>43.618</v>
      </c>
      <c r="AR59" s="226" t="n">
        <f aca="false">+AR56*$C58</f>
        <v>43.618</v>
      </c>
      <c r="AS59" s="226" t="n">
        <f aca="false">+AS56*$C58</f>
        <v>43.618</v>
      </c>
      <c r="AT59" s="226" t="n">
        <f aca="false">+AT56*$C58</f>
        <v>43.618</v>
      </c>
      <c r="AU59" s="226" t="n">
        <f aca="false">+AU56*$C58</f>
        <v>43.618</v>
      </c>
      <c r="AV59" s="226" t="n">
        <f aca="false">+AV56*$C58</f>
        <v>43.618</v>
      </c>
      <c r="AW59" s="226" t="n">
        <f aca="false">+AW56*$C58</f>
        <v>43.618</v>
      </c>
      <c r="AX59" s="226" t="n">
        <f aca="false">+AX56*$C58</f>
        <v>43.618</v>
      </c>
      <c r="AY59" s="226" t="n">
        <f aca="false">+AY56*$C58</f>
        <v>43.618</v>
      </c>
      <c r="AZ59" s="226" t="n">
        <f aca="false">+AZ56*$C58</f>
        <v>43.618</v>
      </c>
      <c r="BA59" s="226" t="n">
        <f aca="false">+BA56*$C58</f>
        <v>43.618</v>
      </c>
      <c r="BB59" s="226" t="n">
        <f aca="false">+BB56*$C58</f>
        <v>43.618</v>
      </c>
      <c r="BC59" s="208"/>
      <c r="BD59" s="209"/>
      <c r="BE59" s="209"/>
      <c r="BF59" s="209"/>
      <c r="BG59" s="209"/>
      <c r="BH59" s="209"/>
      <c r="BI59" s="209"/>
      <c r="BJ59" s="209"/>
      <c r="BK59" s="209"/>
      <c r="BL59" s="209"/>
      <c r="BM59" s="209"/>
      <c r="BN59" s="209"/>
      <c r="BO59" s="209"/>
      <c r="BP59" s="209"/>
      <c r="BQ59" s="209"/>
      <c r="BR59" s="209"/>
      <c r="BS59" s="209"/>
      <c r="BT59" s="209"/>
      <c r="BU59" s="209"/>
      <c r="BV59" s="209"/>
      <c r="BW59" s="209"/>
      <c r="BX59" s="209"/>
      <c r="BY59" s="209"/>
      <c r="BZ59" s="209"/>
      <c r="CA59" s="209"/>
      <c r="CB59" s="209"/>
      <c r="CC59" s="209"/>
      <c r="CD59" s="209"/>
      <c r="CE59" s="209"/>
      <c r="CF59" s="209"/>
      <c r="CG59" s="209"/>
      <c r="CH59" s="209"/>
      <c r="CI59" s="209"/>
      <c r="CJ59" s="209"/>
      <c r="CK59" s="209"/>
      <c r="CL59" s="205"/>
      <c r="CM59" s="205"/>
      <c r="CN59" s="205"/>
      <c r="CO59" s="205"/>
      <c r="CP59" s="205"/>
      <c r="CQ59" s="205"/>
      <c r="CR59" s="205"/>
      <c r="CS59" s="205"/>
      <c r="CT59" s="205"/>
      <c r="CU59" s="205"/>
      <c r="CV59" s="205"/>
      <c r="CW59" s="205"/>
      <c r="CX59" s="205"/>
      <c r="CY59" s="205"/>
      <c r="CZ59" s="205"/>
      <c r="DA59" s="205"/>
      <c r="DB59" s="205"/>
      <c r="DC59" s="205"/>
      <c r="DD59" s="205"/>
      <c r="DE59" s="205"/>
      <c r="DF59" s="205"/>
      <c r="DG59" s="205"/>
      <c r="DH59" s="205"/>
      <c r="DI59" s="205"/>
      <c r="DJ59" s="205"/>
      <c r="DK59" s="205"/>
      <c r="DL59" s="205"/>
      <c r="DM59" s="205"/>
      <c r="DN59" s="205"/>
      <c r="DO59" s="205"/>
      <c r="DP59" s="205"/>
      <c r="DQ59" s="205"/>
      <c r="DR59" s="205"/>
      <c r="DS59" s="205"/>
      <c r="DT59" s="205"/>
      <c r="DU59" s="205"/>
      <c r="DV59" s="205"/>
      <c r="DW59" s="205"/>
      <c r="DX59" s="205"/>
      <c r="DY59" s="205"/>
      <c r="DZ59" s="205"/>
      <c r="EA59" s="205"/>
      <c r="EB59" s="205"/>
      <c r="EC59" s="205"/>
      <c r="ED59" s="205"/>
      <c r="EE59" s="205"/>
      <c r="EF59" s="205"/>
      <c r="EG59" s="205"/>
      <c r="EH59" s="205"/>
      <c r="EI59" s="205"/>
      <c r="EJ59" s="205"/>
      <c r="EK59" s="205"/>
      <c r="EL59" s="205"/>
      <c r="EM59" s="205"/>
      <c r="EN59" s="205"/>
      <c r="EO59" s="205"/>
      <c r="EP59" s="205"/>
      <c r="EQ59" s="205"/>
      <c r="ER59" s="205"/>
      <c r="ES59" s="205"/>
      <c r="ET59" s="205"/>
      <c r="EU59" s="205"/>
      <c r="EV59" s="205"/>
      <c r="EW59" s="205"/>
      <c r="EX59" s="205"/>
      <c r="EY59" s="205"/>
      <c r="EZ59" s="205"/>
      <c r="FA59" s="205"/>
      <c r="FB59" s="205"/>
      <c r="FC59" s="205"/>
      <c r="FD59" s="205"/>
      <c r="FE59" s="205"/>
      <c r="FF59" s="205"/>
      <c r="FG59" s="205"/>
      <c r="FH59" s="205"/>
      <c r="FI59" s="205"/>
      <c r="FJ59" s="205"/>
      <c r="FK59" s="205"/>
      <c r="FL59" s="205"/>
      <c r="FM59" s="205"/>
      <c r="FN59" s="205"/>
      <c r="FO59" s="205"/>
      <c r="FP59" s="205"/>
      <c r="FQ59" s="205"/>
      <c r="FR59" s="205"/>
      <c r="FS59" s="205"/>
      <c r="FT59" s="205"/>
      <c r="FU59" s="205"/>
      <c r="FV59" s="205"/>
      <c r="FW59" s="205"/>
      <c r="FX59" s="205"/>
      <c r="FY59" s="205"/>
      <c r="FZ59" s="205"/>
      <c r="GA59" s="205"/>
      <c r="GB59" s="205"/>
      <c r="GC59" s="205"/>
      <c r="GD59" s="205"/>
      <c r="GE59" s="205"/>
      <c r="GF59" s="205"/>
      <c r="GG59" s="205"/>
      <c r="GH59" s="205"/>
      <c r="GI59" s="205"/>
      <c r="GJ59" s="205"/>
      <c r="GK59" s="205"/>
      <c r="GL59" s="205"/>
      <c r="GM59" s="205"/>
      <c r="GN59" s="205"/>
      <c r="GO59" s="205"/>
      <c r="GP59" s="205"/>
      <c r="GQ59" s="205"/>
      <c r="GR59" s="205"/>
      <c r="GS59" s="205"/>
      <c r="GT59" s="205"/>
      <c r="GU59" s="205"/>
      <c r="GV59" s="205"/>
      <c r="GW59" s="205"/>
      <c r="GX59" s="205"/>
      <c r="GY59" s="205"/>
      <c r="GZ59" s="205"/>
      <c r="HA59" s="205"/>
      <c r="HB59" s="205"/>
      <c r="HC59" s="205"/>
      <c r="HD59" s="205"/>
      <c r="HE59" s="205"/>
      <c r="HF59" s="205"/>
      <c r="HG59" s="205"/>
      <c r="HH59" s="205"/>
      <c r="HI59" s="205"/>
      <c r="HJ59" s="205"/>
      <c r="HK59" s="205"/>
      <c r="HL59" s="205"/>
      <c r="HM59" s="205"/>
      <c r="HN59" s="205"/>
      <c r="HO59" s="205"/>
      <c r="HP59" s="205"/>
      <c r="HQ59" s="205"/>
      <c r="HR59" s="205"/>
      <c r="HS59" s="205"/>
      <c r="HT59" s="205"/>
      <c r="HU59" s="205"/>
      <c r="HV59" s="205"/>
      <c r="HW59" s="205"/>
      <c r="HX59" s="205"/>
      <c r="HY59" s="205"/>
      <c r="HZ59" s="205"/>
      <c r="IA59" s="205"/>
      <c r="IB59" s="205"/>
      <c r="IC59" s="205"/>
      <c r="ID59" s="205"/>
      <c r="IE59" s="205"/>
      <c r="IF59" s="205"/>
      <c r="IG59" s="205"/>
      <c r="IH59" s="205"/>
      <c r="II59" s="205"/>
      <c r="IJ59" s="205"/>
      <c r="IK59" s="205"/>
      <c r="IL59" s="205"/>
      <c r="IM59" s="205"/>
      <c r="IN59" s="205"/>
      <c r="IO59" s="205"/>
      <c r="IP59" s="205"/>
      <c r="IQ59" s="205"/>
      <c r="IR59" s="205"/>
      <c r="IS59" s="205"/>
      <c r="IT59" s="205"/>
      <c r="IU59" s="205"/>
      <c r="IV59" s="205"/>
      <c r="IW59" s="205"/>
    </row>
    <row r="60" customFormat="false" ht="15" hidden="false" customHeight="true" outlineLevel="0" collapsed="false">
      <c r="A60" s="161" t="n">
        <f aca="false">+A52+1</f>
        <v>8</v>
      </c>
      <c r="B60" s="214" t="str">
        <f aca="false">+'Detail by Turbine'!G13</f>
        <v>501D5A Simple Cycle</v>
      </c>
      <c r="C60" s="215" t="str">
        <f aca="false">+'Detail by Turbine'!S13</f>
        <v>Unassigned</v>
      </c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165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193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4"/>
      <c r="CN60" s="194"/>
      <c r="CO60" s="194"/>
      <c r="CP60" s="194"/>
      <c r="CQ60" s="194"/>
      <c r="CR60" s="194"/>
      <c r="CS60" s="194"/>
      <c r="CT60" s="194"/>
      <c r="CU60" s="194"/>
      <c r="CV60" s="194"/>
      <c r="CW60" s="194"/>
      <c r="CX60" s="194"/>
      <c r="CY60" s="194"/>
      <c r="CZ60" s="194"/>
      <c r="DA60" s="194"/>
      <c r="DB60" s="194"/>
      <c r="DC60" s="194"/>
      <c r="DD60" s="194"/>
      <c r="DE60" s="194"/>
      <c r="DF60" s="194"/>
      <c r="DG60" s="194"/>
      <c r="DH60" s="194"/>
      <c r="DI60" s="194"/>
      <c r="DJ60" s="194"/>
      <c r="DK60" s="194"/>
      <c r="DL60" s="194"/>
      <c r="DM60" s="194"/>
      <c r="DN60" s="194"/>
      <c r="DO60" s="194"/>
      <c r="DP60" s="194"/>
      <c r="DQ60" s="194"/>
      <c r="DR60" s="194"/>
      <c r="DS60" s="194"/>
      <c r="DT60" s="194"/>
      <c r="DU60" s="194"/>
      <c r="DV60" s="194"/>
      <c r="DW60" s="194"/>
      <c r="DX60" s="194"/>
      <c r="DY60" s="194"/>
      <c r="DZ60" s="194"/>
      <c r="EA60" s="194"/>
      <c r="EB60" s="194"/>
      <c r="EC60" s="194"/>
      <c r="ED60" s="194"/>
      <c r="EE60" s="194"/>
      <c r="EF60" s="194"/>
      <c r="EG60" s="194"/>
      <c r="EH60" s="194"/>
      <c r="EI60" s="194"/>
      <c r="EJ60" s="194"/>
      <c r="EK60" s="194"/>
      <c r="EL60" s="194"/>
      <c r="EM60" s="194"/>
      <c r="EN60" s="194"/>
      <c r="EO60" s="194"/>
      <c r="EP60" s="194"/>
      <c r="EQ60" s="194"/>
      <c r="ER60" s="194"/>
      <c r="ES60" s="194"/>
      <c r="ET60" s="194"/>
      <c r="EU60" s="194"/>
      <c r="EV60" s="194"/>
      <c r="EW60" s="194"/>
      <c r="EX60" s="194"/>
      <c r="EY60" s="194"/>
      <c r="EZ60" s="194"/>
      <c r="FA60" s="194"/>
      <c r="FB60" s="194"/>
      <c r="FC60" s="194"/>
      <c r="FD60" s="194"/>
      <c r="FE60" s="194"/>
      <c r="FF60" s="194"/>
      <c r="FG60" s="194"/>
      <c r="FH60" s="194"/>
      <c r="FI60" s="194"/>
      <c r="FJ60" s="194"/>
      <c r="FK60" s="194"/>
      <c r="FL60" s="194"/>
      <c r="FM60" s="194"/>
      <c r="FN60" s="194"/>
      <c r="FO60" s="194"/>
      <c r="FP60" s="194"/>
      <c r="FQ60" s="194"/>
      <c r="FR60" s="194"/>
      <c r="FS60" s="194"/>
      <c r="FT60" s="194"/>
      <c r="FU60" s="194"/>
      <c r="FV60" s="194"/>
      <c r="FW60" s="194"/>
      <c r="FX60" s="194"/>
      <c r="FY60" s="194"/>
      <c r="FZ60" s="194"/>
      <c r="GA60" s="194"/>
      <c r="GB60" s="194"/>
      <c r="GC60" s="194"/>
      <c r="GD60" s="194"/>
      <c r="GE60" s="194"/>
      <c r="GF60" s="194"/>
      <c r="GG60" s="194"/>
      <c r="GH60" s="194"/>
      <c r="GI60" s="194"/>
      <c r="GJ60" s="194"/>
      <c r="GK60" s="194"/>
      <c r="GL60" s="194"/>
      <c r="GM60" s="194"/>
      <c r="GN60" s="194"/>
      <c r="GO60" s="194"/>
      <c r="GP60" s="194"/>
      <c r="GQ60" s="194"/>
      <c r="GR60" s="194"/>
      <c r="GS60" s="194"/>
      <c r="GT60" s="194"/>
      <c r="GU60" s="194"/>
      <c r="GV60" s="194"/>
      <c r="GW60" s="194"/>
      <c r="GX60" s="194"/>
      <c r="GY60" s="194"/>
      <c r="GZ60" s="194"/>
      <c r="HA60" s="194"/>
      <c r="HB60" s="194"/>
      <c r="HC60" s="194"/>
      <c r="HD60" s="194"/>
      <c r="HE60" s="194"/>
      <c r="HF60" s="194"/>
      <c r="HG60" s="194"/>
      <c r="HH60" s="194"/>
      <c r="HI60" s="194"/>
      <c r="HJ60" s="194"/>
      <c r="HK60" s="194"/>
      <c r="HL60" s="194"/>
      <c r="HM60" s="194"/>
      <c r="HN60" s="194"/>
      <c r="HO60" s="194"/>
      <c r="HP60" s="194"/>
      <c r="HQ60" s="194"/>
      <c r="HR60" s="194"/>
      <c r="HS60" s="194"/>
      <c r="HT60" s="194"/>
      <c r="HU60" s="194"/>
      <c r="HV60" s="194"/>
      <c r="HW60" s="194"/>
      <c r="HX60" s="194"/>
      <c r="HY60" s="194"/>
      <c r="HZ60" s="194"/>
      <c r="IA60" s="194"/>
      <c r="IB60" s="194"/>
      <c r="IC60" s="194"/>
      <c r="ID60" s="194"/>
      <c r="IE60" s="194"/>
      <c r="IF60" s="194"/>
      <c r="IG60" s="194"/>
      <c r="IH60" s="194"/>
      <c r="II60" s="194"/>
      <c r="IJ60" s="194"/>
      <c r="IK60" s="194"/>
      <c r="IL60" s="194"/>
      <c r="IM60" s="194"/>
      <c r="IN60" s="194"/>
      <c r="IO60" s="194"/>
      <c r="IP60" s="194"/>
      <c r="IQ60" s="194"/>
      <c r="IR60" s="194"/>
      <c r="IS60" s="194"/>
      <c r="IT60" s="194"/>
      <c r="IU60" s="194"/>
      <c r="IV60" s="194"/>
      <c r="IW60" s="194"/>
    </row>
    <row r="61" customFormat="false" ht="12.75" hidden="false" customHeight="false" outlineLevel="0" collapsed="false">
      <c r="A61" s="161"/>
      <c r="B61" s="217" t="s">
        <v>121</v>
      </c>
      <c r="C61" s="215"/>
      <c r="D61" s="218" t="n">
        <v>0</v>
      </c>
      <c r="E61" s="218" t="n">
        <v>0</v>
      </c>
      <c r="F61" s="218" t="n">
        <v>0</v>
      </c>
      <c r="G61" s="218" t="n">
        <v>0</v>
      </c>
      <c r="H61" s="218" t="n">
        <v>0.15</v>
      </c>
      <c r="I61" s="218" t="n">
        <v>0.1</v>
      </c>
      <c r="J61" s="218" t="n">
        <v>0.1</v>
      </c>
      <c r="K61" s="218" t="n">
        <v>0.1</v>
      </c>
      <c r="L61" s="218" t="n">
        <v>0.075</v>
      </c>
      <c r="M61" s="218" t="n">
        <v>0.075</v>
      </c>
      <c r="N61" s="218" t="n">
        <v>0.05</v>
      </c>
      <c r="O61" s="218" t="n">
        <v>0.05</v>
      </c>
      <c r="P61" s="218" t="n">
        <v>0.05</v>
      </c>
      <c r="Q61" s="218" t="n">
        <v>0.025</v>
      </c>
      <c r="R61" s="218" t="n">
        <v>0.025</v>
      </c>
      <c r="S61" s="218" t="n">
        <v>0.025</v>
      </c>
      <c r="T61" s="218" t="n">
        <v>0.025</v>
      </c>
      <c r="U61" s="218" t="n">
        <v>0.025</v>
      </c>
      <c r="V61" s="218" t="n">
        <v>0.025</v>
      </c>
      <c r="W61" s="218" t="n">
        <v>0</v>
      </c>
      <c r="X61" s="218" t="n">
        <v>0.05</v>
      </c>
      <c r="Y61" s="218" t="n">
        <v>0</v>
      </c>
      <c r="Z61" s="218" t="n">
        <v>0.05</v>
      </c>
      <c r="AA61" s="218" t="n">
        <v>0</v>
      </c>
      <c r="AB61" s="218" t="n">
        <v>0</v>
      </c>
      <c r="AC61" s="218" t="n">
        <v>0</v>
      </c>
      <c r="AD61" s="218" t="n">
        <v>0</v>
      </c>
      <c r="AE61" s="218" t="n">
        <v>0</v>
      </c>
      <c r="AF61" s="218" t="n">
        <v>0</v>
      </c>
      <c r="AG61" s="218" t="n">
        <v>0</v>
      </c>
      <c r="AH61" s="218" t="n">
        <v>0</v>
      </c>
      <c r="AI61" s="218" t="n">
        <v>0</v>
      </c>
      <c r="AJ61" s="170" t="n">
        <v>0</v>
      </c>
      <c r="AK61" s="218" t="n">
        <v>0</v>
      </c>
      <c r="AL61" s="218" t="n">
        <v>0</v>
      </c>
      <c r="AM61" s="218" t="n">
        <v>0</v>
      </c>
      <c r="AN61" s="218" t="n">
        <v>0</v>
      </c>
      <c r="AO61" s="218" t="n">
        <v>0</v>
      </c>
      <c r="AP61" s="218" t="n">
        <v>0</v>
      </c>
      <c r="AQ61" s="218" t="n">
        <v>0</v>
      </c>
      <c r="AR61" s="218" t="n">
        <v>0</v>
      </c>
      <c r="AS61" s="218" t="n">
        <v>0</v>
      </c>
      <c r="AT61" s="218" t="n">
        <v>0</v>
      </c>
      <c r="AU61" s="218" t="n">
        <v>0</v>
      </c>
      <c r="AV61" s="218" t="n">
        <v>0</v>
      </c>
      <c r="AW61" s="218" t="n">
        <v>0</v>
      </c>
      <c r="AX61" s="218" t="n">
        <v>0</v>
      </c>
      <c r="AY61" s="218" t="n">
        <v>0</v>
      </c>
      <c r="AZ61" s="218" t="n">
        <v>0</v>
      </c>
      <c r="BA61" s="218" t="n">
        <v>0</v>
      </c>
      <c r="BB61" s="218" t="n">
        <v>0</v>
      </c>
      <c r="BC61" s="197" t="n">
        <f aca="false">SUM(D61:BB61)</f>
        <v>1</v>
      </c>
      <c r="BD61" s="195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  <c r="CR61" s="198"/>
      <c r="CS61" s="198"/>
      <c r="CT61" s="198"/>
      <c r="CU61" s="198"/>
      <c r="CV61" s="198"/>
      <c r="CW61" s="198"/>
      <c r="CX61" s="198"/>
      <c r="CY61" s="198"/>
      <c r="CZ61" s="198"/>
      <c r="DA61" s="198"/>
      <c r="DB61" s="198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198"/>
      <c r="DW61" s="198"/>
      <c r="DX61" s="198"/>
      <c r="DY61" s="198"/>
      <c r="DZ61" s="198"/>
      <c r="EA61" s="198"/>
      <c r="EB61" s="198"/>
      <c r="EC61" s="198"/>
      <c r="ED61" s="198"/>
      <c r="EE61" s="198"/>
      <c r="EF61" s="198"/>
      <c r="EG61" s="198"/>
      <c r="EH61" s="198"/>
      <c r="EI61" s="198"/>
      <c r="EJ61" s="198"/>
      <c r="EK61" s="198"/>
      <c r="EL61" s="198"/>
      <c r="EM61" s="198"/>
      <c r="EN61" s="198"/>
      <c r="EO61" s="198"/>
      <c r="EP61" s="198"/>
      <c r="EQ61" s="198"/>
      <c r="ER61" s="198"/>
      <c r="ES61" s="198"/>
      <c r="ET61" s="198"/>
      <c r="EU61" s="198"/>
      <c r="EV61" s="198"/>
      <c r="EW61" s="198"/>
      <c r="EX61" s="198"/>
      <c r="EY61" s="198"/>
      <c r="EZ61" s="198"/>
      <c r="FA61" s="198"/>
      <c r="FB61" s="198"/>
      <c r="FC61" s="198"/>
      <c r="FD61" s="198"/>
      <c r="FE61" s="198"/>
      <c r="FF61" s="198"/>
      <c r="FG61" s="198"/>
      <c r="FH61" s="198"/>
      <c r="FI61" s="198"/>
      <c r="FJ61" s="198"/>
      <c r="FK61" s="198"/>
      <c r="FL61" s="198"/>
      <c r="FM61" s="198"/>
      <c r="FN61" s="198"/>
      <c r="FO61" s="198"/>
      <c r="FP61" s="198"/>
      <c r="FQ61" s="198"/>
      <c r="FR61" s="198"/>
      <c r="FS61" s="198"/>
      <c r="FT61" s="198"/>
      <c r="FU61" s="198"/>
      <c r="FV61" s="198"/>
      <c r="FW61" s="198"/>
      <c r="FX61" s="198"/>
      <c r="FY61" s="198"/>
      <c r="FZ61" s="198"/>
      <c r="GA61" s="198"/>
      <c r="GB61" s="198"/>
      <c r="GC61" s="198"/>
      <c r="GD61" s="198"/>
      <c r="GE61" s="198"/>
      <c r="GF61" s="198"/>
      <c r="GG61" s="198"/>
      <c r="GH61" s="198"/>
      <c r="GI61" s="198"/>
      <c r="GJ61" s="198"/>
      <c r="GK61" s="198"/>
      <c r="GL61" s="198"/>
      <c r="GM61" s="198"/>
      <c r="GN61" s="198"/>
      <c r="GO61" s="198"/>
      <c r="GP61" s="198"/>
      <c r="GQ61" s="198"/>
      <c r="GR61" s="198"/>
      <c r="GS61" s="198"/>
      <c r="GT61" s="198"/>
      <c r="GU61" s="198"/>
      <c r="GV61" s="198"/>
      <c r="GW61" s="198"/>
      <c r="GX61" s="198"/>
      <c r="GY61" s="198"/>
      <c r="GZ61" s="198"/>
      <c r="HA61" s="198"/>
      <c r="HB61" s="198"/>
      <c r="HC61" s="198"/>
      <c r="HD61" s="198"/>
      <c r="HE61" s="198"/>
      <c r="HF61" s="198"/>
      <c r="HG61" s="198"/>
      <c r="HH61" s="198"/>
      <c r="HI61" s="198"/>
      <c r="HJ61" s="198"/>
      <c r="HK61" s="198"/>
      <c r="HL61" s="198"/>
      <c r="HM61" s="198"/>
      <c r="HN61" s="198"/>
      <c r="HO61" s="198"/>
      <c r="HP61" s="198"/>
      <c r="HQ61" s="198"/>
      <c r="HR61" s="198"/>
      <c r="HS61" s="198"/>
      <c r="HT61" s="198"/>
      <c r="HU61" s="198"/>
      <c r="HV61" s="198"/>
      <c r="HW61" s="198"/>
      <c r="HX61" s="198"/>
      <c r="HY61" s="198"/>
      <c r="HZ61" s="198"/>
      <c r="IA61" s="198"/>
      <c r="IB61" s="198"/>
      <c r="IC61" s="198"/>
      <c r="ID61" s="198"/>
      <c r="IE61" s="198"/>
      <c r="IF61" s="198"/>
      <c r="IG61" s="198"/>
      <c r="IH61" s="198"/>
      <c r="II61" s="198"/>
      <c r="IJ61" s="198"/>
      <c r="IK61" s="198"/>
      <c r="IL61" s="198"/>
      <c r="IM61" s="198"/>
      <c r="IN61" s="198"/>
      <c r="IO61" s="198"/>
      <c r="IP61" s="198"/>
      <c r="IQ61" s="198"/>
      <c r="IR61" s="198"/>
      <c r="IS61" s="198"/>
      <c r="IT61" s="198"/>
      <c r="IU61" s="198"/>
      <c r="IV61" s="198"/>
      <c r="IW61" s="198"/>
    </row>
    <row r="62" customFormat="false" ht="12.75" hidden="false" customHeight="false" outlineLevel="0" collapsed="false">
      <c r="A62" s="161"/>
      <c r="B62" s="217" t="s">
        <v>122</v>
      </c>
      <c r="C62" s="215"/>
      <c r="D62" s="218" t="n">
        <f aca="false">D61</f>
        <v>0</v>
      </c>
      <c r="E62" s="218" t="n">
        <f aca="false">+D62+E61</f>
        <v>0</v>
      </c>
      <c r="F62" s="218" t="n">
        <f aca="false">+E62+F61</f>
        <v>0</v>
      </c>
      <c r="G62" s="218" t="n">
        <f aca="false">+F62+G61</f>
        <v>0</v>
      </c>
      <c r="H62" s="218" t="n">
        <f aca="false">+G62+H61</f>
        <v>0.15</v>
      </c>
      <c r="I62" s="218" t="n">
        <f aca="false">+H62+I61</f>
        <v>0.25</v>
      </c>
      <c r="J62" s="218" t="n">
        <f aca="false">+I62+J61</f>
        <v>0.35</v>
      </c>
      <c r="K62" s="218" t="n">
        <f aca="false">+J62+K61</f>
        <v>0.45</v>
      </c>
      <c r="L62" s="218" t="n">
        <f aca="false">+K62+L61</f>
        <v>0.525</v>
      </c>
      <c r="M62" s="218" t="n">
        <f aca="false">+L62+M61</f>
        <v>0.6</v>
      </c>
      <c r="N62" s="218" t="n">
        <f aca="false">+M62+N61</f>
        <v>0.65</v>
      </c>
      <c r="O62" s="218" t="n">
        <f aca="false">+N62+O61</f>
        <v>0.7</v>
      </c>
      <c r="P62" s="218" t="n">
        <f aca="false">+O62+P61</f>
        <v>0.75</v>
      </c>
      <c r="Q62" s="218" t="n">
        <f aca="false">+P62+Q61</f>
        <v>0.775</v>
      </c>
      <c r="R62" s="218" t="n">
        <f aca="false">+Q62+R61</f>
        <v>0.8</v>
      </c>
      <c r="S62" s="218" t="n">
        <f aca="false">+R62+S61</f>
        <v>0.825</v>
      </c>
      <c r="T62" s="218" t="n">
        <f aca="false">+S62+T61</f>
        <v>0.85</v>
      </c>
      <c r="U62" s="218" t="n">
        <f aca="false">+T62+U61</f>
        <v>0.875</v>
      </c>
      <c r="V62" s="218" t="n">
        <f aca="false">+U62+V61</f>
        <v>0.9</v>
      </c>
      <c r="W62" s="218" t="n">
        <f aca="false">+V62+W61</f>
        <v>0.9</v>
      </c>
      <c r="X62" s="218" t="n">
        <f aca="false">+W62+X61</f>
        <v>0.95</v>
      </c>
      <c r="Y62" s="218" t="n">
        <f aca="false">+X62+Y61</f>
        <v>0.95</v>
      </c>
      <c r="Z62" s="218" t="n">
        <f aca="false">+Y62+Z61</f>
        <v>1</v>
      </c>
      <c r="AA62" s="218" t="n">
        <f aca="false">+Z62+AA61</f>
        <v>1</v>
      </c>
      <c r="AB62" s="218" t="n">
        <f aca="false">+AA62+AB61</f>
        <v>1</v>
      </c>
      <c r="AC62" s="218" t="n">
        <f aca="false">+AB62+AC61</f>
        <v>1</v>
      </c>
      <c r="AD62" s="218" t="n">
        <f aca="false">+AC62+AD61</f>
        <v>1</v>
      </c>
      <c r="AE62" s="218" t="n">
        <f aca="false">+AD62+AE61</f>
        <v>1</v>
      </c>
      <c r="AF62" s="218" t="n">
        <f aca="false">+AE62+AF61</f>
        <v>1</v>
      </c>
      <c r="AG62" s="218" t="n">
        <f aca="false">+AF62+AG61</f>
        <v>1</v>
      </c>
      <c r="AH62" s="218" t="n">
        <f aca="false">+AG62+AH61</f>
        <v>1</v>
      </c>
      <c r="AI62" s="218" t="n">
        <f aca="false">+AH62+AI61</f>
        <v>1</v>
      </c>
      <c r="AJ62" s="170" t="n">
        <f aca="false">+AI62+AJ61</f>
        <v>1</v>
      </c>
      <c r="AK62" s="218" t="n">
        <f aca="false">+AJ62+AK61</f>
        <v>1</v>
      </c>
      <c r="AL62" s="218" t="n">
        <f aca="false">+AK62+AL61</f>
        <v>1</v>
      </c>
      <c r="AM62" s="218" t="n">
        <f aca="false">+AL62+AM61</f>
        <v>1</v>
      </c>
      <c r="AN62" s="218" t="n">
        <f aca="false">+AM62+AN61</f>
        <v>1</v>
      </c>
      <c r="AO62" s="218" t="n">
        <f aca="false">+AN62+AO61</f>
        <v>1</v>
      </c>
      <c r="AP62" s="218" t="n">
        <f aca="false">+AO62+AP61</f>
        <v>1</v>
      </c>
      <c r="AQ62" s="218" t="n">
        <f aca="false">+AP62+AQ61</f>
        <v>1</v>
      </c>
      <c r="AR62" s="218" t="n">
        <f aca="false">+AQ62+AR61</f>
        <v>1</v>
      </c>
      <c r="AS62" s="218" t="n">
        <f aca="false">+AR62+AS61</f>
        <v>1</v>
      </c>
      <c r="AT62" s="218" t="n">
        <f aca="false">+AS62+AT61</f>
        <v>1</v>
      </c>
      <c r="AU62" s="218" t="n">
        <f aca="false">+AT62+AU61</f>
        <v>1</v>
      </c>
      <c r="AV62" s="218" t="n">
        <f aca="false">+AU62+AV61</f>
        <v>1</v>
      </c>
      <c r="AW62" s="218" t="n">
        <f aca="false">+AV62+AW61</f>
        <v>1</v>
      </c>
      <c r="AX62" s="218" t="n">
        <f aca="false">+AW62+AX61</f>
        <v>1</v>
      </c>
      <c r="AY62" s="218" t="n">
        <f aca="false">+AX62+AY61</f>
        <v>1</v>
      </c>
      <c r="AZ62" s="218" t="n">
        <f aca="false">+AY62+AZ61</f>
        <v>1</v>
      </c>
      <c r="BA62" s="218" t="n">
        <f aca="false">+AZ62+BA61</f>
        <v>1</v>
      </c>
      <c r="BB62" s="218" t="n">
        <f aca="false">+BA62+BB61</f>
        <v>1</v>
      </c>
      <c r="BC62" s="197"/>
      <c r="BD62" s="195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8"/>
      <c r="CA62" s="198"/>
      <c r="CB62" s="198"/>
      <c r="CC62" s="198"/>
      <c r="CD62" s="198"/>
      <c r="CE62" s="198"/>
      <c r="CF62" s="198"/>
      <c r="CG62" s="198"/>
      <c r="CH62" s="198"/>
      <c r="CI62" s="198"/>
      <c r="CJ62" s="198"/>
      <c r="CK62" s="198"/>
      <c r="CL62" s="198"/>
      <c r="CM62" s="198"/>
      <c r="CN62" s="198"/>
      <c r="CO62" s="198"/>
      <c r="CP62" s="198"/>
      <c r="CQ62" s="198"/>
      <c r="CR62" s="198"/>
      <c r="CS62" s="198"/>
      <c r="CT62" s="198"/>
      <c r="CU62" s="198"/>
      <c r="CV62" s="198"/>
      <c r="CW62" s="198"/>
      <c r="CX62" s="198"/>
      <c r="CY62" s="198"/>
      <c r="CZ62" s="198"/>
      <c r="DA62" s="198"/>
      <c r="DB62" s="198"/>
      <c r="DC62" s="198"/>
      <c r="DD62" s="198"/>
      <c r="DE62" s="198"/>
      <c r="DF62" s="198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  <c r="DV62" s="198"/>
      <c r="DW62" s="198"/>
      <c r="DX62" s="198"/>
      <c r="DY62" s="198"/>
      <c r="DZ62" s="198"/>
      <c r="EA62" s="198"/>
      <c r="EB62" s="198"/>
      <c r="EC62" s="198"/>
      <c r="ED62" s="198"/>
      <c r="EE62" s="198"/>
      <c r="EF62" s="198"/>
      <c r="EG62" s="198"/>
      <c r="EH62" s="198"/>
      <c r="EI62" s="198"/>
      <c r="EJ62" s="198"/>
      <c r="EK62" s="198"/>
      <c r="EL62" s="198"/>
      <c r="EM62" s="198"/>
      <c r="EN62" s="198"/>
      <c r="EO62" s="198"/>
      <c r="EP62" s="198"/>
      <c r="EQ62" s="198"/>
      <c r="ER62" s="198"/>
      <c r="ES62" s="198"/>
      <c r="ET62" s="198"/>
      <c r="EU62" s="198"/>
      <c r="EV62" s="198"/>
      <c r="EW62" s="198"/>
      <c r="EX62" s="198"/>
      <c r="EY62" s="198"/>
      <c r="EZ62" s="198"/>
      <c r="FA62" s="198"/>
      <c r="FB62" s="198"/>
      <c r="FC62" s="198"/>
      <c r="FD62" s="198"/>
      <c r="FE62" s="198"/>
      <c r="FF62" s="198"/>
      <c r="FG62" s="198"/>
      <c r="FH62" s="198"/>
      <c r="FI62" s="198"/>
      <c r="FJ62" s="198"/>
      <c r="FK62" s="198"/>
      <c r="FL62" s="198"/>
      <c r="FM62" s="198"/>
      <c r="FN62" s="198"/>
      <c r="FO62" s="198"/>
      <c r="FP62" s="198"/>
      <c r="FQ62" s="198"/>
      <c r="FR62" s="198"/>
      <c r="FS62" s="198"/>
      <c r="FT62" s="198"/>
      <c r="FU62" s="198"/>
      <c r="FV62" s="198"/>
      <c r="FW62" s="198"/>
      <c r="FX62" s="198"/>
      <c r="FY62" s="198"/>
      <c r="FZ62" s="198"/>
      <c r="GA62" s="198"/>
      <c r="GB62" s="198"/>
      <c r="GC62" s="198"/>
      <c r="GD62" s="198"/>
      <c r="GE62" s="198"/>
      <c r="GF62" s="198"/>
      <c r="GG62" s="198"/>
      <c r="GH62" s="198"/>
      <c r="GI62" s="198"/>
      <c r="GJ62" s="198"/>
      <c r="GK62" s="198"/>
      <c r="GL62" s="198"/>
      <c r="GM62" s="198"/>
      <c r="GN62" s="198"/>
      <c r="GO62" s="198"/>
      <c r="GP62" s="198"/>
      <c r="GQ62" s="198"/>
      <c r="GR62" s="198"/>
      <c r="GS62" s="198"/>
      <c r="GT62" s="198"/>
      <c r="GU62" s="198"/>
      <c r="GV62" s="198"/>
      <c r="GW62" s="198"/>
      <c r="GX62" s="198"/>
      <c r="GY62" s="198"/>
      <c r="GZ62" s="198"/>
      <c r="HA62" s="198"/>
      <c r="HB62" s="198"/>
      <c r="HC62" s="198"/>
      <c r="HD62" s="198"/>
      <c r="HE62" s="198"/>
      <c r="HF62" s="198"/>
      <c r="HG62" s="198"/>
      <c r="HH62" s="198"/>
      <c r="HI62" s="198"/>
      <c r="HJ62" s="198"/>
      <c r="HK62" s="198"/>
      <c r="HL62" s="198"/>
      <c r="HM62" s="198"/>
      <c r="HN62" s="198"/>
      <c r="HO62" s="198"/>
      <c r="HP62" s="198"/>
      <c r="HQ62" s="198"/>
      <c r="HR62" s="198"/>
      <c r="HS62" s="198"/>
      <c r="HT62" s="198"/>
      <c r="HU62" s="198"/>
      <c r="HV62" s="198"/>
      <c r="HW62" s="198"/>
      <c r="HX62" s="198"/>
      <c r="HY62" s="198"/>
      <c r="HZ62" s="198"/>
      <c r="IA62" s="198"/>
      <c r="IB62" s="198"/>
      <c r="IC62" s="198"/>
      <c r="ID62" s="198"/>
      <c r="IE62" s="198"/>
      <c r="IF62" s="198"/>
      <c r="IG62" s="198"/>
      <c r="IH62" s="198"/>
      <c r="II62" s="198"/>
      <c r="IJ62" s="198"/>
      <c r="IK62" s="198"/>
      <c r="IL62" s="198"/>
      <c r="IM62" s="198"/>
      <c r="IN62" s="198"/>
      <c r="IO62" s="198"/>
      <c r="IP62" s="198"/>
      <c r="IQ62" s="198"/>
      <c r="IR62" s="198"/>
      <c r="IS62" s="198"/>
      <c r="IT62" s="198"/>
      <c r="IU62" s="198"/>
      <c r="IV62" s="198"/>
      <c r="IW62" s="198"/>
    </row>
    <row r="63" customFormat="false" ht="12.75" hidden="false" customHeight="false" outlineLevel="0" collapsed="false">
      <c r="A63" s="161"/>
      <c r="B63" s="217" t="s">
        <v>123</v>
      </c>
      <c r="C63" s="215"/>
      <c r="D63" s="218" t="n">
        <v>0.05</v>
      </c>
      <c r="E63" s="218" t="n">
        <v>0</v>
      </c>
      <c r="F63" s="218" t="n">
        <v>0.1</v>
      </c>
      <c r="G63" s="218" t="n">
        <v>0</v>
      </c>
      <c r="H63" s="218" t="n">
        <v>0</v>
      </c>
      <c r="I63" s="218" t="n">
        <v>0</v>
      </c>
      <c r="J63" s="218" t="n">
        <v>0</v>
      </c>
      <c r="K63" s="218" t="n">
        <v>0.05</v>
      </c>
      <c r="L63" s="218" t="n">
        <v>0</v>
      </c>
      <c r="M63" s="218" t="n">
        <v>0</v>
      </c>
      <c r="N63" s="218" t="n">
        <v>0.05</v>
      </c>
      <c r="O63" s="218" t="n">
        <v>0</v>
      </c>
      <c r="P63" s="218" t="n">
        <v>0</v>
      </c>
      <c r="Q63" s="218" t="n">
        <v>0.1</v>
      </c>
      <c r="R63" s="218" t="n">
        <v>0</v>
      </c>
      <c r="S63" s="218" t="n">
        <v>0</v>
      </c>
      <c r="T63" s="218" t="n">
        <v>0</v>
      </c>
      <c r="U63" s="218" t="n">
        <v>0</v>
      </c>
      <c r="V63" s="218" t="n">
        <v>0</v>
      </c>
      <c r="W63" s="218" t="n">
        <v>0</v>
      </c>
      <c r="X63" s="218" t="n">
        <v>0.65</v>
      </c>
      <c r="Y63" s="218" t="n">
        <v>0</v>
      </c>
      <c r="Z63" s="218" t="n">
        <v>0</v>
      </c>
      <c r="AA63" s="218" t="n">
        <v>0</v>
      </c>
      <c r="AB63" s="218" t="n">
        <v>0</v>
      </c>
      <c r="AC63" s="218" t="n">
        <v>0</v>
      </c>
      <c r="AD63" s="218" t="n">
        <v>0</v>
      </c>
      <c r="AE63" s="218" t="n">
        <v>0</v>
      </c>
      <c r="AF63" s="218" t="n">
        <v>0</v>
      </c>
      <c r="AG63" s="218" t="n">
        <v>0</v>
      </c>
      <c r="AH63" s="218" t="n">
        <v>0</v>
      </c>
      <c r="AI63" s="218" t="n">
        <v>0</v>
      </c>
      <c r="AJ63" s="170" t="n">
        <v>0</v>
      </c>
      <c r="AK63" s="218" t="n">
        <v>0</v>
      </c>
      <c r="AL63" s="218" t="n">
        <v>0</v>
      </c>
      <c r="AM63" s="218" t="n">
        <v>0</v>
      </c>
      <c r="AN63" s="218" t="n">
        <v>0</v>
      </c>
      <c r="AO63" s="218" t="n">
        <v>0</v>
      </c>
      <c r="AP63" s="218" t="n">
        <v>0</v>
      </c>
      <c r="AQ63" s="218" t="n">
        <v>0</v>
      </c>
      <c r="AR63" s="218" t="n">
        <v>0</v>
      </c>
      <c r="AS63" s="218" t="n">
        <v>0</v>
      </c>
      <c r="AT63" s="218" t="n">
        <v>0</v>
      </c>
      <c r="AU63" s="218" t="n">
        <v>0</v>
      </c>
      <c r="AV63" s="218" t="n">
        <v>0</v>
      </c>
      <c r="AW63" s="218" t="n">
        <v>0</v>
      </c>
      <c r="AX63" s="218" t="n">
        <v>0</v>
      </c>
      <c r="AY63" s="218" t="n">
        <v>0</v>
      </c>
      <c r="AZ63" s="218" t="n">
        <v>0</v>
      </c>
      <c r="BA63" s="218" t="n">
        <v>0</v>
      </c>
      <c r="BB63" s="218" t="n">
        <v>0</v>
      </c>
      <c r="BC63" s="197" t="n">
        <f aca="false">SUM(D63:BB63)</f>
        <v>1</v>
      </c>
      <c r="BD63" s="195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198"/>
      <c r="CY63" s="198"/>
      <c r="CZ63" s="198"/>
      <c r="DA63" s="198"/>
      <c r="DB63" s="198"/>
      <c r="DC63" s="198"/>
      <c r="DD63" s="198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  <c r="DV63" s="198"/>
      <c r="DW63" s="198"/>
      <c r="DX63" s="198"/>
      <c r="DY63" s="198"/>
      <c r="DZ63" s="198"/>
      <c r="EA63" s="198"/>
      <c r="EB63" s="198"/>
      <c r="EC63" s="198"/>
      <c r="ED63" s="198"/>
      <c r="EE63" s="198"/>
      <c r="EF63" s="198"/>
      <c r="EG63" s="198"/>
      <c r="EH63" s="198"/>
      <c r="EI63" s="198"/>
      <c r="EJ63" s="198"/>
      <c r="EK63" s="198"/>
      <c r="EL63" s="198"/>
      <c r="EM63" s="198"/>
      <c r="EN63" s="198"/>
      <c r="EO63" s="198"/>
      <c r="EP63" s="198"/>
      <c r="EQ63" s="198"/>
      <c r="ER63" s="198"/>
      <c r="ES63" s="198"/>
      <c r="ET63" s="198"/>
      <c r="EU63" s="198"/>
      <c r="EV63" s="198"/>
      <c r="EW63" s="198"/>
      <c r="EX63" s="198"/>
      <c r="EY63" s="198"/>
      <c r="EZ63" s="198"/>
      <c r="FA63" s="198"/>
      <c r="FB63" s="198"/>
      <c r="FC63" s="198"/>
      <c r="FD63" s="198"/>
      <c r="FE63" s="198"/>
      <c r="FF63" s="198"/>
      <c r="FG63" s="198"/>
      <c r="FH63" s="198"/>
      <c r="FI63" s="198"/>
      <c r="FJ63" s="198"/>
      <c r="FK63" s="198"/>
      <c r="FL63" s="198"/>
      <c r="FM63" s="198"/>
      <c r="FN63" s="198"/>
      <c r="FO63" s="198"/>
      <c r="FP63" s="198"/>
      <c r="FQ63" s="198"/>
      <c r="FR63" s="198"/>
      <c r="FS63" s="198"/>
      <c r="FT63" s="198"/>
      <c r="FU63" s="198"/>
      <c r="FV63" s="198"/>
      <c r="FW63" s="198"/>
      <c r="FX63" s="198"/>
      <c r="FY63" s="198"/>
      <c r="FZ63" s="198"/>
      <c r="GA63" s="198"/>
      <c r="GB63" s="198"/>
      <c r="GC63" s="198"/>
      <c r="GD63" s="198"/>
      <c r="GE63" s="198"/>
      <c r="GF63" s="198"/>
      <c r="GG63" s="198"/>
      <c r="GH63" s="198"/>
      <c r="GI63" s="198"/>
      <c r="GJ63" s="198"/>
      <c r="GK63" s="198"/>
      <c r="GL63" s="198"/>
      <c r="GM63" s="198"/>
      <c r="GN63" s="198"/>
      <c r="GO63" s="198"/>
      <c r="GP63" s="198"/>
      <c r="GQ63" s="198"/>
      <c r="GR63" s="198"/>
      <c r="GS63" s="198"/>
      <c r="GT63" s="198"/>
      <c r="GU63" s="198"/>
      <c r="GV63" s="198"/>
      <c r="GW63" s="198"/>
      <c r="GX63" s="198"/>
      <c r="GY63" s="198"/>
      <c r="GZ63" s="198"/>
      <c r="HA63" s="198"/>
      <c r="HB63" s="198"/>
      <c r="HC63" s="198"/>
      <c r="HD63" s="198"/>
      <c r="HE63" s="198"/>
      <c r="HF63" s="198"/>
      <c r="HG63" s="198"/>
      <c r="HH63" s="198"/>
      <c r="HI63" s="198"/>
      <c r="HJ63" s="198"/>
      <c r="HK63" s="198"/>
      <c r="HL63" s="198"/>
      <c r="HM63" s="198"/>
      <c r="HN63" s="198"/>
      <c r="HO63" s="198"/>
      <c r="HP63" s="198"/>
      <c r="HQ63" s="198"/>
      <c r="HR63" s="198"/>
      <c r="HS63" s="198"/>
      <c r="HT63" s="198"/>
      <c r="HU63" s="198"/>
      <c r="HV63" s="198"/>
      <c r="HW63" s="198"/>
      <c r="HX63" s="198"/>
      <c r="HY63" s="198"/>
      <c r="HZ63" s="198"/>
      <c r="IA63" s="198"/>
      <c r="IB63" s="198"/>
      <c r="IC63" s="198"/>
      <c r="ID63" s="198"/>
      <c r="IE63" s="198"/>
      <c r="IF63" s="198"/>
      <c r="IG63" s="198"/>
      <c r="IH63" s="198"/>
      <c r="II63" s="198"/>
      <c r="IJ63" s="198"/>
      <c r="IK63" s="198"/>
      <c r="IL63" s="198"/>
      <c r="IM63" s="198"/>
      <c r="IN63" s="198"/>
      <c r="IO63" s="198"/>
      <c r="IP63" s="198"/>
      <c r="IQ63" s="198"/>
      <c r="IR63" s="198"/>
      <c r="IS63" s="198"/>
      <c r="IT63" s="198"/>
      <c r="IU63" s="198"/>
      <c r="IV63" s="198"/>
      <c r="IW63" s="198"/>
    </row>
    <row r="64" customFormat="false" ht="12.75" hidden="false" customHeight="false" outlineLevel="0" collapsed="false">
      <c r="A64" s="161"/>
      <c r="B64" s="217" t="s">
        <v>124</v>
      </c>
      <c r="C64" s="215"/>
      <c r="D64" s="218" t="n">
        <f aca="false">D63</f>
        <v>0.05</v>
      </c>
      <c r="E64" s="218" t="n">
        <f aca="false">+D64+E63</f>
        <v>0.05</v>
      </c>
      <c r="F64" s="218" t="n">
        <f aca="false">+E64+F63</f>
        <v>0.15</v>
      </c>
      <c r="G64" s="218" t="n">
        <f aca="false">+F64+G63</f>
        <v>0.15</v>
      </c>
      <c r="H64" s="218" t="n">
        <f aca="false">+G64+H63</f>
        <v>0.15</v>
      </c>
      <c r="I64" s="218" t="n">
        <f aca="false">+H64+I63</f>
        <v>0.15</v>
      </c>
      <c r="J64" s="218" t="n">
        <f aca="false">+I64+J63</f>
        <v>0.15</v>
      </c>
      <c r="K64" s="218" t="n">
        <f aca="false">+J64+K63</f>
        <v>0.2</v>
      </c>
      <c r="L64" s="218" t="n">
        <f aca="false">+K64+L63</f>
        <v>0.2</v>
      </c>
      <c r="M64" s="218" t="n">
        <f aca="false">+L64+M63</f>
        <v>0.2</v>
      </c>
      <c r="N64" s="218" t="n">
        <f aca="false">+M64+N63</f>
        <v>0.25</v>
      </c>
      <c r="O64" s="218" t="n">
        <f aca="false">+N64+O63</f>
        <v>0.25</v>
      </c>
      <c r="P64" s="218" t="n">
        <f aca="false">+O64+P63</f>
        <v>0.25</v>
      </c>
      <c r="Q64" s="218" t="n">
        <f aca="false">+P64+Q63</f>
        <v>0.35</v>
      </c>
      <c r="R64" s="218" t="n">
        <f aca="false">+Q64+R63</f>
        <v>0.35</v>
      </c>
      <c r="S64" s="218" t="n">
        <f aca="false">+R64+S63</f>
        <v>0.35</v>
      </c>
      <c r="T64" s="218" t="n">
        <f aca="false">+S64+T63</f>
        <v>0.35</v>
      </c>
      <c r="U64" s="218" t="n">
        <f aca="false">+T64+U63</f>
        <v>0.35</v>
      </c>
      <c r="V64" s="218" t="n">
        <f aca="false">+U64+V63</f>
        <v>0.35</v>
      </c>
      <c r="W64" s="218" t="n">
        <f aca="false">+V64+W63</f>
        <v>0.35</v>
      </c>
      <c r="X64" s="218" t="n">
        <f aca="false">+W64+X63</f>
        <v>1</v>
      </c>
      <c r="Y64" s="218" t="n">
        <f aca="false">+X64+Y63</f>
        <v>1</v>
      </c>
      <c r="Z64" s="218" t="n">
        <f aca="false">+Y64+Z63</f>
        <v>1</v>
      </c>
      <c r="AA64" s="218" t="n">
        <f aca="false">+Z64+AA63</f>
        <v>1</v>
      </c>
      <c r="AB64" s="218" t="n">
        <f aca="false">+AA64+AB63</f>
        <v>1</v>
      </c>
      <c r="AC64" s="218" t="n">
        <f aca="false">+AB64+AC63</f>
        <v>1</v>
      </c>
      <c r="AD64" s="218" t="n">
        <f aca="false">+AC64+AD63</f>
        <v>1</v>
      </c>
      <c r="AE64" s="218" t="n">
        <f aca="false">+AD64+AE63</f>
        <v>1</v>
      </c>
      <c r="AF64" s="218" t="n">
        <f aca="false">+AE64+AF63</f>
        <v>1</v>
      </c>
      <c r="AG64" s="218" t="n">
        <f aca="false">+AF64+AG63</f>
        <v>1</v>
      </c>
      <c r="AH64" s="218" t="n">
        <f aca="false">+AG64+AH63</f>
        <v>1</v>
      </c>
      <c r="AI64" s="218" t="n">
        <f aca="false">+AH64+AI63</f>
        <v>1</v>
      </c>
      <c r="AJ64" s="170" t="n">
        <f aca="false">+AI64+AJ63</f>
        <v>1</v>
      </c>
      <c r="AK64" s="218" t="n">
        <f aca="false">+AJ64+AK63</f>
        <v>1</v>
      </c>
      <c r="AL64" s="218" t="n">
        <f aca="false">+AK64+AL63</f>
        <v>1</v>
      </c>
      <c r="AM64" s="218" t="n">
        <f aca="false">+AL64+AM63</f>
        <v>1</v>
      </c>
      <c r="AN64" s="218" t="n">
        <f aca="false">+AM64+AN63</f>
        <v>1</v>
      </c>
      <c r="AO64" s="218" t="n">
        <f aca="false">+AN64+AO63</f>
        <v>1</v>
      </c>
      <c r="AP64" s="218" t="n">
        <f aca="false">+AO64+AP63</f>
        <v>1</v>
      </c>
      <c r="AQ64" s="218" t="n">
        <f aca="false">+AP64+AQ63</f>
        <v>1</v>
      </c>
      <c r="AR64" s="218" t="n">
        <f aca="false">+AQ64+AR63</f>
        <v>1</v>
      </c>
      <c r="AS64" s="218" t="n">
        <f aca="false">+AR64+AS63</f>
        <v>1</v>
      </c>
      <c r="AT64" s="218" t="n">
        <f aca="false">+AS64+AT63</f>
        <v>1</v>
      </c>
      <c r="AU64" s="218" t="n">
        <f aca="false">+AT64+AU63</f>
        <v>1</v>
      </c>
      <c r="AV64" s="218" t="n">
        <f aca="false">+AU64+AV63</f>
        <v>1</v>
      </c>
      <c r="AW64" s="218" t="n">
        <f aca="false">+AV64+AW63</f>
        <v>1</v>
      </c>
      <c r="AX64" s="218" t="n">
        <f aca="false">+AW64+AX63</f>
        <v>1</v>
      </c>
      <c r="AY64" s="218" t="n">
        <f aca="false">+AX64+AY63</f>
        <v>1</v>
      </c>
      <c r="AZ64" s="218" t="n">
        <f aca="false">+AY64+AZ63</f>
        <v>1</v>
      </c>
      <c r="BA64" s="218" t="n">
        <f aca="false">+AZ64+BA63</f>
        <v>1</v>
      </c>
      <c r="BB64" s="218" t="n">
        <f aca="false">+BA64+BB63</f>
        <v>1</v>
      </c>
      <c r="BC64" s="197"/>
      <c r="BD64" s="195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8"/>
      <c r="CA64" s="198"/>
      <c r="CB64" s="198"/>
      <c r="CC64" s="198"/>
      <c r="CD64" s="198"/>
      <c r="CE64" s="198"/>
      <c r="CF64" s="198"/>
      <c r="CG64" s="198"/>
      <c r="CH64" s="198"/>
      <c r="CI64" s="198"/>
      <c r="CJ64" s="198"/>
      <c r="CK64" s="198"/>
      <c r="CL64" s="198"/>
      <c r="CM64" s="198"/>
      <c r="CN64" s="198"/>
      <c r="CO64" s="198"/>
      <c r="CP64" s="198"/>
      <c r="CQ64" s="198"/>
      <c r="CR64" s="198"/>
      <c r="CS64" s="198"/>
      <c r="CT64" s="198"/>
      <c r="CU64" s="198"/>
      <c r="CV64" s="198"/>
      <c r="CW64" s="198"/>
      <c r="CX64" s="198"/>
      <c r="CY64" s="198"/>
      <c r="CZ64" s="198"/>
      <c r="DA64" s="198"/>
      <c r="DB64" s="198"/>
      <c r="DC64" s="198"/>
      <c r="DD64" s="198"/>
      <c r="DE64" s="198"/>
      <c r="DF64" s="198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  <c r="DV64" s="198"/>
      <c r="DW64" s="198"/>
      <c r="DX64" s="198"/>
      <c r="DY64" s="198"/>
      <c r="DZ64" s="198"/>
      <c r="EA64" s="198"/>
      <c r="EB64" s="198"/>
      <c r="EC64" s="198"/>
      <c r="ED64" s="198"/>
      <c r="EE64" s="198"/>
      <c r="EF64" s="198"/>
      <c r="EG64" s="198"/>
      <c r="EH64" s="198"/>
      <c r="EI64" s="198"/>
      <c r="EJ64" s="198"/>
      <c r="EK64" s="198"/>
      <c r="EL64" s="198"/>
      <c r="EM64" s="198"/>
      <c r="EN64" s="198"/>
      <c r="EO64" s="198"/>
      <c r="EP64" s="198"/>
      <c r="EQ64" s="198"/>
      <c r="ER64" s="198"/>
      <c r="ES64" s="198"/>
      <c r="ET64" s="198"/>
      <c r="EU64" s="198"/>
      <c r="EV64" s="198"/>
      <c r="EW64" s="198"/>
      <c r="EX64" s="198"/>
      <c r="EY64" s="198"/>
      <c r="EZ64" s="198"/>
      <c r="FA64" s="198"/>
      <c r="FB64" s="198"/>
      <c r="FC64" s="198"/>
      <c r="FD64" s="198"/>
      <c r="FE64" s="198"/>
      <c r="FF64" s="198"/>
      <c r="FG64" s="198"/>
      <c r="FH64" s="198"/>
      <c r="FI64" s="198"/>
      <c r="FJ64" s="198"/>
      <c r="FK64" s="198"/>
      <c r="FL64" s="198"/>
      <c r="FM64" s="198"/>
      <c r="FN64" s="198"/>
      <c r="FO64" s="198"/>
      <c r="FP64" s="198"/>
      <c r="FQ64" s="198"/>
      <c r="FR64" s="198"/>
      <c r="FS64" s="198"/>
      <c r="FT64" s="198"/>
      <c r="FU64" s="198"/>
      <c r="FV64" s="198"/>
      <c r="FW64" s="198"/>
      <c r="FX64" s="198"/>
      <c r="FY64" s="198"/>
      <c r="FZ64" s="198"/>
      <c r="GA64" s="198"/>
      <c r="GB64" s="198"/>
      <c r="GC64" s="198"/>
      <c r="GD64" s="198"/>
      <c r="GE64" s="198"/>
      <c r="GF64" s="198"/>
      <c r="GG64" s="198"/>
      <c r="GH64" s="198"/>
      <c r="GI64" s="198"/>
      <c r="GJ64" s="198"/>
      <c r="GK64" s="198"/>
      <c r="GL64" s="198"/>
      <c r="GM64" s="198"/>
      <c r="GN64" s="198"/>
      <c r="GO64" s="198"/>
      <c r="GP64" s="198"/>
      <c r="GQ64" s="198"/>
      <c r="GR64" s="198"/>
      <c r="GS64" s="198"/>
      <c r="GT64" s="198"/>
      <c r="GU64" s="198"/>
      <c r="GV64" s="198"/>
      <c r="GW64" s="198"/>
      <c r="GX64" s="198"/>
      <c r="GY64" s="198"/>
      <c r="GZ64" s="198"/>
      <c r="HA64" s="198"/>
      <c r="HB64" s="198"/>
      <c r="HC64" s="198"/>
      <c r="HD64" s="198"/>
      <c r="HE64" s="198"/>
      <c r="HF64" s="198"/>
      <c r="HG64" s="198"/>
      <c r="HH64" s="198"/>
      <c r="HI64" s="198"/>
      <c r="HJ64" s="198"/>
      <c r="HK64" s="198"/>
      <c r="HL64" s="198"/>
      <c r="HM64" s="198"/>
      <c r="HN64" s="198"/>
      <c r="HO64" s="198"/>
      <c r="HP64" s="198"/>
      <c r="HQ64" s="198"/>
      <c r="HR64" s="198"/>
      <c r="HS64" s="198"/>
      <c r="HT64" s="198"/>
      <c r="HU64" s="198"/>
      <c r="HV64" s="198"/>
      <c r="HW64" s="198"/>
      <c r="HX64" s="198"/>
      <c r="HY64" s="198"/>
      <c r="HZ64" s="198"/>
      <c r="IA64" s="198"/>
      <c r="IB64" s="198"/>
      <c r="IC64" s="198"/>
      <c r="ID64" s="198"/>
      <c r="IE64" s="198"/>
      <c r="IF64" s="198"/>
      <c r="IG64" s="198"/>
      <c r="IH64" s="198"/>
      <c r="II64" s="198"/>
      <c r="IJ64" s="198"/>
      <c r="IK64" s="198"/>
      <c r="IL64" s="198"/>
      <c r="IM64" s="198"/>
      <c r="IN64" s="198"/>
      <c r="IO64" s="198"/>
      <c r="IP64" s="198"/>
      <c r="IQ64" s="198"/>
      <c r="IR64" s="198"/>
      <c r="IS64" s="198"/>
      <c r="IT64" s="198"/>
      <c r="IU64" s="198"/>
      <c r="IV64" s="198"/>
      <c r="IW64" s="198"/>
    </row>
    <row r="65" customFormat="false" ht="12.75" hidden="false" customHeight="false" outlineLevel="0" collapsed="false">
      <c r="A65" s="161"/>
      <c r="B65" s="219"/>
      <c r="C65" s="215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175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12"/>
      <c r="BD65" s="210"/>
      <c r="BE65" s="213"/>
      <c r="BF65" s="213"/>
      <c r="BG65" s="213"/>
      <c r="BH65" s="213"/>
      <c r="BI65" s="213"/>
      <c r="BJ65" s="213"/>
      <c r="BK65" s="213"/>
      <c r="BL65" s="213"/>
      <c r="BM65" s="213"/>
      <c r="BN65" s="213"/>
      <c r="BO65" s="213"/>
      <c r="BP65" s="213"/>
      <c r="BQ65" s="213"/>
      <c r="BR65" s="213"/>
      <c r="BS65" s="213"/>
      <c r="BT65" s="213"/>
      <c r="BU65" s="213"/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H65" s="213"/>
      <c r="CI65" s="213"/>
      <c r="CJ65" s="213"/>
      <c r="CK65" s="213"/>
      <c r="CL65" s="213"/>
      <c r="CM65" s="213"/>
      <c r="CN65" s="213"/>
      <c r="CO65" s="213"/>
      <c r="CP65" s="213"/>
      <c r="CQ65" s="213"/>
      <c r="CR65" s="213"/>
      <c r="CS65" s="213"/>
      <c r="CT65" s="213"/>
      <c r="CU65" s="213"/>
      <c r="CV65" s="213"/>
      <c r="CW65" s="213"/>
      <c r="CX65" s="213"/>
      <c r="CY65" s="213"/>
      <c r="CZ65" s="213"/>
      <c r="DA65" s="213"/>
      <c r="DB65" s="213"/>
      <c r="DC65" s="213"/>
      <c r="DD65" s="213"/>
      <c r="DE65" s="213"/>
      <c r="DF65" s="213"/>
      <c r="DG65" s="213"/>
      <c r="DH65" s="213"/>
      <c r="DI65" s="213"/>
      <c r="DJ65" s="213"/>
      <c r="DK65" s="213"/>
      <c r="DL65" s="213"/>
      <c r="DM65" s="213"/>
      <c r="DN65" s="213"/>
      <c r="DO65" s="213"/>
      <c r="DP65" s="213"/>
      <c r="DQ65" s="213"/>
      <c r="DR65" s="213"/>
      <c r="DS65" s="213"/>
      <c r="DT65" s="213"/>
      <c r="DU65" s="213"/>
      <c r="DV65" s="213"/>
      <c r="DW65" s="213"/>
      <c r="DX65" s="213"/>
      <c r="DY65" s="213"/>
      <c r="DZ65" s="213"/>
      <c r="EA65" s="213"/>
      <c r="EB65" s="213"/>
      <c r="EC65" s="213"/>
      <c r="ED65" s="213"/>
      <c r="EE65" s="213"/>
      <c r="EF65" s="213"/>
      <c r="EG65" s="213"/>
      <c r="EH65" s="213"/>
      <c r="EI65" s="213"/>
      <c r="EJ65" s="213"/>
      <c r="EK65" s="213"/>
      <c r="EL65" s="213"/>
      <c r="EM65" s="213"/>
      <c r="EN65" s="213"/>
      <c r="EO65" s="213"/>
      <c r="EP65" s="213"/>
      <c r="EQ65" s="213"/>
      <c r="ER65" s="213"/>
      <c r="ES65" s="213"/>
      <c r="ET65" s="213"/>
      <c r="EU65" s="213"/>
      <c r="EV65" s="213"/>
      <c r="EW65" s="213"/>
      <c r="EX65" s="213"/>
      <c r="EY65" s="213"/>
      <c r="EZ65" s="213"/>
      <c r="FA65" s="213"/>
      <c r="FB65" s="213"/>
      <c r="FC65" s="213"/>
      <c r="FD65" s="213"/>
      <c r="FE65" s="213"/>
      <c r="FF65" s="213"/>
      <c r="FG65" s="213"/>
      <c r="FH65" s="213"/>
      <c r="FI65" s="213"/>
      <c r="FJ65" s="213"/>
      <c r="FK65" s="213"/>
      <c r="FL65" s="213"/>
      <c r="FM65" s="213"/>
      <c r="FN65" s="213"/>
      <c r="FO65" s="213"/>
      <c r="FP65" s="213"/>
      <c r="FQ65" s="213"/>
      <c r="FR65" s="213"/>
      <c r="FS65" s="213"/>
      <c r="FT65" s="213"/>
      <c r="FU65" s="213"/>
      <c r="FV65" s="213"/>
      <c r="FW65" s="213"/>
      <c r="FX65" s="213"/>
      <c r="FY65" s="213"/>
      <c r="FZ65" s="213"/>
      <c r="GA65" s="213"/>
      <c r="GB65" s="213"/>
      <c r="GC65" s="213"/>
      <c r="GD65" s="213"/>
      <c r="GE65" s="213"/>
      <c r="GF65" s="213"/>
      <c r="GG65" s="213"/>
      <c r="GH65" s="213"/>
      <c r="GI65" s="213"/>
      <c r="GJ65" s="213"/>
      <c r="GK65" s="213"/>
      <c r="GL65" s="213"/>
      <c r="GM65" s="213"/>
      <c r="GN65" s="213"/>
      <c r="GO65" s="213"/>
      <c r="GP65" s="213"/>
      <c r="GQ65" s="213"/>
      <c r="GR65" s="213"/>
      <c r="GS65" s="213"/>
      <c r="GT65" s="213"/>
      <c r="GU65" s="213"/>
      <c r="GV65" s="213"/>
      <c r="GW65" s="213"/>
      <c r="GX65" s="213"/>
      <c r="GY65" s="213"/>
      <c r="GZ65" s="213"/>
      <c r="HA65" s="213"/>
      <c r="HB65" s="213"/>
      <c r="HC65" s="213"/>
      <c r="HD65" s="213"/>
      <c r="HE65" s="213"/>
      <c r="HF65" s="213"/>
      <c r="HG65" s="213"/>
      <c r="HH65" s="213"/>
      <c r="HI65" s="213"/>
      <c r="HJ65" s="213"/>
      <c r="HK65" s="213"/>
      <c r="HL65" s="213"/>
      <c r="HM65" s="213"/>
      <c r="HN65" s="213"/>
      <c r="HO65" s="213"/>
      <c r="HP65" s="213"/>
      <c r="HQ65" s="213"/>
      <c r="HR65" s="213"/>
      <c r="HS65" s="213"/>
      <c r="HT65" s="213"/>
      <c r="HU65" s="213"/>
      <c r="HV65" s="213"/>
      <c r="HW65" s="213"/>
      <c r="HX65" s="213"/>
      <c r="HY65" s="213"/>
      <c r="HZ65" s="213"/>
      <c r="IA65" s="213"/>
      <c r="IB65" s="213"/>
      <c r="IC65" s="213"/>
      <c r="ID65" s="213"/>
      <c r="IE65" s="213"/>
      <c r="IF65" s="213"/>
      <c r="IG65" s="213"/>
      <c r="IH65" s="213"/>
      <c r="II65" s="213"/>
      <c r="IJ65" s="213"/>
      <c r="IK65" s="213"/>
      <c r="IL65" s="213"/>
      <c r="IM65" s="213"/>
      <c r="IN65" s="213"/>
      <c r="IO65" s="213"/>
      <c r="IP65" s="213"/>
      <c r="IQ65" s="213"/>
      <c r="IR65" s="213"/>
      <c r="IS65" s="213"/>
      <c r="IT65" s="213"/>
      <c r="IU65" s="213"/>
      <c r="IV65" s="213"/>
      <c r="IW65" s="213"/>
    </row>
    <row r="66" customFormat="false" ht="12.75" hidden="false" customHeight="false" outlineLevel="0" collapsed="false">
      <c r="A66" s="161"/>
      <c r="B66" s="221" t="s">
        <v>125</v>
      </c>
      <c r="C66" s="222" t="n">
        <v>24.506</v>
      </c>
      <c r="D66" s="223" t="n">
        <f aca="false">+D62*$C66</f>
        <v>0</v>
      </c>
      <c r="E66" s="223" t="n">
        <f aca="false">+E62*$C66</f>
        <v>0</v>
      </c>
      <c r="F66" s="223" t="n">
        <f aca="false">+F62*$C66</f>
        <v>0</v>
      </c>
      <c r="G66" s="223" t="n">
        <f aca="false">+G62*$C66</f>
        <v>0</v>
      </c>
      <c r="H66" s="223" t="n">
        <f aca="false">+H62*$C66</f>
        <v>3.6759</v>
      </c>
      <c r="I66" s="223" t="n">
        <f aca="false">+I62*$C66</f>
        <v>6.1265</v>
      </c>
      <c r="J66" s="223" t="n">
        <f aca="false">+J62*$C66</f>
        <v>8.5771</v>
      </c>
      <c r="K66" s="223" t="n">
        <f aca="false">+K62*$C66</f>
        <v>11.0277</v>
      </c>
      <c r="L66" s="223" t="n">
        <f aca="false">+L62*$C66</f>
        <v>12.86565</v>
      </c>
      <c r="M66" s="223" t="n">
        <f aca="false">+M62*$C66</f>
        <v>14.7036</v>
      </c>
      <c r="N66" s="223" t="n">
        <f aca="false">+N62*$C66</f>
        <v>15.9289</v>
      </c>
      <c r="O66" s="223" t="n">
        <f aca="false">+O62*$C66</f>
        <v>17.1542</v>
      </c>
      <c r="P66" s="223" t="n">
        <f aca="false">+P62*$C66</f>
        <v>18.3795</v>
      </c>
      <c r="Q66" s="223" t="n">
        <f aca="false">+Q62*$C66</f>
        <v>18.99215</v>
      </c>
      <c r="R66" s="223" t="n">
        <f aca="false">+R62*$C66</f>
        <v>19.6048</v>
      </c>
      <c r="S66" s="223" t="n">
        <f aca="false">+S62*$C66</f>
        <v>20.21745</v>
      </c>
      <c r="T66" s="223" t="n">
        <f aca="false">+T62*$C66</f>
        <v>20.8301</v>
      </c>
      <c r="U66" s="223" t="n">
        <f aca="false">+U62*$C66</f>
        <v>21.44275</v>
      </c>
      <c r="V66" s="223" t="n">
        <f aca="false">+V62*$C66</f>
        <v>22.0554</v>
      </c>
      <c r="W66" s="223" t="n">
        <f aca="false">+W62*$C66</f>
        <v>22.0554</v>
      </c>
      <c r="X66" s="223" t="n">
        <f aca="false">+X62*$C66</f>
        <v>23.2807</v>
      </c>
      <c r="Y66" s="223" t="n">
        <f aca="false">+Y62*$C66</f>
        <v>23.2807</v>
      </c>
      <c r="Z66" s="223" t="n">
        <f aca="false">+Z62*$C66</f>
        <v>24.506</v>
      </c>
      <c r="AA66" s="223" t="n">
        <f aca="false">+AA62*$C66</f>
        <v>24.506</v>
      </c>
      <c r="AB66" s="223" t="n">
        <f aca="false">+AB62*$C66</f>
        <v>24.506</v>
      </c>
      <c r="AC66" s="223" t="n">
        <f aca="false">+AC62*$C66</f>
        <v>24.506</v>
      </c>
      <c r="AD66" s="223" t="n">
        <f aca="false">+AD62*$C66</f>
        <v>24.506</v>
      </c>
      <c r="AE66" s="223" t="n">
        <f aca="false">+AE62*$C66</f>
        <v>24.506</v>
      </c>
      <c r="AF66" s="223" t="n">
        <f aca="false">+AF62*$C66</f>
        <v>24.506</v>
      </c>
      <c r="AG66" s="223" t="n">
        <f aca="false">+AG62*$C66</f>
        <v>24.506</v>
      </c>
      <c r="AH66" s="223" t="n">
        <f aca="false">+AH62*$C66</f>
        <v>24.506</v>
      </c>
      <c r="AI66" s="223" t="n">
        <f aca="false">+AI62*$C66</f>
        <v>24.506</v>
      </c>
      <c r="AJ66" s="181" t="n">
        <f aca="false">+AJ62*$C66</f>
        <v>24.506</v>
      </c>
      <c r="AK66" s="223" t="n">
        <f aca="false">+AK62*$C66</f>
        <v>24.506</v>
      </c>
      <c r="AL66" s="223" t="n">
        <f aca="false">+AL62*$C66</f>
        <v>24.506</v>
      </c>
      <c r="AM66" s="223" t="n">
        <f aca="false">+AM62*$C66</f>
        <v>24.506</v>
      </c>
      <c r="AN66" s="223" t="n">
        <f aca="false">+AN62*$C66</f>
        <v>24.506</v>
      </c>
      <c r="AO66" s="223" t="n">
        <f aca="false">+AO62*$C66</f>
        <v>24.506</v>
      </c>
      <c r="AP66" s="223" t="n">
        <f aca="false">+AP62*$C66</f>
        <v>24.506</v>
      </c>
      <c r="AQ66" s="223" t="n">
        <f aca="false">+AQ62*$C66</f>
        <v>24.506</v>
      </c>
      <c r="AR66" s="223" t="n">
        <f aca="false">+AR62*$C66</f>
        <v>24.506</v>
      </c>
      <c r="AS66" s="223" t="n">
        <f aca="false">+AS62*$C66</f>
        <v>24.506</v>
      </c>
      <c r="AT66" s="223" t="n">
        <f aca="false">+AT62*$C66</f>
        <v>24.506</v>
      </c>
      <c r="AU66" s="223" t="n">
        <f aca="false">+AU62*$C66</f>
        <v>24.506</v>
      </c>
      <c r="AV66" s="223" t="n">
        <f aca="false">+AV62*$C66</f>
        <v>24.506</v>
      </c>
      <c r="AW66" s="223" t="n">
        <f aca="false">+AW62*$C66</f>
        <v>24.506</v>
      </c>
      <c r="AX66" s="223" t="n">
        <f aca="false">+AX62*$C66</f>
        <v>24.506</v>
      </c>
      <c r="AY66" s="223" t="n">
        <f aca="false">+AY62*$C66</f>
        <v>24.506</v>
      </c>
      <c r="AZ66" s="223" t="n">
        <f aca="false">+AZ62*$C66</f>
        <v>24.506</v>
      </c>
      <c r="BA66" s="223" t="n">
        <f aca="false">+BA62*$C66</f>
        <v>24.506</v>
      </c>
      <c r="BB66" s="223" t="n">
        <f aca="false">+BB62*$C66</f>
        <v>24.506</v>
      </c>
      <c r="BC66" s="203"/>
      <c r="BD66" s="204"/>
      <c r="BE66" s="204"/>
      <c r="BF66" s="204"/>
      <c r="BG66" s="204"/>
      <c r="BH66" s="204"/>
      <c r="BI66" s="204"/>
      <c r="BJ66" s="204"/>
      <c r="BK66" s="204"/>
      <c r="BL66" s="204"/>
      <c r="BM66" s="204"/>
      <c r="BN66" s="204"/>
      <c r="BO66" s="204"/>
      <c r="BP66" s="204"/>
      <c r="BQ66" s="204"/>
      <c r="BR66" s="204"/>
      <c r="BS66" s="204"/>
      <c r="BT66" s="204"/>
      <c r="BU66" s="204"/>
      <c r="BV66" s="204"/>
      <c r="BW66" s="204"/>
      <c r="BX66" s="204"/>
      <c r="BY66" s="204"/>
      <c r="BZ66" s="204"/>
      <c r="CA66" s="204"/>
      <c r="CB66" s="204"/>
      <c r="CC66" s="204"/>
      <c r="CD66" s="204"/>
      <c r="CE66" s="204"/>
      <c r="CF66" s="204"/>
      <c r="CG66" s="204"/>
      <c r="CH66" s="204"/>
      <c r="CI66" s="204"/>
      <c r="CJ66" s="204"/>
      <c r="CK66" s="204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200"/>
      <c r="DJ66" s="200"/>
      <c r="DK66" s="200"/>
      <c r="DL66" s="200"/>
      <c r="DM66" s="200"/>
      <c r="DN66" s="200"/>
      <c r="DO66" s="200"/>
      <c r="DP66" s="200"/>
      <c r="DQ66" s="200"/>
      <c r="DR66" s="200"/>
      <c r="DS66" s="200"/>
      <c r="DT66" s="200"/>
      <c r="DU66" s="200"/>
      <c r="DV66" s="200"/>
      <c r="DW66" s="200"/>
      <c r="DX66" s="200"/>
      <c r="DY66" s="200"/>
      <c r="DZ66" s="200"/>
      <c r="EA66" s="200"/>
      <c r="EB66" s="200"/>
      <c r="EC66" s="200"/>
      <c r="ED66" s="200"/>
      <c r="EE66" s="200"/>
      <c r="EF66" s="200"/>
      <c r="EG66" s="200"/>
      <c r="EH66" s="200"/>
      <c r="EI66" s="200"/>
      <c r="EJ66" s="200"/>
      <c r="EK66" s="200"/>
      <c r="EL66" s="200"/>
      <c r="EM66" s="200"/>
      <c r="EN66" s="200"/>
      <c r="EO66" s="200"/>
      <c r="EP66" s="200"/>
      <c r="EQ66" s="200"/>
      <c r="ER66" s="200"/>
      <c r="ES66" s="200"/>
      <c r="ET66" s="200"/>
      <c r="EU66" s="200"/>
      <c r="EV66" s="200"/>
      <c r="EW66" s="200"/>
      <c r="EX66" s="200"/>
      <c r="EY66" s="200"/>
      <c r="EZ66" s="200"/>
      <c r="FA66" s="200"/>
      <c r="FB66" s="200"/>
      <c r="FC66" s="200"/>
      <c r="FD66" s="200"/>
      <c r="FE66" s="200"/>
      <c r="FF66" s="200"/>
      <c r="FG66" s="200"/>
      <c r="FH66" s="200"/>
      <c r="FI66" s="200"/>
      <c r="FJ66" s="200"/>
      <c r="FK66" s="200"/>
      <c r="FL66" s="200"/>
      <c r="FM66" s="200"/>
      <c r="FN66" s="200"/>
      <c r="FO66" s="200"/>
      <c r="FP66" s="200"/>
      <c r="FQ66" s="200"/>
      <c r="FR66" s="200"/>
      <c r="FS66" s="200"/>
      <c r="FT66" s="200"/>
      <c r="FU66" s="200"/>
      <c r="FV66" s="200"/>
      <c r="FW66" s="200"/>
      <c r="FX66" s="200"/>
      <c r="FY66" s="200"/>
      <c r="FZ66" s="200"/>
      <c r="GA66" s="200"/>
      <c r="GB66" s="200"/>
      <c r="GC66" s="200"/>
      <c r="GD66" s="200"/>
      <c r="GE66" s="200"/>
      <c r="GF66" s="200"/>
      <c r="GG66" s="200"/>
      <c r="GH66" s="200"/>
      <c r="GI66" s="200"/>
      <c r="GJ66" s="200"/>
      <c r="GK66" s="200"/>
      <c r="GL66" s="200"/>
      <c r="GM66" s="200"/>
      <c r="GN66" s="200"/>
      <c r="GO66" s="200"/>
      <c r="GP66" s="200"/>
      <c r="GQ66" s="200"/>
      <c r="GR66" s="200"/>
      <c r="GS66" s="200"/>
      <c r="GT66" s="200"/>
      <c r="GU66" s="200"/>
      <c r="GV66" s="200"/>
      <c r="GW66" s="200"/>
      <c r="GX66" s="200"/>
      <c r="GY66" s="200"/>
      <c r="GZ66" s="200"/>
      <c r="HA66" s="200"/>
      <c r="HB66" s="200"/>
      <c r="HC66" s="200"/>
      <c r="HD66" s="200"/>
      <c r="HE66" s="200"/>
      <c r="HF66" s="200"/>
      <c r="HG66" s="200"/>
      <c r="HH66" s="200"/>
      <c r="HI66" s="200"/>
      <c r="HJ66" s="200"/>
      <c r="HK66" s="200"/>
      <c r="HL66" s="200"/>
      <c r="HM66" s="200"/>
      <c r="HN66" s="200"/>
      <c r="HO66" s="200"/>
      <c r="HP66" s="200"/>
      <c r="HQ66" s="200"/>
      <c r="HR66" s="200"/>
      <c r="HS66" s="200"/>
      <c r="HT66" s="200"/>
      <c r="HU66" s="200"/>
      <c r="HV66" s="200"/>
      <c r="HW66" s="200"/>
      <c r="HX66" s="200"/>
      <c r="HY66" s="200"/>
      <c r="HZ66" s="200"/>
      <c r="IA66" s="200"/>
      <c r="IB66" s="200"/>
      <c r="IC66" s="200"/>
      <c r="ID66" s="200"/>
      <c r="IE66" s="200"/>
      <c r="IF66" s="200"/>
      <c r="IG66" s="200"/>
      <c r="IH66" s="200"/>
      <c r="II66" s="200"/>
      <c r="IJ66" s="200"/>
      <c r="IK66" s="200"/>
      <c r="IL66" s="200"/>
      <c r="IM66" s="200"/>
      <c r="IN66" s="200"/>
      <c r="IO66" s="200"/>
      <c r="IP66" s="200"/>
      <c r="IQ66" s="200"/>
      <c r="IR66" s="200"/>
      <c r="IS66" s="200"/>
      <c r="IT66" s="200"/>
      <c r="IU66" s="200"/>
      <c r="IV66" s="200"/>
      <c r="IW66" s="200"/>
    </row>
    <row r="67" customFormat="false" ht="13.5" hidden="false" customHeight="false" outlineLevel="0" collapsed="false">
      <c r="A67" s="161"/>
      <c r="B67" s="224" t="s">
        <v>126</v>
      </c>
      <c r="C67" s="225" t="str">
        <f aca="false">+'Detail by Turbine'!B13</f>
        <v>Available</v>
      </c>
      <c r="D67" s="226" t="n">
        <f aca="false">+D64*$C66</f>
        <v>1.2253</v>
      </c>
      <c r="E67" s="226" t="n">
        <f aca="false">+E64*$C66</f>
        <v>1.2253</v>
      </c>
      <c r="F67" s="226" t="n">
        <f aca="false">+F64*$C66</f>
        <v>3.6759</v>
      </c>
      <c r="G67" s="226" t="n">
        <f aca="false">+G64*$C66</f>
        <v>3.6759</v>
      </c>
      <c r="H67" s="226" t="n">
        <f aca="false">+H64*$C66</f>
        <v>3.6759</v>
      </c>
      <c r="I67" s="226" t="n">
        <f aca="false">+I64*$C66</f>
        <v>3.6759</v>
      </c>
      <c r="J67" s="226" t="n">
        <f aca="false">+J64*$C66</f>
        <v>3.6759</v>
      </c>
      <c r="K67" s="226" t="n">
        <f aca="false">+K64*$C66</f>
        <v>4.9012</v>
      </c>
      <c r="L67" s="226" t="n">
        <f aca="false">+L64*$C66</f>
        <v>4.9012</v>
      </c>
      <c r="M67" s="226" t="n">
        <f aca="false">+M64*$C66</f>
        <v>4.9012</v>
      </c>
      <c r="N67" s="226" t="n">
        <f aca="false">+N64*$C66</f>
        <v>6.1265</v>
      </c>
      <c r="O67" s="226" t="n">
        <f aca="false">+O64*$C66</f>
        <v>6.1265</v>
      </c>
      <c r="P67" s="226" t="n">
        <f aca="false">+P64*$C66</f>
        <v>6.1265</v>
      </c>
      <c r="Q67" s="226" t="n">
        <f aca="false">+Q64*$C66</f>
        <v>8.5771</v>
      </c>
      <c r="R67" s="226" t="n">
        <f aca="false">+R64*$C66</f>
        <v>8.5771</v>
      </c>
      <c r="S67" s="226" t="n">
        <f aca="false">+S64*$C66</f>
        <v>8.5771</v>
      </c>
      <c r="T67" s="226" t="n">
        <f aca="false">+T64*$C66</f>
        <v>8.5771</v>
      </c>
      <c r="U67" s="226" t="n">
        <f aca="false">+U64*$C66</f>
        <v>8.5771</v>
      </c>
      <c r="V67" s="226" t="n">
        <f aca="false">+V64*$C66</f>
        <v>8.5771</v>
      </c>
      <c r="W67" s="226" t="n">
        <f aca="false">+W64*$C66</f>
        <v>8.5771</v>
      </c>
      <c r="X67" s="226" t="n">
        <f aca="false">+X64*$C66</f>
        <v>24.506</v>
      </c>
      <c r="Y67" s="226" t="n">
        <f aca="false">+Y64*$C66</f>
        <v>24.506</v>
      </c>
      <c r="Z67" s="226" t="n">
        <f aca="false">+Z64*$C66</f>
        <v>24.506</v>
      </c>
      <c r="AA67" s="226" t="n">
        <f aca="false">+AA64*$C66</f>
        <v>24.506</v>
      </c>
      <c r="AB67" s="226" t="n">
        <f aca="false">+AB64*$C66</f>
        <v>24.506</v>
      </c>
      <c r="AC67" s="226" t="n">
        <f aca="false">+AC64*$C66</f>
        <v>24.506</v>
      </c>
      <c r="AD67" s="226" t="n">
        <f aca="false">+AD64*$C66</f>
        <v>24.506</v>
      </c>
      <c r="AE67" s="226" t="n">
        <f aca="false">+AE64*$C66</f>
        <v>24.506</v>
      </c>
      <c r="AF67" s="226" t="n">
        <f aca="false">+AF64*$C66</f>
        <v>24.506</v>
      </c>
      <c r="AG67" s="226" t="n">
        <f aca="false">+AG64*$C66</f>
        <v>24.506</v>
      </c>
      <c r="AH67" s="226" t="n">
        <f aca="false">+AH64*$C66</f>
        <v>24.506</v>
      </c>
      <c r="AI67" s="226" t="n">
        <f aca="false">+AI64*$C66</f>
        <v>24.506</v>
      </c>
      <c r="AJ67" s="187" t="n">
        <f aca="false">+AJ64*$C66</f>
        <v>24.506</v>
      </c>
      <c r="AK67" s="226" t="n">
        <f aca="false">+AK64*$C66</f>
        <v>24.506</v>
      </c>
      <c r="AL67" s="226" t="n">
        <f aca="false">+AL64*$C66</f>
        <v>24.506</v>
      </c>
      <c r="AM67" s="226" t="n">
        <f aca="false">+AM64*$C66</f>
        <v>24.506</v>
      </c>
      <c r="AN67" s="226" t="n">
        <f aca="false">+AN64*$C66</f>
        <v>24.506</v>
      </c>
      <c r="AO67" s="226" t="n">
        <f aca="false">+AO64*$C66</f>
        <v>24.506</v>
      </c>
      <c r="AP67" s="226" t="n">
        <f aca="false">+AP64*$C66</f>
        <v>24.506</v>
      </c>
      <c r="AQ67" s="226" t="n">
        <f aca="false">+AQ64*$C66</f>
        <v>24.506</v>
      </c>
      <c r="AR67" s="226" t="n">
        <f aca="false">+AR64*$C66</f>
        <v>24.506</v>
      </c>
      <c r="AS67" s="226" t="n">
        <f aca="false">+AS64*$C66</f>
        <v>24.506</v>
      </c>
      <c r="AT67" s="226" t="n">
        <f aca="false">+AT64*$C66</f>
        <v>24.506</v>
      </c>
      <c r="AU67" s="226" t="n">
        <f aca="false">+AU64*$C66</f>
        <v>24.506</v>
      </c>
      <c r="AV67" s="226" t="n">
        <f aca="false">+AV64*$C66</f>
        <v>24.506</v>
      </c>
      <c r="AW67" s="226" t="n">
        <f aca="false">+AW64*$C66</f>
        <v>24.506</v>
      </c>
      <c r="AX67" s="226" t="n">
        <f aca="false">+AX64*$C66</f>
        <v>24.506</v>
      </c>
      <c r="AY67" s="226" t="n">
        <f aca="false">+AY64*$C66</f>
        <v>24.506</v>
      </c>
      <c r="AZ67" s="226" t="n">
        <f aca="false">+AZ64*$C66</f>
        <v>24.506</v>
      </c>
      <c r="BA67" s="226" t="n">
        <f aca="false">+BA64*$C66</f>
        <v>24.506</v>
      </c>
      <c r="BB67" s="226" t="n">
        <f aca="false">+BB64*$C66</f>
        <v>24.506</v>
      </c>
      <c r="BC67" s="208"/>
      <c r="BD67" s="209"/>
      <c r="BE67" s="209"/>
      <c r="BF67" s="209"/>
      <c r="BG67" s="209"/>
      <c r="BH67" s="209"/>
      <c r="BI67" s="209"/>
      <c r="BJ67" s="209"/>
      <c r="BK67" s="209"/>
      <c r="BL67" s="209"/>
      <c r="BM67" s="209"/>
      <c r="BN67" s="209"/>
      <c r="BO67" s="209"/>
      <c r="BP67" s="209"/>
      <c r="BQ67" s="209"/>
      <c r="BR67" s="209"/>
      <c r="BS67" s="209"/>
      <c r="BT67" s="209"/>
      <c r="BU67" s="209"/>
      <c r="BV67" s="209"/>
      <c r="BW67" s="209"/>
      <c r="BX67" s="209"/>
      <c r="BY67" s="209"/>
      <c r="BZ67" s="209"/>
      <c r="CA67" s="209"/>
      <c r="CB67" s="209"/>
      <c r="CC67" s="209"/>
      <c r="CD67" s="209"/>
      <c r="CE67" s="209"/>
      <c r="CF67" s="209"/>
      <c r="CG67" s="209"/>
      <c r="CH67" s="209"/>
      <c r="CI67" s="209"/>
      <c r="CJ67" s="209"/>
      <c r="CK67" s="209"/>
      <c r="CL67" s="205"/>
      <c r="CM67" s="205"/>
      <c r="CN67" s="205"/>
      <c r="CO67" s="205"/>
      <c r="CP67" s="205"/>
      <c r="CQ67" s="205"/>
      <c r="CR67" s="205"/>
      <c r="CS67" s="205"/>
      <c r="CT67" s="205"/>
      <c r="CU67" s="205"/>
      <c r="CV67" s="205"/>
      <c r="CW67" s="205"/>
      <c r="CX67" s="205"/>
      <c r="CY67" s="205"/>
      <c r="CZ67" s="205"/>
      <c r="DA67" s="205"/>
      <c r="DB67" s="205"/>
      <c r="DC67" s="205"/>
      <c r="DD67" s="205"/>
      <c r="DE67" s="205"/>
      <c r="DF67" s="205"/>
      <c r="DG67" s="205"/>
      <c r="DH67" s="205"/>
      <c r="DI67" s="205"/>
      <c r="DJ67" s="205"/>
      <c r="DK67" s="205"/>
      <c r="DL67" s="205"/>
      <c r="DM67" s="205"/>
      <c r="DN67" s="205"/>
      <c r="DO67" s="205"/>
      <c r="DP67" s="205"/>
      <c r="DQ67" s="205"/>
      <c r="DR67" s="205"/>
      <c r="DS67" s="205"/>
      <c r="DT67" s="205"/>
      <c r="DU67" s="205"/>
      <c r="DV67" s="205"/>
      <c r="DW67" s="205"/>
      <c r="DX67" s="205"/>
      <c r="DY67" s="205"/>
      <c r="DZ67" s="205"/>
      <c r="EA67" s="205"/>
      <c r="EB67" s="205"/>
      <c r="EC67" s="205"/>
      <c r="ED67" s="205"/>
      <c r="EE67" s="205"/>
      <c r="EF67" s="205"/>
      <c r="EG67" s="205"/>
      <c r="EH67" s="205"/>
      <c r="EI67" s="205"/>
      <c r="EJ67" s="205"/>
      <c r="EK67" s="205"/>
      <c r="EL67" s="205"/>
      <c r="EM67" s="205"/>
      <c r="EN67" s="205"/>
      <c r="EO67" s="205"/>
      <c r="EP67" s="205"/>
      <c r="EQ67" s="205"/>
      <c r="ER67" s="205"/>
      <c r="ES67" s="205"/>
      <c r="ET67" s="205"/>
      <c r="EU67" s="205"/>
      <c r="EV67" s="205"/>
      <c r="EW67" s="205"/>
      <c r="EX67" s="205"/>
      <c r="EY67" s="205"/>
      <c r="EZ67" s="205"/>
      <c r="FA67" s="205"/>
      <c r="FB67" s="205"/>
      <c r="FC67" s="205"/>
      <c r="FD67" s="205"/>
      <c r="FE67" s="205"/>
      <c r="FF67" s="205"/>
      <c r="FG67" s="205"/>
      <c r="FH67" s="205"/>
      <c r="FI67" s="205"/>
      <c r="FJ67" s="205"/>
      <c r="FK67" s="205"/>
      <c r="FL67" s="205"/>
      <c r="FM67" s="205"/>
      <c r="FN67" s="205"/>
      <c r="FO67" s="205"/>
      <c r="FP67" s="205"/>
      <c r="FQ67" s="205"/>
      <c r="FR67" s="205"/>
      <c r="FS67" s="205"/>
      <c r="FT67" s="205"/>
      <c r="FU67" s="205"/>
      <c r="FV67" s="205"/>
      <c r="FW67" s="205"/>
      <c r="FX67" s="205"/>
      <c r="FY67" s="205"/>
      <c r="FZ67" s="205"/>
      <c r="GA67" s="205"/>
      <c r="GB67" s="205"/>
      <c r="GC67" s="205"/>
      <c r="GD67" s="205"/>
      <c r="GE67" s="205"/>
      <c r="GF67" s="205"/>
      <c r="GG67" s="205"/>
      <c r="GH67" s="205"/>
      <c r="GI67" s="205"/>
      <c r="GJ67" s="205"/>
      <c r="GK67" s="205"/>
      <c r="GL67" s="205"/>
      <c r="GM67" s="205"/>
      <c r="GN67" s="205"/>
      <c r="GO67" s="205"/>
      <c r="GP67" s="205"/>
      <c r="GQ67" s="205"/>
      <c r="GR67" s="205"/>
      <c r="GS67" s="205"/>
      <c r="GT67" s="205"/>
      <c r="GU67" s="205"/>
      <c r="GV67" s="205"/>
      <c r="GW67" s="205"/>
      <c r="GX67" s="205"/>
      <c r="GY67" s="205"/>
      <c r="GZ67" s="205"/>
      <c r="HA67" s="205"/>
      <c r="HB67" s="205"/>
      <c r="HC67" s="205"/>
      <c r="HD67" s="205"/>
      <c r="HE67" s="205"/>
      <c r="HF67" s="205"/>
      <c r="HG67" s="205"/>
      <c r="HH67" s="205"/>
      <c r="HI67" s="205"/>
      <c r="HJ67" s="205"/>
      <c r="HK67" s="205"/>
      <c r="HL67" s="205"/>
      <c r="HM67" s="205"/>
      <c r="HN67" s="205"/>
      <c r="HO67" s="205"/>
      <c r="HP67" s="205"/>
      <c r="HQ67" s="205"/>
      <c r="HR67" s="205"/>
      <c r="HS67" s="205"/>
      <c r="HT67" s="205"/>
      <c r="HU67" s="205"/>
      <c r="HV67" s="205"/>
      <c r="HW67" s="205"/>
      <c r="HX67" s="205"/>
      <c r="HY67" s="205"/>
      <c r="HZ67" s="205"/>
      <c r="IA67" s="205"/>
      <c r="IB67" s="205"/>
      <c r="IC67" s="205"/>
      <c r="ID67" s="205"/>
      <c r="IE67" s="205"/>
      <c r="IF67" s="205"/>
      <c r="IG67" s="205"/>
      <c r="IH67" s="205"/>
      <c r="II67" s="205"/>
      <c r="IJ67" s="205"/>
      <c r="IK67" s="205"/>
      <c r="IL67" s="205"/>
      <c r="IM67" s="205"/>
      <c r="IN67" s="205"/>
      <c r="IO67" s="205"/>
      <c r="IP67" s="205"/>
      <c r="IQ67" s="205"/>
      <c r="IR67" s="205"/>
      <c r="IS67" s="205"/>
      <c r="IT67" s="205"/>
      <c r="IU67" s="205"/>
      <c r="IV67" s="205"/>
      <c r="IW67" s="205"/>
    </row>
    <row r="68" customFormat="false" ht="15" hidden="false" customHeight="true" outlineLevel="0" collapsed="false">
      <c r="A68" s="161" t="n">
        <f aca="false">+A60+1</f>
        <v>9</v>
      </c>
      <c r="B68" s="214" t="str">
        <f aca="false">+'Detail by Turbine'!G14</f>
        <v>9FA STAG Power Islands</v>
      </c>
      <c r="C68" s="215" t="str">
        <f aca="false">+'Detail by Turbine'!S14</f>
        <v>Arcos</v>
      </c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165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193"/>
      <c r="BD68" s="194"/>
      <c r="BE68" s="194"/>
      <c r="BF68" s="194"/>
      <c r="BG68" s="194"/>
      <c r="BH68" s="194"/>
      <c r="BI68" s="194"/>
      <c r="BJ68" s="194"/>
      <c r="BK68" s="194"/>
      <c r="BL68" s="194"/>
      <c r="BM68" s="194"/>
      <c r="BN68" s="194"/>
      <c r="BO68" s="194"/>
      <c r="BP68" s="194"/>
      <c r="BQ68" s="194"/>
      <c r="BR68" s="194"/>
      <c r="BS68" s="194"/>
      <c r="BT68" s="194"/>
      <c r="BU68" s="194"/>
      <c r="BV68" s="194"/>
      <c r="BW68" s="194"/>
      <c r="BX68" s="194"/>
      <c r="BY68" s="194"/>
      <c r="BZ68" s="194"/>
      <c r="CA68" s="194"/>
      <c r="CB68" s="194"/>
      <c r="CC68" s="194"/>
      <c r="CD68" s="194"/>
      <c r="CE68" s="194"/>
      <c r="CF68" s="194"/>
      <c r="CG68" s="194"/>
      <c r="CH68" s="194"/>
      <c r="CI68" s="194"/>
      <c r="CJ68" s="194"/>
      <c r="CK68" s="194"/>
      <c r="CL68" s="194"/>
      <c r="CM68" s="194"/>
      <c r="CN68" s="194"/>
      <c r="CO68" s="194"/>
      <c r="CP68" s="194"/>
      <c r="CQ68" s="194"/>
      <c r="CR68" s="194"/>
      <c r="CS68" s="194"/>
      <c r="CT68" s="194"/>
      <c r="CU68" s="194"/>
      <c r="CV68" s="194"/>
      <c r="CW68" s="194"/>
      <c r="CX68" s="194"/>
      <c r="CY68" s="194"/>
      <c r="CZ68" s="194"/>
      <c r="DA68" s="194"/>
      <c r="DB68" s="194"/>
      <c r="DC68" s="194"/>
      <c r="DD68" s="194"/>
      <c r="DE68" s="194"/>
      <c r="DF68" s="194"/>
      <c r="DG68" s="194"/>
      <c r="DH68" s="194"/>
      <c r="DI68" s="194"/>
      <c r="DJ68" s="194"/>
      <c r="DK68" s="194"/>
      <c r="DL68" s="194"/>
      <c r="DM68" s="194"/>
      <c r="DN68" s="194"/>
      <c r="DO68" s="194"/>
      <c r="DP68" s="194"/>
      <c r="DQ68" s="194"/>
      <c r="DR68" s="194"/>
      <c r="DS68" s="194"/>
      <c r="DT68" s="194"/>
      <c r="DU68" s="194"/>
      <c r="DV68" s="194"/>
      <c r="DW68" s="194"/>
      <c r="DX68" s="194"/>
      <c r="DY68" s="194"/>
      <c r="DZ68" s="194"/>
      <c r="EA68" s="194"/>
      <c r="EB68" s="194"/>
      <c r="EC68" s="194"/>
      <c r="ED68" s="194"/>
      <c r="EE68" s="194"/>
      <c r="EF68" s="194"/>
      <c r="EG68" s="194"/>
      <c r="EH68" s="194"/>
      <c r="EI68" s="194"/>
      <c r="EJ68" s="194"/>
      <c r="EK68" s="194"/>
      <c r="EL68" s="194"/>
      <c r="EM68" s="194"/>
      <c r="EN68" s="194"/>
      <c r="EO68" s="194"/>
      <c r="EP68" s="194"/>
      <c r="EQ68" s="194"/>
      <c r="ER68" s="194"/>
      <c r="ES68" s="194"/>
      <c r="ET68" s="194"/>
      <c r="EU68" s="194"/>
      <c r="EV68" s="194"/>
      <c r="EW68" s="194"/>
      <c r="EX68" s="194"/>
      <c r="EY68" s="194"/>
      <c r="EZ68" s="194"/>
      <c r="FA68" s="194"/>
      <c r="FB68" s="194"/>
      <c r="FC68" s="194"/>
      <c r="FD68" s="194"/>
      <c r="FE68" s="194"/>
      <c r="FF68" s="194"/>
      <c r="FG68" s="194"/>
      <c r="FH68" s="194"/>
      <c r="FI68" s="194"/>
      <c r="FJ68" s="194"/>
      <c r="FK68" s="194"/>
      <c r="FL68" s="194"/>
      <c r="FM68" s="194"/>
      <c r="FN68" s="194"/>
      <c r="FO68" s="194"/>
      <c r="FP68" s="194"/>
      <c r="FQ68" s="194"/>
      <c r="FR68" s="194"/>
      <c r="FS68" s="194"/>
      <c r="FT68" s="194"/>
      <c r="FU68" s="194"/>
      <c r="FV68" s="194"/>
      <c r="FW68" s="194"/>
      <c r="FX68" s="194"/>
      <c r="FY68" s="194"/>
      <c r="FZ68" s="194"/>
      <c r="GA68" s="194"/>
      <c r="GB68" s="194"/>
      <c r="GC68" s="194"/>
      <c r="GD68" s="194"/>
      <c r="GE68" s="194"/>
      <c r="GF68" s="194"/>
      <c r="GG68" s="194"/>
      <c r="GH68" s="194"/>
      <c r="GI68" s="194"/>
      <c r="GJ68" s="194"/>
      <c r="GK68" s="194"/>
      <c r="GL68" s="194"/>
      <c r="GM68" s="194"/>
      <c r="GN68" s="194"/>
      <c r="GO68" s="194"/>
      <c r="GP68" s="194"/>
      <c r="GQ68" s="194"/>
      <c r="GR68" s="194"/>
      <c r="GS68" s="194"/>
      <c r="GT68" s="194"/>
      <c r="GU68" s="194"/>
      <c r="GV68" s="194"/>
      <c r="GW68" s="194"/>
      <c r="GX68" s="194"/>
      <c r="GY68" s="194"/>
      <c r="GZ68" s="194"/>
      <c r="HA68" s="194"/>
      <c r="HB68" s="194"/>
      <c r="HC68" s="194"/>
      <c r="HD68" s="194"/>
      <c r="HE68" s="194"/>
      <c r="HF68" s="194"/>
      <c r="HG68" s="194"/>
      <c r="HH68" s="194"/>
      <c r="HI68" s="194"/>
      <c r="HJ68" s="194"/>
      <c r="HK68" s="194"/>
      <c r="HL68" s="194"/>
      <c r="HM68" s="194"/>
      <c r="HN68" s="194"/>
      <c r="HO68" s="194"/>
      <c r="HP68" s="194"/>
      <c r="HQ68" s="194"/>
      <c r="HR68" s="194"/>
      <c r="HS68" s="194"/>
      <c r="HT68" s="194"/>
      <c r="HU68" s="194"/>
      <c r="HV68" s="194"/>
      <c r="HW68" s="194"/>
      <c r="HX68" s="194"/>
      <c r="HY68" s="194"/>
      <c r="HZ68" s="194"/>
      <c r="IA68" s="194"/>
      <c r="IB68" s="194"/>
      <c r="IC68" s="194"/>
      <c r="ID68" s="194"/>
      <c r="IE68" s="194"/>
      <c r="IF68" s="194"/>
      <c r="IG68" s="194"/>
      <c r="IH68" s="194"/>
      <c r="II68" s="194"/>
      <c r="IJ68" s="194"/>
      <c r="IK68" s="194"/>
      <c r="IL68" s="194"/>
      <c r="IM68" s="194"/>
      <c r="IN68" s="194"/>
      <c r="IO68" s="194"/>
      <c r="IP68" s="194"/>
      <c r="IQ68" s="194"/>
      <c r="IR68" s="194"/>
      <c r="IS68" s="194"/>
      <c r="IT68" s="194"/>
      <c r="IU68" s="194"/>
      <c r="IV68" s="194"/>
      <c r="IW68" s="194"/>
    </row>
    <row r="69" customFormat="false" ht="12.75" hidden="false" customHeight="false" outlineLevel="0" collapsed="false">
      <c r="A69" s="161"/>
      <c r="B69" s="217" t="s">
        <v>121</v>
      </c>
      <c r="C69" s="215"/>
      <c r="D69" s="218" t="n">
        <v>0</v>
      </c>
      <c r="E69" s="218" t="n">
        <v>0</v>
      </c>
      <c r="F69" s="218" t="n">
        <v>0</v>
      </c>
      <c r="G69" s="218" t="n">
        <v>0</v>
      </c>
      <c r="H69" s="218" t="n">
        <v>0</v>
      </c>
      <c r="I69" s="218" t="n">
        <v>0</v>
      </c>
      <c r="J69" s="218" t="n">
        <v>0</v>
      </c>
      <c r="K69" s="218" t="n">
        <v>0</v>
      </c>
      <c r="L69" s="218" t="n">
        <v>0</v>
      </c>
      <c r="M69" s="218" t="n">
        <v>0</v>
      </c>
      <c r="N69" s="218" t="n">
        <v>0</v>
      </c>
      <c r="O69" s="218" t="n">
        <v>0</v>
      </c>
      <c r="P69" s="218" t="n">
        <v>0</v>
      </c>
      <c r="Q69" s="218" t="n">
        <v>0</v>
      </c>
      <c r="R69" s="218" t="n">
        <v>0</v>
      </c>
      <c r="S69" s="218" t="n">
        <v>0</v>
      </c>
      <c r="T69" s="218" t="n">
        <v>0</v>
      </c>
      <c r="U69" s="218" t="n">
        <v>0</v>
      </c>
      <c r="V69" s="218" t="n">
        <v>0</v>
      </c>
      <c r="W69" s="218" t="n">
        <v>0</v>
      </c>
      <c r="X69" s="218" t="n">
        <v>0.1</v>
      </c>
      <c r="Y69" s="218" t="n">
        <v>0</v>
      </c>
      <c r="Z69" s="218" t="n">
        <v>0</v>
      </c>
      <c r="AA69" s="218" t="n">
        <v>0.23</v>
      </c>
      <c r="AB69" s="218" t="n">
        <v>0.05</v>
      </c>
      <c r="AC69" s="218" t="n">
        <v>0.05</v>
      </c>
      <c r="AD69" s="218" t="n">
        <v>0.05</v>
      </c>
      <c r="AE69" s="218" t="n">
        <v>0.05</v>
      </c>
      <c r="AF69" s="218" t="n">
        <v>0.05</v>
      </c>
      <c r="AG69" s="218" t="n">
        <v>0.04</v>
      </c>
      <c r="AH69" s="218" t="n">
        <v>0.03</v>
      </c>
      <c r="AI69" s="218" t="n">
        <v>0.03</v>
      </c>
      <c r="AJ69" s="170" t="n">
        <v>0.03</v>
      </c>
      <c r="AK69" s="218" t="n">
        <v>0.02</v>
      </c>
      <c r="AL69" s="218" t="n">
        <v>0.02</v>
      </c>
      <c r="AM69" s="218" t="n">
        <v>0.02</v>
      </c>
      <c r="AN69" s="218" t="n">
        <v>0.02</v>
      </c>
      <c r="AO69" s="218" t="n">
        <v>0.06</v>
      </c>
      <c r="AP69" s="218" t="n">
        <v>0.07</v>
      </c>
      <c r="AQ69" s="218" t="n">
        <v>0.06</v>
      </c>
      <c r="AR69" s="218" t="n">
        <v>0.01</v>
      </c>
      <c r="AS69" s="218" t="n">
        <v>0.01</v>
      </c>
      <c r="AT69" s="218" t="n">
        <v>0</v>
      </c>
      <c r="AU69" s="218" t="n">
        <v>0</v>
      </c>
      <c r="AV69" s="218" t="n">
        <v>0</v>
      </c>
      <c r="AW69" s="218" t="n">
        <v>0</v>
      </c>
      <c r="AX69" s="218" t="n">
        <v>0</v>
      </c>
      <c r="AY69" s="218" t="n">
        <v>0</v>
      </c>
      <c r="AZ69" s="218" t="n">
        <v>0</v>
      </c>
      <c r="BA69" s="218" t="n">
        <v>0</v>
      </c>
      <c r="BB69" s="218" t="n">
        <v>0</v>
      </c>
      <c r="BC69" s="197" t="n">
        <f aca="false">SUM(D69:BB69)</f>
        <v>1</v>
      </c>
      <c r="BD69" s="195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8"/>
      <c r="BR69" s="198"/>
      <c r="BS69" s="198"/>
      <c r="BT69" s="198"/>
      <c r="BU69" s="198"/>
      <c r="BV69" s="198"/>
      <c r="BW69" s="198"/>
      <c r="BX69" s="198"/>
      <c r="BY69" s="198"/>
      <c r="BZ69" s="198"/>
      <c r="CA69" s="198"/>
      <c r="CB69" s="198"/>
      <c r="CC69" s="198"/>
      <c r="CD69" s="198"/>
      <c r="CE69" s="198"/>
      <c r="CF69" s="198"/>
      <c r="CG69" s="198"/>
      <c r="CH69" s="198"/>
      <c r="CI69" s="198"/>
      <c r="CJ69" s="198"/>
      <c r="CK69" s="198"/>
      <c r="CL69" s="198"/>
      <c r="CM69" s="198"/>
      <c r="CN69" s="198"/>
      <c r="CO69" s="198"/>
      <c r="CP69" s="198"/>
      <c r="CQ69" s="198"/>
      <c r="CR69" s="198"/>
      <c r="CS69" s="198"/>
      <c r="CT69" s="198"/>
      <c r="CU69" s="198"/>
      <c r="CV69" s="198"/>
      <c r="CW69" s="198"/>
      <c r="CX69" s="198"/>
      <c r="CY69" s="198"/>
      <c r="CZ69" s="198"/>
      <c r="DA69" s="198"/>
      <c r="DB69" s="198"/>
      <c r="DC69" s="198"/>
      <c r="DD69" s="198"/>
      <c r="DE69" s="198"/>
      <c r="DF69" s="198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  <c r="DV69" s="198"/>
      <c r="DW69" s="198"/>
      <c r="DX69" s="198"/>
      <c r="DY69" s="198"/>
      <c r="DZ69" s="198"/>
      <c r="EA69" s="198"/>
      <c r="EB69" s="198"/>
      <c r="EC69" s="198"/>
      <c r="ED69" s="198"/>
      <c r="EE69" s="198"/>
      <c r="EF69" s="198"/>
      <c r="EG69" s="198"/>
      <c r="EH69" s="198"/>
      <c r="EI69" s="198"/>
      <c r="EJ69" s="198"/>
      <c r="EK69" s="198"/>
      <c r="EL69" s="198"/>
      <c r="EM69" s="198"/>
      <c r="EN69" s="198"/>
      <c r="EO69" s="198"/>
      <c r="EP69" s="198"/>
      <c r="EQ69" s="198"/>
      <c r="ER69" s="198"/>
      <c r="ES69" s="198"/>
      <c r="ET69" s="198"/>
      <c r="EU69" s="198"/>
      <c r="EV69" s="198"/>
      <c r="EW69" s="198"/>
      <c r="EX69" s="198"/>
      <c r="EY69" s="198"/>
      <c r="EZ69" s="198"/>
      <c r="FA69" s="198"/>
      <c r="FB69" s="198"/>
      <c r="FC69" s="198"/>
      <c r="FD69" s="198"/>
      <c r="FE69" s="198"/>
      <c r="FF69" s="198"/>
      <c r="FG69" s="198"/>
      <c r="FH69" s="198"/>
      <c r="FI69" s="198"/>
      <c r="FJ69" s="198"/>
      <c r="FK69" s="198"/>
      <c r="FL69" s="198"/>
      <c r="FM69" s="198"/>
      <c r="FN69" s="198"/>
      <c r="FO69" s="198"/>
      <c r="FP69" s="198"/>
      <c r="FQ69" s="198"/>
      <c r="FR69" s="198"/>
      <c r="FS69" s="198"/>
      <c r="FT69" s="198"/>
      <c r="FU69" s="198"/>
      <c r="FV69" s="198"/>
      <c r="FW69" s="198"/>
      <c r="FX69" s="198"/>
      <c r="FY69" s="198"/>
      <c r="FZ69" s="198"/>
      <c r="GA69" s="198"/>
      <c r="GB69" s="198"/>
      <c r="GC69" s="198"/>
      <c r="GD69" s="198"/>
      <c r="GE69" s="198"/>
      <c r="GF69" s="198"/>
      <c r="GG69" s="198"/>
      <c r="GH69" s="198"/>
      <c r="GI69" s="198"/>
      <c r="GJ69" s="198"/>
      <c r="GK69" s="198"/>
      <c r="GL69" s="198"/>
      <c r="GM69" s="198"/>
      <c r="GN69" s="198"/>
      <c r="GO69" s="198"/>
      <c r="GP69" s="198"/>
      <c r="GQ69" s="198"/>
      <c r="GR69" s="198"/>
      <c r="GS69" s="198"/>
      <c r="GT69" s="198"/>
      <c r="GU69" s="198"/>
      <c r="GV69" s="198"/>
      <c r="GW69" s="198"/>
      <c r="GX69" s="198"/>
      <c r="GY69" s="198"/>
      <c r="GZ69" s="198"/>
      <c r="HA69" s="198"/>
      <c r="HB69" s="198"/>
      <c r="HC69" s="198"/>
      <c r="HD69" s="198"/>
      <c r="HE69" s="198"/>
      <c r="HF69" s="198"/>
      <c r="HG69" s="198"/>
      <c r="HH69" s="198"/>
      <c r="HI69" s="198"/>
      <c r="HJ69" s="198"/>
      <c r="HK69" s="198"/>
      <c r="HL69" s="198"/>
      <c r="HM69" s="198"/>
      <c r="HN69" s="198"/>
      <c r="HO69" s="198"/>
      <c r="HP69" s="198"/>
      <c r="HQ69" s="198"/>
      <c r="HR69" s="198"/>
      <c r="HS69" s="198"/>
      <c r="HT69" s="198"/>
      <c r="HU69" s="198"/>
      <c r="HV69" s="198"/>
      <c r="HW69" s="198"/>
      <c r="HX69" s="198"/>
      <c r="HY69" s="198"/>
      <c r="HZ69" s="198"/>
      <c r="IA69" s="198"/>
      <c r="IB69" s="198"/>
      <c r="IC69" s="198"/>
      <c r="ID69" s="198"/>
      <c r="IE69" s="198"/>
      <c r="IF69" s="198"/>
      <c r="IG69" s="198"/>
      <c r="IH69" s="198"/>
      <c r="II69" s="198"/>
      <c r="IJ69" s="198"/>
      <c r="IK69" s="198"/>
      <c r="IL69" s="198"/>
      <c r="IM69" s="198"/>
      <c r="IN69" s="198"/>
      <c r="IO69" s="198"/>
      <c r="IP69" s="198"/>
      <c r="IQ69" s="198"/>
      <c r="IR69" s="198"/>
      <c r="IS69" s="198"/>
      <c r="IT69" s="198"/>
      <c r="IU69" s="198"/>
      <c r="IV69" s="198"/>
      <c r="IW69" s="198"/>
    </row>
    <row r="70" customFormat="false" ht="12.75" hidden="false" customHeight="false" outlineLevel="0" collapsed="false">
      <c r="A70" s="161"/>
      <c r="B70" s="217" t="s">
        <v>122</v>
      </c>
      <c r="C70" s="215"/>
      <c r="D70" s="218" t="n">
        <f aca="false">D69</f>
        <v>0</v>
      </c>
      <c r="E70" s="218" t="n">
        <f aca="false">+D70+E69</f>
        <v>0</v>
      </c>
      <c r="F70" s="218" t="n">
        <f aca="false">+E70+F69</f>
        <v>0</v>
      </c>
      <c r="G70" s="218" t="n">
        <f aca="false">+F70+G69</f>
        <v>0</v>
      </c>
      <c r="H70" s="218" t="n">
        <f aca="false">+G70+H69</f>
        <v>0</v>
      </c>
      <c r="I70" s="218" t="n">
        <f aca="false">+H70+I69</f>
        <v>0</v>
      </c>
      <c r="J70" s="218" t="n">
        <f aca="false">+I70+J69</f>
        <v>0</v>
      </c>
      <c r="K70" s="218" t="n">
        <f aca="false">+J70+K69</f>
        <v>0</v>
      </c>
      <c r="L70" s="218" t="n">
        <f aca="false">+K70+L69</f>
        <v>0</v>
      </c>
      <c r="M70" s="218" t="n">
        <f aca="false">+L70+M69</f>
        <v>0</v>
      </c>
      <c r="N70" s="218" t="n">
        <f aca="false">+M70+N69</f>
        <v>0</v>
      </c>
      <c r="O70" s="218" t="n">
        <f aca="false">+N70+O69</f>
        <v>0</v>
      </c>
      <c r="P70" s="218" t="n">
        <f aca="false">+O70+P69</f>
        <v>0</v>
      </c>
      <c r="Q70" s="218" t="n">
        <f aca="false">+P70+Q69</f>
        <v>0</v>
      </c>
      <c r="R70" s="218" t="n">
        <f aca="false">+Q70+R69</f>
        <v>0</v>
      </c>
      <c r="S70" s="218" t="n">
        <f aca="false">+R70+S69</f>
        <v>0</v>
      </c>
      <c r="T70" s="218" t="n">
        <f aca="false">+S70+T69</f>
        <v>0</v>
      </c>
      <c r="U70" s="218" t="n">
        <f aca="false">+T70+U69</f>
        <v>0</v>
      </c>
      <c r="V70" s="218" t="n">
        <f aca="false">+U70+V69</f>
        <v>0</v>
      </c>
      <c r="W70" s="218" t="n">
        <f aca="false">+V70+W69</f>
        <v>0</v>
      </c>
      <c r="X70" s="218" t="n">
        <f aca="false">+W70+X69</f>
        <v>0.1</v>
      </c>
      <c r="Y70" s="218" t="n">
        <f aca="false">+X70+Y69</f>
        <v>0.1</v>
      </c>
      <c r="Z70" s="218" t="n">
        <f aca="false">+Y70+Z69</f>
        <v>0.1</v>
      </c>
      <c r="AA70" s="218" t="n">
        <f aca="false">+Z70+AA69</f>
        <v>0.33</v>
      </c>
      <c r="AB70" s="218" t="n">
        <f aca="false">+AA70+AB69</f>
        <v>0.38</v>
      </c>
      <c r="AC70" s="218" t="n">
        <f aca="false">+AB70+AC69</f>
        <v>0.43</v>
      </c>
      <c r="AD70" s="218" t="n">
        <f aca="false">+AC70+AD69</f>
        <v>0.48</v>
      </c>
      <c r="AE70" s="218" t="n">
        <f aca="false">+AD70+AE69</f>
        <v>0.53</v>
      </c>
      <c r="AF70" s="218" t="n">
        <f aca="false">+AE70+AF69</f>
        <v>0.58</v>
      </c>
      <c r="AG70" s="218" t="n">
        <f aca="false">+AF70+AG69</f>
        <v>0.62</v>
      </c>
      <c r="AH70" s="218" t="n">
        <f aca="false">+AG70+AH69</f>
        <v>0.65</v>
      </c>
      <c r="AI70" s="218" t="n">
        <f aca="false">+AH70+AI69</f>
        <v>0.68</v>
      </c>
      <c r="AJ70" s="170" t="n">
        <f aca="false">+AI70+AJ69</f>
        <v>0.71</v>
      </c>
      <c r="AK70" s="218" t="n">
        <f aca="false">+AJ70+AK69</f>
        <v>0.73</v>
      </c>
      <c r="AL70" s="218" t="n">
        <f aca="false">+AK70+AL69</f>
        <v>0.75</v>
      </c>
      <c r="AM70" s="218" t="n">
        <f aca="false">+AL70+AM69</f>
        <v>0.77</v>
      </c>
      <c r="AN70" s="218" t="n">
        <f aca="false">+AM70+AN69</f>
        <v>0.79</v>
      </c>
      <c r="AO70" s="218" t="n">
        <f aca="false">+AN70+AO69</f>
        <v>0.85</v>
      </c>
      <c r="AP70" s="218" t="n">
        <f aca="false">+AO70+AP69</f>
        <v>0.92</v>
      </c>
      <c r="AQ70" s="218" t="n">
        <f aca="false">+AP70+AQ69</f>
        <v>0.98</v>
      </c>
      <c r="AR70" s="218" t="n">
        <f aca="false">+AQ70+AR69</f>
        <v>0.99</v>
      </c>
      <c r="AS70" s="218" t="n">
        <f aca="false">+AR70+AS69</f>
        <v>1</v>
      </c>
      <c r="AT70" s="218" t="n">
        <f aca="false">+AS70+AT69</f>
        <v>1</v>
      </c>
      <c r="AU70" s="218" t="n">
        <f aca="false">+AT70+AU69</f>
        <v>1</v>
      </c>
      <c r="AV70" s="218" t="n">
        <f aca="false">+AU70+AV69</f>
        <v>1</v>
      </c>
      <c r="AW70" s="218" t="n">
        <f aca="false">+AV70+AW69</f>
        <v>1</v>
      </c>
      <c r="AX70" s="218" t="n">
        <f aca="false">+AW70+AX69</f>
        <v>1</v>
      </c>
      <c r="AY70" s="218" t="n">
        <f aca="false">+AX70+AY69</f>
        <v>1</v>
      </c>
      <c r="AZ70" s="218" t="n">
        <f aca="false">+AY70+AZ69</f>
        <v>1</v>
      </c>
      <c r="BA70" s="218" t="n">
        <f aca="false">+AZ70+BA69</f>
        <v>1</v>
      </c>
      <c r="BB70" s="218" t="n">
        <f aca="false">+BA70+BB69</f>
        <v>1</v>
      </c>
      <c r="BC70" s="197"/>
      <c r="BD70" s="195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198"/>
      <c r="BZ70" s="198"/>
      <c r="CA70" s="198"/>
      <c r="CB70" s="198"/>
      <c r="CC70" s="198"/>
      <c r="CD70" s="198"/>
      <c r="CE70" s="198"/>
      <c r="CF70" s="198"/>
      <c r="CG70" s="198"/>
      <c r="CH70" s="198"/>
      <c r="CI70" s="198"/>
      <c r="CJ70" s="198"/>
      <c r="CK70" s="198"/>
      <c r="CL70" s="198"/>
      <c r="CM70" s="198"/>
      <c r="CN70" s="198"/>
      <c r="CO70" s="198"/>
      <c r="CP70" s="198"/>
      <c r="CQ70" s="198"/>
      <c r="CR70" s="198"/>
      <c r="CS70" s="198"/>
      <c r="CT70" s="198"/>
      <c r="CU70" s="198"/>
      <c r="CV70" s="198"/>
      <c r="CW70" s="198"/>
      <c r="CX70" s="198"/>
      <c r="CY70" s="198"/>
      <c r="CZ70" s="198"/>
      <c r="DA70" s="198"/>
      <c r="DB70" s="198"/>
      <c r="DC70" s="198"/>
      <c r="DD70" s="198"/>
      <c r="DE70" s="198"/>
      <c r="DF70" s="198"/>
      <c r="DG70" s="198"/>
      <c r="DH70" s="198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  <c r="DV70" s="198"/>
      <c r="DW70" s="198"/>
      <c r="DX70" s="198"/>
      <c r="DY70" s="198"/>
      <c r="DZ70" s="198"/>
      <c r="EA70" s="198"/>
      <c r="EB70" s="198"/>
      <c r="EC70" s="198"/>
      <c r="ED70" s="198"/>
      <c r="EE70" s="198"/>
      <c r="EF70" s="198"/>
      <c r="EG70" s="198"/>
      <c r="EH70" s="198"/>
      <c r="EI70" s="198"/>
      <c r="EJ70" s="198"/>
      <c r="EK70" s="198"/>
      <c r="EL70" s="198"/>
      <c r="EM70" s="198"/>
      <c r="EN70" s="198"/>
      <c r="EO70" s="198"/>
      <c r="EP70" s="198"/>
      <c r="EQ70" s="198"/>
      <c r="ER70" s="198"/>
      <c r="ES70" s="198"/>
      <c r="ET70" s="198"/>
      <c r="EU70" s="198"/>
      <c r="EV70" s="198"/>
      <c r="EW70" s="198"/>
      <c r="EX70" s="198"/>
      <c r="EY70" s="198"/>
      <c r="EZ70" s="198"/>
      <c r="FA70" s="198"/>
      <c r="FB70" s="198"/>
      <c r="FC70" s="198"/>
      <c r="FD70" s="198"/>
      <c r="FE70" s="198"/>
      <c r="FF70" s="198"/>
      <c r="FG70" s="198"/>
      <c r="FH70" s="198"/>
      <c r="FI70" s="198"/>
      <c r="FJ70" s="198"/>
      <c r="FK70" s="198"/>
      <c r="FL70" s="198"/>
      <c r="FM70" s="198"/>
      <c r="FN70" s="198"/>
      <c r="FO70" s="198"/>
      <c r="FP70" s="198"/>
      <c r="FQ70" s="198"/>
      <c r="FR70" s="198"/>
      <c r="FS70" s="198"/>
      <c r="FT70" s="198"/>
      <c r="FU70" s="198"/>
      <c r="FV70" s="198"/>
      <c r="FW70" s="198"/>
      <c r="FX70" s="198"/>
      <c r="FY70" s="198"/>
      <c r="FZ70" s="198"/>
      <c r="GA70" s="198"/>
      <c r="GB70" s="198"/>
      <c r="GC70" s="198"/>
      <c r="GD70" s="198"/>
      <c r="GE70" s="198"/>
      <c r="GF70" s="198"/>
      <c r="GG70" s="198"/>
      <c r="GH70" s="198"/>
      <c r="GI70" s="198"/>
      <c r="GJ70" s="198"/>
      <c r="GK70" s="198"/>
      <c r="GL70" s="198"/>
      <c r="GM70" s="198"/>
      <c r="GN70" s="198"/>
      <c r="GO70" s="198"/>
      <c r="GP70" s="198"/>
      <c r="GQ70" s="198"/>
      <c r="GR70" s="198"/>
      <c r="GS70" s="198"/>
      <c r="GT70" s="198"/>
      <c r="GU70" s="198"/>
      <c r="GV70" s="198"/>
      <c r="GW70" s="198"/>
      <c r="GX70" s="198"/>
      <c r="GY70" s="198"/>
      <c r="GZ70" s="198"/>
      <c r="HA70" s="198"/>
      <c r="HB70" s="198"/>
      <c r="HC70" s="198"/>
      <c r="HD70" s="198"/>
      <c r="HE70" s="198"/>
      <c r="HF70" s="198"/>
      <c r="HG70" s="198"/>
      <c r="HH70" s="198"/>
      <c r="HI70" s="198"/>
      <c r="HJ70" s="198"/>
      <c r="HK70" s="198"/>
      <c r="HL70" s="198"/>
      <c r="HM70" s="198"/>
      <c r="HN70" s="198"/>
      <c r="HO70" s="198"/>
      <c r="HP70" s="198"/>
      <c r="HQ70" s="198"/>
      <c r="HR70" s="198"/>
      <c r="HS70" s="198"/>
      <c r="HT70" s="198"/>
      <c r="HU70" s="198"/>
      <c r="HV70" s="198"/>
      <c r="HW70" s="198"/>
      <c r="HX70" s="198"/>
      <c r="HY70" s="198"/>
      <c r="HZ70" s="198"/>
      <c r="IA70" s="198"/>
      <c r="IB70" s="198"/>
      <c r="IC70" s="198"/>
      <c r="ID70" s="198"/>
      <c r="IE70" s="198"/>
      <c r="IF70" s="198"/>
      <c r="IG70" s="198"/>
      <c r="IH70" s="198"/>
      <c r="II70" s="198"/>
      <c r="IJ70" s="198"/>
      <c r="IK70" s="198"/>
      <c r="IL70" s="198"/>
      <c r="IM70" s="198"/>
      <c r="IN70" s="198"/>
      <c r="IO70" s="198"/>
      <c r="IP70" s="198"/>
      <c r="IQ70" s="198"/>
      <c r="IR70" s="198"/>
      <c r="IS70" s="198"/>
      <c r="IT70" s="198"/>
      <c r="IU70" s="198"/>
      <c r="IV70" s="198"/>
      <c r="IW70" s="198"/>
    </row>
    <row r="71" customFormat="false" ht="12.75" hidden="false" customHeight="false" outlineLevel="0" collapsed="false">
      <c r="A71" s="161"/>
      <c r="B71" s="217" t="s">
        <v>123</v>
      </c>
      <c r="C71" s="215"/>
      <c r="D71" s="218" t="n">
        <v>0</v>
      </c>
      <c r="E71" s="218" t="n">
        <v>0</v>
      </c>
      <c r="F71" s="218" t="n">
        <v>0</v>
      </c>
      <c r="G71" s="218" t="n">
        <v>0</v>
      </c>
      <c r="H71" s="218" t="n">
        <v>0</v>
      </c>
      <c r="I71" s="218" t="n">
        <v>0</v>
      </c>
      <c r="J71" s="218" t="n">
        <v>0</v>
      </c>
      <c r="K71" s="218" t="n">
        <v>0</v>
      </c>
      <c r="L71" s="218" t="n">
        <v>0</v>
      </c>
      <c r="M71" s="218" t="n">
        <v>0</v>
      </c>
      <c r="N71" s="218" t="n">
        <v>0</v>
      </c>
      <c r="O71" s="218" t="n">
        <v>0</v>
      </c>
      <c r="P71" s="218" t="n">
        <v>0</v>
      </c>
      <c r="Q71" s="218" t="n">
        <v>0</v>
      </c>
      <c r="R71" s="218" t="n">
        <v>0</v>
      </c>
      <c r="S71" s="218" t="n">
        <v>0</v>
      </c>
      <c r="T71" s="218" t="n">
        <v>0</v>
      </c>
      <c r="U71" s="218" t="n">
        <v>0</v>
      </c>
      <c r="V71" s="218" t="n">
        <f aca="false">V72-U72</f>
        <v>0.1</v>
      </c>
      <c r="W71" s="218" t="n">
        <f aca="false">W72-V72</f>
        <v>0.013</v>
      </c>
      <c r="X71" s="218" t="n">
        <f aca="false">X72-W72</f>
        <v>0.017</v>
      </c>
      <c r="Y71" s="218" t="n">
        <f aca="false">Y72-X72</f>
        <v>0.016</v>
      </c>
      <c r="Z71" s="218" t="n">
        <f aca="false">Z72-Y72</f>
        <v>0.027</v>
      </c>
      <c r="AA71" s="218" t="n">
        <f aca="false">AA72-Z72</f>
        <v>0.049</v>
      </c>
      <c r="AB71" s="218" t="n">
        <f aca="false">AB72-AA72</f>
        <v>0.059</v>
      </c>
      <c r="AC71" s="218" t="n">
        <f aca="false">AC72-AB72</f>
        <v>0.058</v>
      </c>
      <c r="AD71" s="218" t="n">
        <f aca="false">AD72-AC72</f>
        <v>0.05</v>
      </c>
      <c r="AE71" s="218" t="n">
        <f aca="false">AE72-AD72</f>
        <v>0.053</v>
      </c>
      <c r="AF71" s="218" t="n">
        <f aca="false">AF72-AE72</f>
        <v>0.054</v>
      </c>
      <c r="AG71" s="218" t="n">
        <f aca="false">AG72-AF72</f>
        <v>0.0530000000000001</v>
      </c>
      <c r="AH71" s="218" t="n">
        <f aca="false">AH72-AG72</f>
        <v>0.0409999999999999</v>
      </c>
      <c r="AI71" s="218" t="n">
        <f aca="false">AI72-AH72</f>
        <v>0.03</v>
      </c>
      <c r="AJ71" s="170" t="n">
        <f aca="false">AJ72-AI72</f>
        <v>0.032</v>
      </c>
      <c r="AK71" s="218" t="n">
        <f aca="false">AK72-AJ72</f>
        <v>0.018</v>
      </c>
      <c r="AL71" s="218" t="n">
        <f aca="false">AL72-AK72</f>
        <v>0.017</v>
      </c>
      <c r="AM71" s="218" t="n">
        <f aca="false">AM72-AL72</f>
        <v>0.0139999999999999</v>
      </c>
      <c r="AN71" s="218" t="n">
        <f aca="false">AN72-AM72</f>
        <v>0.012</v>
      </c>
      <c r="AO71" s="218" t="n">
        <f aca="false">AO72-AN72</f>
        <v>0.0960000000000001</v>
      </c>
      <c r="AP71" s="218" t="n">
        <f aca="false">AP72-AO72</f>
        <v>0.095</v>
      </c>
      <c r="AQ71" s="218" t="n">
        <f aca="false">AQ72-AP72</f>
        <v>0.092</v>
      </c>
      <c r="AR71" s="218" t="n">
        <f aca="false">AR72-AQ72</f>
        <v>0.004</v>
      </c>
      <c r="AS71" s="218" t="n">
        <f aca="false">AS72-AR72</f>
        <v>0</v>
      </c>
      <c r="AT71" s="218" t="n">
        <f aca="false">AT72-AS72</f>
        <v>0</v>
      </c>
      <c r="AU71" s="218" t="n">
        <f aca="false">AU72-AT72</f>
        <v>0</v>
      </c>
      <c r="AV71" s="218" t="n">
        <f aca="false">AV72-AU72</f>
        <v>0</v>
      </c>
      <c r="AW71" s="218" t="n">
        <f aca="false">AW72-AV72</f>
        <v>0</v>
      </c>
      <c r="AX71" s="218" t="n">
        <f aca="false">AX72-AW72</f>
        <v>0</v>
      </c>
      <c r="AY71" s="218" t="n">
        <f aca="false">AY72-AX72</f>
        <v>0</v>
      </c>
      <c r="AZ71" s="218" t="n">
        <f aca="false">AZ72-AY72</f>
        <v>0</v>
      </c>
      <c r="BA71" s="218" t="n">
        <f aca="false">BA72-AZ72</f>
        <v>0</v>
      </c>
      <c r="BB71" s="218" t="n">
        <f aca="false">BB72-BA72</f>
        <v>0</v>
      </c>
      <c r="BC71" s="197" t="n">
        <f aca="false">SUM(D71:BB71)</f>
        <v>1</v>
      </c>
      <c r="BD71" s="195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  <c r="BR71" s="198"/>
      <c r="BS71" s="198"/>
      <c r="BT71" s="198"/>
      <c r="BU71" s="198"/>
      <c r="BV71" s="198"/>
      <c r="BW71" s="198"/>
      <c r="BX71" s="198"/>
      <c r="BY71" s="198"/>
      <c r="BZ71" s="198"/>
      <c r="CA71" s="198"/>
      <c r="CB71" s="198"/>
      <c r="CC71" s="198"/>
      <c r="CD71" s="198"/>
      <c r="CE71" s="198"/>
      <c r="CF71" s="198"/>
      <c r="CG71" s="198"/>
      <c r="CH71" s="198"/>
      <c r="CI71" s="198"/>
      <c r="CJ71" s="198"/>
      <c r="CK71" s="198"/>
      <c r="CL71" s="198"/>
      <c r="CM71" s="198"/>
      <c r="CN71" s="198"/>
      <c r="CO71" s="198"/>
      <c r="CP71" s="198"/>
      <c r="CQ71" s="198"/>
      <c r="CR71" s="198"/>
      <c r="CS71" s="198"/>
      <c r="CT71" s="198"/>
      <c r="CU71" s="198"/>
      <c r="CV71" s="198"/>
      <c r="CW71" s="198"/>
      <c r="CX71" s="198"/>
      <c r="CY71" s="198"/>
      <c r="CZ71" s="198"/>
      <c r="DA71" s="198"/>
      <c r="DB71" s="198"/>
      <c r="DC71" s="198"/>
      <c r="DD71" s="198"/>
      <c r="DE71" s="198"/>
      <c r="DF71" s="198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  <c r="DV71" s="198"/>
      <c r="DW71" s="198"/>
      <c r="DX71" s="198"/>
      <c r="DY71" s="198"/>
      <c r="DZ71" s="198"/>
      <c r="EA71" s="198"/>
      <c r="EB71" s="198"/>
      <c r="EC71" s="198"/>
      <c r="ED71" s="198"/>
      <c r="EE71" s="198"/>
      <c r="EF71" s="198"/>
      <c r="EG71" s="198"/>
      <c r="EH71" s="198"/>
      <c r="EI71" s="198"/>
      <c r="EJ71" s="198"/>
      <c r="EK71" s="198"/>
      <c r="EL71" s="198"/>
      <c r="EM71" s="198"/>
      <c r="EN71" s="198"/>
      <c r="EO71" s="198"/>
      <c r="EP71" s="198"/>
      <c r="EQ71" s="198"/>
      <c r="ER71" s="198"/>
      <c r="ES71" s="198"/>
      <c r="ET71" s="198"/>
      <c r="EU71" s="198"/>
      <c r="EV71" s="198"/>
      <c r="EW71" s="198"/>
      <c r="EX71" s="198"/>
      <c r="EY71" s="198"/>
      <c r="EZ71" s="198"/>
      <c r="FA71" s="198"/>
      <c r="FB71" s="198"/>
      <c r="FC71" s="198"/>
      <c r="FD71" s="198"/>
      <c r="FE71" s="198"/>
      <c r="FF71" s="198"/>
      <c r="FG71" s="198"/>
      <c r="FH71" s="198"/>
      <c r="FI71" s="198"/>
      <c r="FJ71" s="198"/>
      <c r="FK71" s="198"/>
      <c r="FL71" s="198"/>
      <c r="FM71" s="198"/>
      <c r="FN71" s="198"/>
      <c r="FO71" s="198"/>
      <c r="FP71" s="198"/>
      <c r="FQ71" s="198"/>
      <c r="FR71" s="198"/>
      <c r="FS71" s="198"/>
      <c r="FT71" s="198"/>
      <c r="FU71" s="198"/>
      <c r="FV71" s="198"/>
      <c r="FW71" s="198"/>
      <c r="FX71" s="198"/>
      <c r="FY71" s="198"/>
      <c r="FZ71" s="198"/>
      <c r="GA71" s="198"/>
      <c r="GB71" s="198"/>
      <c r="GC71" s="198"/>
      <c r="GD71" s="198"/>
      <c r="GE71" s="198"/>
      <c r="GF71" s="198"/>
      <c r="GG71" s="198"/>
      <c r="GH71" s="198"/>
      <c r="GI71" s="198"/>
      <c r="GJ71" s="198"/>
      <c r="GK71" s="198"/>
      <c r="GL71" s="198"/>
      <c r="GM71" s="198"/>
      <c r="GN71" s="198"/>
      <c r="GO71" s="198"/>
      <c r="GP71" s="198"/>
      <c r="GQ71" s="198"/>
      <c r="GR71" s="198"/>
      <c r="GS71" s="198"/>
      <c r="GT71" s="198"/>
      <c r="GU71" s="198"/>
      <c r="GV71" s="198"/>
      <c r="GW71" s="198"/>
      <c r="GX71" s="198"/>
      <c r="GY71" s="198"/>
      <c r="GZ71" s="198"/>
      <c r="HA71" s="198"/>
      <c r="HB71" s="198"/>
      <c r="HC71" s="198"/>
      <c r="HD71" s="198"/>
      <c r="HE71" s="198"/>
      <c r="HF71" s="198"/>
      <c r="HG71" s="198"/>
      <c r="HH71" s="198"/>
      <c r="HI71" s="198"/>
      <c r="HJ71" s="198"/>
      <c r="HK71" s="198"/>
      <c r="HL71" s="198"/>
      <c r="HM71" s="198"/>
      <c r="HN71" s="198"/>
      <c r="HO71" s="198"/>
      <c r="HP71" s="198"/>
      <c r="HQ71" s="198"/>
      <c r="HR71" s="198"/>
      <c r="HS71" s="198"/>
      <c r="HT71" s="198"/>
      <c r="HU71" s="198"/>
      <c r="HV71" s="198"/>
      <c r="HW71" s="198"/>
      <c r="HX71" s="198"/>
      <c r="HY71" s="198"/>
      <c r="HZ71" s="198"/>
      <c r="IA71" s="198"/>
      <c r="IB71" s="198"/>
      <c r="IC71" s="198"/>
      <c r="ID71" s="198"/>
      <c r="IE71" s="198"/>
      <c r="IF71" s="198"/>
      <c r="IG71" s="198"/>
      <c r="IH71" s="198"/>
      <c r="II71" s="198"/>
      <c r="IJ71" s="198"/>
      <c r="IK71" s="198"/>
      <c r="IL71" s="198"/>
      <c r="IM71" s="198"/>
      <c r="IN71" s="198"/>
      <c r="IO71" s="198"/>
      <c r="IP71" s="198"/>
      <c r="IQ71" s="198"/>
      <c r="IR71" s="198"/>
      <c r="IS71" s="198"/>
      <c r="IT71" s="198"/>
      <c r="IU71" s="198"/>
      <c r="IV71" s="198"/>
      <c r="IW71" s="198"/>
    </row>
    <row r="72" customFormat="false" ht="12.75" hidden="false" customHeight="false" outlineLevel="0" collapsed="false">
      <c r="A72" s="161"/>
      <c r="B72" s="217" t="s">
        <v>124</v>
      </c>
      <c r="C72" s="215"/>
      <c r="D72" s="218" t="n">
        <f aca="false">D71</f>
        <v>0</v>
      </c>
      <c r="E72" s="218" t="n">
        <f aca="false">+D72+E71</f>
        <v>0</v>
      </c>
      <c r="F72" s="218" t="n">
        <f aca="false">+E72+F71</f>
        <v>0</v>
      </c>
      <c r="G72" s="218" t="n">
        <f aca="false">+F72+G71</f>
        <v>0</v>
      </c>
      <c r="H72" s="218" t="n">
        <f aca="false">+G72+H71</f>
        <v>0</v>
      </c>
      <c r="I72" s="218" t="n">
        <f aca="false">+H72+I71</f>
        <v>0</v>
      </c>
      <c r="J72" s="218" t="n">
        <f aca="false">+I72+J71</f>
        <v>0</v>
      </c>
      <c r="K72" s="218" t="n">
        <f aca="false">+J72+K71</f>
        <v>0</v>
      </c>
      <c r="L72" s="218" t="n">
        <f aca="false">+K72+L71</f>
        <v>0</v>
      </c>
      <c r="M72" s="218" t="n">
        <f aca="false">+L72+M71</f>
        <v>0</v>
      </c>
      <c r="N72" s="218" t="n">
        <f aca="false">+M72+N71</f>
        <v>0</v>
      </c>
      <c r="O72" s="218" t="n">
        <f aca="false">+N72+O71</f>
        <v>0</v>
      </c>
      <c r="P72" s="218" t="n">
        <f aca="false">+O72+P71</f>
        <v>0</v>
      </c>
      <c r="Q72" s="218" t="n">
        <f aca="false">+P72+Q71</f>
        <v>0</v>
      </c>
      <c r="R72" s="218" t="n">
        <f aca="false">+Q72+R71</f>
        <v>0</v>
      </c>
      <c r="S72" s="218" t="n">
        <f aca="false">+R72+S71</f>
        <v>0</v>
      </c>
      <c r="T72" s="218" t="n">
        <f aca="false">+S72+T71</f>
        <v>0</v>
      </c>
      <c r="U72" s="218" t="n">
        <f aca="false">+T72+U71</f>
        <v>0</v>
      </c>
      <c r="V72" s="218" t="n">
        <v>0.1</v>
      </c>
      <c r="W72" s="218" t="n">
        <v>0.113</v>
      </c>
      <c r="X72" s="218" t="n">
        <v>0.13</v>
      </c>
      <c r="Y72" s="218" t="n">
        <v>0.146</v>
      </c>
      <c r="Z72" s="218" t="n">
        <v>0.173</v>
      </c>
      <c r="AA72" s="218" t="n">
        <v>0.222</v>
      </c>
      <c r="AB72" s="218" t="n">
        <v>0.281</v>
      </c>
      <c r="AC72" s="218" t="n">
        <v>0.339</v>
      </c>
      <c r="AD72" s="218" t="n">
        <v>0.389</v>
      </c>
      <c r="AE72" s="218" t="n">
        <v>0.442</v>
      </c>
      <c r="AF72" s="218" t="n">
        <v>0.496</v>
      </c>
      <c r="AG72" s="218" t="n">
        <v>0.549</v>
      </c>
      <c r="AH72" s="218" t="n">
        <v>0.59</v>
      </c>
      <c r="AI72" s="218" t="n">
        <v>0.62</v>
      </c>
      <c r="AJ72" s="170" t="n">
        <v>0.652</v>
      </c>
      <c r="AK72" s="218" t="n">
        <v>0.67</v>
      </c>
      <c r="AL72" s="218" t="n">
        <v>0.687</v>
      </c>
      <c r="AM72" s="218" t="n">
        <v>0.701</v>
      </c>
      <c r="AN72" s="218" t="n">
        <v>0.713</v>
      </c>
      <c r="AO72" s="218" t="n">
        <v>0.809</v>
      </c>
      <c r="AP72" s="218" t="n">
        <v>0.904</v>
      </c>
      <c r="AQ72" s="218" t="n">
        <v>0.996</v>
      </c>
      <c r="AR72" s="218" t="n">
        <v>1</v>
      </c>
      <c r="AS72" s="218" t="n">
        <v>1</v>
      </c>
      <c r="AT72" s="218" t="n">
        <v>1</v>
      </c>
      <c r="AU72" s="218" t="n">
        <v>1</v>
      </c>
      <c r="AV72" s="218" t="n">
        <v>1</v>
      </c>
      <c r="AW72" s="218" t="n">
        <v>1</v>
      </c>
      <c r="AX72" s="218" t="n">
        <v>1</v>
      </c>
      <c r="AY72" s="218" t="n">
        <v>1</v>
      </c>
      <c r="AZ72" s="218" t="n">
        <v>1</v>
      </c>
      <c r="BA72" s="218" t="n">
        <v>1</v>
      </c>
      <c r="BB72" s="218" t="n">
        <v>1</v>
      </c>
      <c r="BC72" s="197"/>
      <c r="BD72" s="195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  <c r="BP72" s="198"/>
      <c r="BQ72" s="198"/>
      <c r="BR72" s="198"/>
      <c r="BS72" s="198"/>
      <c r="BT72" s="198"/>
      <c r="BU72" s="198"/>
      <c r="BV72" s="198"/>
      <c r="BW72" s="198"/>
      <c r="BX72" s="198"/>
      <c r="BY72" s="198"/>
      <c r="BZ72" s="198"/>
      <c r="CA72" s="198"/>
      <c r="CB72" s="198"/>
      <c r="CC72" s="198"/>
      <c r="CD72" s="198"/>
      <c r="CE72" s="198"/>
      <c r="CF72" s="198"/>
      <c r="CG72" s="198"/>
      <c r="CH72" s="198"/>
      <c r="CI72" s="198"/>
      <c r="CJ72" s="198"/>
      <c r="CK72" s="198"/>
      <c r="CL72" s="198"/>
      <c r="CM72" s="198"/>
      <c r="CN72" s="198"/>
      <c r="CO72" s="198"/>
      <c r="CP72" s="198"/>
      <c r="CQ72" s="198"/>
      <c r="CR72" s="198"/>
      <c r="CS72" s="198"/>
      <c r="CT72" s="198"/>
      <c r="CU72" s="198"/>
      <c r="CV72" s="198"/>
      <c r="CW72" s="198"/>
      <c r="CX72" s="198"/>
      <c r="CY72" s="198"/>
      <c r="CZ72" s="198"/>
      <c r="DA72" s="198"/>
      <c r="DB72" s="198"/>
      <c r="DC72" s="198"/>
      <c r="DD72" s="198"/>
      <c r="DE72" s="198"/>
      <c r="DF72" s="198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  <c r="DV72" s="198"/>
      <c r="DW72" s="198"/>
      <c r="DX72" s="198"/>
      <c r="DY72" s="198"/>
      <c r="DZ72" s="198"/>
      <c r="EA72" s="198"/>
      <c r="EB72" s="198"/>
      <c r="EC72" s="198"/>
      <c r="ED72" s="198"/>
      <c r="EE72" s="198"/>
      <c r="EF72" s="198"/>
      <c r="EG72" s="198"/>
      <c r="EH72" s="198"/>
      <c r="EI72" s="198"/>
      <c r="EJ72" s="198"/>
      <c r="EK72" s="198"/>
      <c r="EL72" s="198"/>
      <c r="EM72" s="198"/>
      <c r="EN72" s="198"/>
      <c r="EO72" s="198"/>
      <c r="EP72" s="198"/>
      <c r="EQ72" s="198"/>
      <c r="ER72" s="198"/>
      <c r="ES72" s="198"/>
      <c r="ET72" s="198"/>
      <c r="EU72" s="198"/>
      <c r="EV72" s="198"/>
      <c r="EW72" s="198"/>
      <c r="EX72" s="198"/>
      <c r="EY72" s="198"/>
      <c r="EZ72" s="198"/>
      <c r="FA72" s="198"/>
      <c r="FB72" s="198"/>
      <c r="FC72" s="198"/>
      <c r="FD72" s="198"/>
      <c r="FE72" s="198"/>
      <c r="FF72" s="198"/>
      <c r="FG72" s="198"/>
      <c r="FH72" s="198"/>
      <c r="FI72" s="198"/>
      <c r="FJ72" s="198"/>
      <c r="FK72" s="198"/>
      <c r="FL72" s="198"/>
      <c r="FM72" s="198"/>
      <c r="FN72" s="198"/>
      <c r="FO72" s="198"/>
      <c r="FP72" s="198"/>
      <c r="FQ72" s="198"/>
      <c r="FR72" s="198"/>
      <c r="FS72" s="198"/>
      <c r="FT72" s="198"/>
      <c r="FU72" s="198"/>
      <c r="FV72" s="198"/>
      <c r="FW72" s="198"/>
      <c r="FX72" s="198"/>
      <c r="FY72" s="198"/>
      <c r="FZ72" s="198"/>
      <c r="GA72" s="198"/>
      <c r="GB72" s="198"/>
      <c r="GC72" s="198"/>
      <c r="GD72" s="198"/>
      <c r="GE72" s="198"/>
      <c r="GF72" s="198"/>
      <c r="GG72" s="198"/>
      <c r="GH72" s="198"/>
      <c r="GI72" s="198"/>
      <c r="GJ72" s="198"/>
      <c r="GK72" s="198"/>
      <c r="GL72" s="198"/>
      <c r="GM72" s="198"/>
      <c r="GN72" s="198"/>
      <c r="GO72" s="198"/>
      <c r="GP72" s="198"/>
      <c r="GQ72" s="198"/>
      <c r="GR72" s="198"/>
      <c r="GS72" s="198"/>
      <c r="GT72" s="198"/>
      <c r="GU72" s="198"/>
      <c r="GV72" s="198"/>
      <c r="GW72" s="198"/>
      <c r="GX72" s="198"/>
      <c r="GY72" s="198"/>
      <c r="GZ72" s="198"/>
      <c r="HA72" s="198"/>
      <c r="HB72" s="198"/>
      <c r="HC72" s="198"/>
      <c r="HD72" s="198"/>
      <c r="HE72" s="198"/>
      <c r="HF72" s="198"/>
      <c r="HG72" s="198"/>
      <c r="HH72" s="198"/>
      <c r="HI72" s="198"/>
      <c r="HJ72" s="198"/>
      <c r="HK72" s="198"/>
      <c r="HL72" s="198"/>
      <c r="HM72" s="198"/>
      <c r="HN72" s="198"/>
      <c r="HO72" s="198"/>
      <c r="HP72" s="198"/>
      <c r="HQ72" s="198"/>
      <c r="HR72" s="198"/>
      <c r="HS72" s="198"/>
      <c r="HT72" s="198"/>
      <c r="HU72" s="198"/>
      <c r="HV72" s="198"/>
      <c r="HW72" s="198"/>
      <c r="HX72" s="198"/>
      <c r="HY72" s="198"/>
      <c r="HZ72" s="198"/>
      <c r="IA72" s="198"/>
      <c r="IB72" s="198"/>
      <c r="IC72" s="198"/>
      <c r="ID72" s="198"/>
      <c r="IE72" s="198"/>
      <c r="IF72" s="198"/>
      <c r="IG72" s="198"/>
      <c r="IH72" s="198"/>
      <c r="II72" s="198"/>
      <c r="IJ72" s="198"/>
      <c r="IK72" s="198"/>
      <c r="IL72" s="198"/>
      <c r="IM72" s="198"/>
      <c r="IN72" s="198"/>
      <c r="IO72" s="198"/>
      <c r="IP72" s="198"/>
      <c r="IQ72" s="198"/>
      <c r="IR72" s="198"/>
      <c r="IS72" s="198"/>
      <c r="IT72" s="198"/>
      <c r="IU72" s="198"/>
      <c r="IV72" s="198"/>
      <c r="IW72" s="198"/>
    </row>
    <row r="73" customFormat="false" ht="12.75" hidden="false" customHeight="false" outlineLevel="0" collapsed="false">
      <c r="A73" s="161"/>
      <c r="B73" s="219"/>
      <c r="C73" s="215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175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12"/>
      <c r="BD73" s="210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  <c r="CN73" s="213"/>
      <c r="CO73" s="213"/>
      <c r="CP73" s="213"/>
      <c r="CQ73" s="213"/>
      <c r="CR73" s="213"/>
      <c r="CS73" s="213"/>
      <c r="CT73" s="213"/>
      <c r="CU73" s="213"/>
      <c r="CV73" s="213"/>
      <c r="CW73" s="213"/>
      <c r="CX73" s="213"/>
      <c r="CY73" s="213"/>
      <c r="CZ73" s="213"/>
      <c r="DA73" s="213"/>
      <c r="DB73" s="213"/>
      <c r="DC73" s="213"/>
      <c r="DD73" s="213"/>
      <c r="DE73" s="213"/>
      <c r="DF73" s="213"/>
      <c r="DG73" s="213"/>
      <c r="DH73" s="213"/>
      <c r="DI73" s="213"/>
      <c r="DJ73" s="213"/>
      <c r="DK73" s="213"/>
      <c r="DL73" s="213"/>
      <c r="DM73" s="213"/>
      <c r="DN73" s="213"/>
      <c r="DO73" s="213"/>
      <c r="DP73" s="213"/>
      <c r="DQ73" s="213"/>
      <c r="DR73" s="213"/>
      <c r="DS73" s="213"/>
      <c r="DT73" s="213"/>
      <c r="DU73" s="213"/>
      <c r="DV73" s="213"/>
      <c r="DW73" s="213"/>
      <c r="DX73" s="213"/>
      <c r="DY73" s="213"/>
      <c r="DZ73" s="213"/>
      <c r="EA73" s="213"/>
      <c r="EB73" s="213"/>
      <c r="EC73" s="213"/>
      <c r="ED73" s="213"/>
      <c r="EE73" s="213"/>
      <c r="EF73" s="213"/>
      <c r="EG73" s="213"/>
      <c r="EH73" s="213"/>
      <c r="EI73" s="213"/>
      <c r="EJ73" s="213"/>
      <c r="EK73" s="213"/>
      <c r="EL73" s="213"/>
      <c r="EM73" s="213"/>
      <c r="EN73" s="213"/>
      <c r="EO73" s="213"/>
      <c r="EP73" s="213"/>
      <c r="EQ73" s="213"/>
      <c r="ER73" s="213"/>
      <c r="ES73" s="213"/>
      <c r="ET73" s="213"/>
      <c r="EU73" s="213"/>
      <c r="EV73" s="213"/>
      <c r="EW73" s="213"/>
      <c r="EX73" s="213"/>
      <c r="EY73" s="213"/>
      <c r="EZ73" s="213"/>
      <c r="FA73" s="213"/>
      <c r="FB73" s="213"/>
      <c r="FC73" s="213"/>
      <c r="FD73" s="213"/>
      <c r="FE73" s="213"/>
      <c r="FF73" s="213"/>
      <c r="FG73" s="213"/>
      <c r="FH73" s="213"/>
      <c r="FI73" s="213"/>
      <c r="FJ73" s="213"/>
      <c r="FK73" s="213"/>
      <c r="FL73" s="213"/>
      <c r="FM73" s="213"/>
      <c r="FN73" s="213"/>
      <c r="FO73" s="213"/>
      <c r="FP73" s="213"/>
      <c r="FQ73" s="213"/>
      <c r="FR73" s="213"/>
      <c r="FS73" s="213"/>
      <c r="FT73" s="213"/>
      <c r="FU73" s="213"/>
      <c r="FV73" s="213"/>
      <c r="FW73" s="213"/>
      <c r="FX73" s="213"/>
      <c r="FY73" s="213"/>
      <c r="FZ73" s="213"/>
      <c r="GA73" s="213"/>
      <c r="GB73" s="213"/>
      <c r="GC73" s="213"/>
      <c r="GD73" s="213"/>
      <c r="GE73" s="213"/>
      <c r="GF73" s="213"/>
      <c r="GG73" s="213"/>
      <c r="GH73" s="213"/>
      <c r="GI73" s="213"/>
      <c r="GJ73" s="213"/>
      <c r="GK73" s="213"/>
      <c r="GL73" s="213"/>
      <c r="GM73" s="213"/>
      <c r="GN73" s="213"/>
      <c r="GO73" s="213"/>
      <c r="GP73" s="213"/>
      <c r="GQ73" s="213"/>
      <c r="GR73" s="213"/>
      <c r="GS73" s="213"/>
      <c r="GT73" s="213"/>
      <c r="GU73" s="213"/>
      <c r="GV73" s="213"/>
      <c r="GW73" s="213"/>
      <c r="GX73" s="213"/>
      <c r="GY73" s="213"/>
      <c r="GZ73" s="213"/>
      <c r="HA73" s="213"/>
      <c r="HB73" s="213"/>
      <c r="HC73" s="213"/>
      <c r="HD73" s="213"/>
      <c r="HE73" s="213"/>
      <c r="HF73" s="213"/>
      <c r="HG73" s="213"/>
      <c r="HH73" s="213"/>
      <c r="HI73" s="213"/>
      <c r="HJ73" s="213"/>
      <c r="HK73" s="213"/>
      <c r="HL73" s="213"/>
      <c r="HM73" s="213"/>
      <c r="HN73" s="213"/>
      <c r="HO73" s="213"/>
      <c r="HP73" s="213"/>
      <c r="HQ73" s="213"/>
      <c r="HR73" s="213"/>
      <c r="HS73" s="213"/>
      <c r="HT73" s="213"/>
      <c r="HU73" s="213"/>
      <c r="HV73" s="213"/>
      <c r="HW73" s="213"/>
      <c r="HX73" s="213"/>
      <c r="HY73" s="213"/>
      <c r="HZ73" s="213"/>
      <c r="IA73" s="213"/>
      <c r="IB73" s="213"/>
      <c r="IC73" s="213"/>
      <c r="ID73" s="213"/>
      <c r="IE73" s="213"/>
      <c r="IF73" s="213"/>
      <c r="IG73" s="213"/>
      <c r="IH73" s="213"/>
      <c r="II73" s="213"/>
      <c r="IJ73" s="213"/>
      <c r="IK73" s="213"/>
      <c r="IL73" s="213"/>
      <c r="IM73" s="213"/>
      <c r="IN73" s="213"/>
      <c r="IO73" s="213"/>
      <c r="IP73" s="213"/>
      <c r="IQ73" s="213"/>
      <c r="IR73" s="213"/>
      <c r="IS73" s="213"/>
      <c r="IT73" s="213"/>
      <c r="IU73" s="213"/>
      <c r="IV73" s="213"/>
      <c r="IW73" s="213"/>
    </row>
    <row r="74" customFormat="false" ht="12.75" hidden="false" customHeight="false" outlineLevel="0" collapsed="false">
      <c r="A74" s="161"/>
      <c r="B74" s="221" t="s">
        <v>125</v>
      </c>
      <c r="C74" s="222" t="n">
        <f aca="false">250.25/3</f>
        <v>83.4166666666667</v>
      </c>
      <c r="D74" s="223" t="n">
        <f aca="false">+D70*$C74</f>
        <v>0</v>
      </c>
      <c r="E74" s="223" t="n">
        <f aca="false">+E70*$C74</f>
        <v>0</v>
      </c>
      <c r="F74" s="223" t="n">
        <f aca="false">+F70*$C74</f>
        <v>0</v>
      </c>
      <c r="G74" s="223" t="n">
        <f aca="false">+G70*$C74</f>
        <v>0</v>
      </c>
      <c r="H74" s="223" t="n">
        <f aca="false">+H70*$C74</f>
        <v>0</v>
      </c>
      <c r="I74" s="223" t="n">
        <f aca="false">+I70*$C74</f>
        <v>0</v>
      </c>
      <c r="J74" s="223" t="n">
        <f aca="false">+J70*$C74</f>
        <v>0</v>
      </c>
      <c r="K74" s="223" t="n">
        <f aca="false">+K70*$C74</f>
        <v>0</v>
      </c>
      <c r="L74" s="223" t="n">
        <f aca="false">+L70*$C74</f>
        <v>0</v>
      </c>
      <c r="M74" s="223" t="n">
        <f aca="false">+M70*$C74</f>
        <v>0</v>
      </c>
      <c r="N74" s="223" t="n">
        <f aca="false">+N70*$C74</f>
        <v>0</v>
      </c>
      <c r="O74" s="223" t="n">
        <f aca="false">+O70*$C74</f>
        <v>0</v>
      </c>
      <c r="P74" s="223" t="n">
        <f aca="false">+P70*$C74</f>
        <v>0</v>
      </c>
      <c r="Q74" s="223" t="n">
        <f aca="false">+Q70*$C74</f>
        <v>0</v>
      </c>
      <c r="R74" s="223" t="n">
        <f aca="false">+R70*$C74</f>
        <v>0</v>
      </c>
      <c r="S74" s="223" t="n">
        <f aca="false">+S70*$C74</f>
        <v>0</v>
      </c>
      <c r="T74" s="223" t="n">
        <f aca="false">+T70*$C74</f>
        <v>0</v>
      </c>
      <c r="U74" s="223" t="n">
        <f aca="false">+U70*$C74</f>
        <v>0</v>
      </c>
      <c r="V74" s="223" t="n">
        <f aca="false">+V70*$C74</f>
        <v>0</v>
      </c>
      <c r="W74" s="223" t="n">
        <f aca="false">+W70*$C74</f>
        <v>0</v>
      </c>
      <c r="X74" s="223" t="n">
        <f aca="false">+X70*$C74</f>
        <v>8.34166666666667</v>
      </c>
      <c r="Y74" s="223" t="n">
        <f aca="false">+Y70*$C74</f>
        <v>8.34166666666667</v>
      </c>
      <c r="Z74" s="223" t="n">
        <f aca="false">+Z70*$C74</f>
        <v>8.34166666666667</v>
      </c>
      <c r="AA74" s="223" t="n">
        <f aca="false">+AA70*$C74</f>
        <v>27.5275</v>
      </c>
      <c r="AB74" s="223" t="n">
        <f aca="false">+AB70*$C74</f>
        <v>31.6983333333333</v>
      </c>
      <c r="AC74" s="223" t="n">
        <f aca="false">+AC70*$C74</f>
        <v>35.8691666666667</v>
      </c>
      <c r="AD74" s="223" t="n">
        <f aca="false">+AD70*$C74</f>
        <v>40.04</v>
      </c>
      <c r="AE74" s="223" t="n">
        <f aca="false">+AE70*$C74</f>
        <v>44.2108333333333</v>
      </c>
      <c r="AF74" s="223" t="n">
        <f aca="false">+AF70*$C74</f>
        <v>48.3816666666667</v>
      </c>
      <c r="AG74" s="223" t="n">
        <f aca="false">+AG70*$C74</f>
        <v>51.7183333333334</v>
      </c>
      <c r="AH74" s="223" t="n">
        <f aca="false">+AH70*$C74</f>
        <v>54.2208333333333</v>
      </c>
      <c r="AI74" s="223" t="n">
        <f aca="false">+AI70*$C74</f>
        <v>56.7233333333334</v>
      </c>
      <c r="AJ74" s="181" t="n">
        <f aca="false">+AJ70*$C74</f>
        <v>59.2258333333334</v>
      </c>
      <c r="AK74" s="223" t="n">
        <f aca="false">+AK70*$C74</f>
        <v>60.8941666666667</v>
      </c>
      <c r="AL74" s="223" t="n">
        <f aca="false">+AL70*$C74</f>
        <v>62.5625</v>
      </c>
      <c r="AM74" s="223" t="n">
        <f aca="false">+AM70*$C74</f>
        <v>64.2308333333334</v>
      </c>
      <c r="AN74" s="223" t="n">
        <f aca="false">+AN70*$C74</f>
        <v>65.8991666666667</v>
      </c>
      <c r="AO74" s="223" t="n">
        <f aca="false">+AO70*$C74</f>
        <v>70.9041666666667</v>
      </c>
      <c r="AP74" s="223" t="n">
        <f aca="false">+AP70*$C74</f>
        <v>76.7433333333334</v>
      </c>
      <c r="AQ74" s="223" t="n">
        <f aca="false">+AQ70*$C74</f>
        <v>81.7483333333334</v>
      </c>
      <c r="AR74" s="223" t="n">
        <f aca="false">+AR70*$C74</f>
        <v>82.5825</v>
      </c>
      <c r="AS74" s="223" t="n">
        <f aca="false">+AS70*$C74</f>
        <v>83.4166666666667</v>
      </c>
      <c r="AT74" s="223" t="n">
        <f aca="false">+AT70*$C74</f>
        <v>83.4166666666667</v>
      </c>
      <c r="AU74" s="223" t="n">
        <f aca="false">+AU70*$C74</f>
        <v>83.4166666666667</v>
      </c>
      <c r="AV74" s="223" t="n">
        <f aca="false">+AV70*$C74</f>
        <v>83.4166666666667</v>
      </c>
      <c r="AW74" s="223" t="n">
        <f aca="false">+AW70*$C74</f>
        <v>83.4166666666667</v>
      </c>
      <c r="AX74" s="223" t="n">
        <f aca="false">+AX70*$C74</f>
        <v>83.4166666666667</v>
      </c>
      <c r="AY74" s="223" t="n">
        <f aca="false">+AY70*$C74</f>
        <v>83.4166666666667</v>
      </c>
      <c r="AZ74" s="223" t="n">
        <f aca="false">+AZ70*$C74</f>
        <v>83.4166666666667</v>
      </c>
      <c r="BA74" s="223" t="n">
        <f aca="false">+BA70*$C74</f>
        <v>83.4166666666667</v>
      </c>
      <c r="BB74" s="223" t="n">
        <f aca="false">+BB70*$C74</f>
        <v>83.4166666666667</v>
      </c>
      <c r="BC74" s="203"/>
      <c r="BD74" s="204"/>
      <c r="BE74" s="204"/>
      <c r="BF74" s="204"/>
      <c r="BG74" s="204"/>
      <c r="BH74" s="204"/>
      <c r="BI74" s="204"/>
      <c r="BJ74" s="204"/>
      <c r="BK74" s="204"/>
      <c r="BL74" s="204"/>
      <c r="BM74" s="204"/>
      <c r="BN74" s="204"/>
      <c r="BO74" s="204"/>
      <c r="BP74" s="204"/>
      <c r="BQ74" s="204"/>
      <c r="BR74" s="204"/>
      <c r="BS74" s="204"/>
      <c r="BT74" s="204"/>
      <c r="BU74" s="204"/>
      <c r="BV74" s="204"/>
      <c r="BW74" s="204"/>
      <c r="BX74" s="204"/>
      <c r="BY74" s="204"/>
      <c r="BZ74" s="204"/>
      <c r="CA74" s="204"/>
      <c r="CB74" s="204"/>
      <c r="CC74" s="204"/>
      <c r="CD74" s="204"/>
      <c r="CE74" s="204"/>
      <c r="CF74" s="204"/>
      <c r="CG74" s="204"/>
      <c r="CH74" s="204"/>
      <c r="CI74" s="204"/>
      <c r="CJ74" s="204"/>
      <c r="CK74" s="204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200"/>
      <c r="DJ74" s="200"/>
      <c r="DK74" s="200"/>
      <c r="DL74" s="200"/>
      <c r="DM74" s="200"/>
      <c r="DN74" s="200"/>
      <c r="DO74" s="200"/>
      <c r="DP74" s="200"/>
      <c r="DQ74" s="200"/>
      <c r="DR74" s="200"/>
      <c r="DS74" s="200"/>
      <c r="DT74" s="200"/>
      <c r="DU74" s="200"/>
      <c r="DV74" s="200"/>
      <c r="DW74" s="200"/>
      <c r="DX74" s="200"/>
      <c r="DY74" s="200"/>
      <c r="DZ74" s="200"/>
      <c r="EA74" s="200"/>
      <c r="EB74" s="200"/>
      <c r="EC74" s="200"/>
      <c r="ED74" s="200"/>
      <c r="EE74" s="200"/>
      <c r="EF74" s="200"/>
      <c r="EG74" s="200"/>
      <c r="EH74" s="200"/>
      <c r="EI74" s="200"/>
      <c r="EJ74" s="200"/>
      <c r="EK74" s="200"/>
      <c r="EL74" s="200"/>
      <c r="EM74" s="200"/>
      <c r="EN74" s="200"/>
      <c r="EO74" s="200"/>
      <c r="EP74" s="200"/>
      <c r="EQ74" s="200"/>
      <c r="ER74" s="200"/>
      <c r="ES74" s="200"/>
      <c r="ET74" s="200"/>
      <c r="EU74" s="200"/>
      <c r="EV74" s="200"/>
      <c r="EW74" s="200"/>
      <c r="EX74" s="200"/>
      <c r="EY74" s="200"/>
      <c r="EZ74" s="200"/>
      <c r="FA74" s="200"/>
      <c r="FB74" s="200"/>
      <c r="FC74" s="200"/>
      <c r="FD74" s="200"/>
      <c r="FE74" s="200"/>
      <c r="FF74" s="200"/>
      <c r="FG74" s="200"/>
      <c r="FH74" s="200"/>
      <c r="FI74" s="200"/>
      <c r="FJ74" s="200"/>
      <c r="FK74" s="200"/>
      <c r="FL74" s="200"/>
      <c r="FM74" s="200"/>
      <c r="FN74" s="200"/>
      <c r="FO74" s="200"/>
      <c r="FP74" s="200"/>
      <c r="FQ74" s="200"/>
      <c r="FR74" s="200"/>
      <c r="FS74" s="200"/>
      <c r="FT74" s="200"/>
      <c r="FU74" s="200"/>
      <c r="FV74" s="200"/>
      <c r="FW74" s="200"/>
      <c r="FX74" s="200"/>
      <c r="FY74" s="200"/>
      <c r="FZ74" s="200"/>
      <c r="GA74" s="200"/>
      <c r="GB74" s="200"/>
      <c r="GC74" s="200"/>
      <c r="GD74" s="200"/>
      <c r="GE74" s="200"/>
      <c r="GF74" s="200"/>
      <c r="GG74" s="200"/>
      <c r="GH74" s="200"/>
      <c r="GI74" s="200"/>
      <c r="GJ74" s="200"/>
      <c r="GK74" s="200"/>
      <c r="GL74" s="200"/>
      <c r="GM74" s="200"/>
      <c r="GN74" s="200"/>
      <c r="GO74" s="200"/>
      <c r="GP74" s="200"/>
      <c r="GQ74" s="200"/>
      <c r="GR74" s="200"/>
      <c r="GS74" s="200"/>
      <c r="GT74" s="200"/>
      <c r="GU74" s="200"/>
      <c r="GV74" s="200"/>
      <c r="GW74" s="200"/>
      <c r="GX74" s="200"/>
      <c r="GY74" s="200"/>
      <c r="GZ74" s="200"/>
      <c r="HA74" s="200"/>
      <c r="HB74" s="200"/>
      <c r="HC74" s="200"/>
      <c r="HD74" s="200"/>
      <c r="HE74" s="200"/>
      <c r="HF74" s="200"/>
      <c r="HG74" s="200"/>
      <c r="HH74" s="200"/>
      <c r="HI74" s="200"/>
      <c r="HJ74" s="200"/>
      <c r="HK74" s="200"/>
      <c r="HL74" s="200"/>
      <c r="HM74" s="200"/>
      <c r="HN74" s="200"/>
      <c r="HO74" s="200"/>
      <c r="HP74" s="200"/>
      <c r="HQ74" s="200"/>
      <c r="HR74" s="200"/>
      <c r="HS74" s="200"/>
      <c r="HT74" s="200"/>
      <c r="HU74" s="200"/>
      <c r="HV74" s="200"/>
      <c r="HW74" s="200"/>
      <c r="HX74" s="200"/>
      <c r="HY74" s="200"/>
      <c r="HZ74" s="200"/>
      <c r="IA74" s="200"/>
      <c r="IB74" s="200"/>
      <c r="IC74" s="200"/>
      <c r="ID74" s="200"/>
      <c r="IE74" s="200"/>
      <c r="IF74" s="200"/>
      <c r="IG74" s="200"/>
      <c r="IH74" s="200"/>
      <c r="II74" s="200"/>
      <c r="IJ74" s="200"/>
      <c r="IK74" s="200"/>
      <c r="IL74" s="200"/>
      <c r="IM74" s="200"/>
      <c r="IN74" s="200"/>
      <c r="IO74" s="200"/>
      <c r="IP74" s="200"/>
      <c r="IQ74" s="200"/>
      <c r="IR74" s="200"/>
      <c r="IS74" s="200"/>
      <c r="IT74" s="200"/>
      <c r="IU74" s="200"/>
      <c r="IV74" s="200"/>
      <c r="IW74" s="200"/>
    </row>
    <row r="75" customFormat="false" ht="13.5" hidden="false" customHeight="false" outlineLevel="0" collapsed="false">
      <c r="A75" s="161"/>
      <c r="B75" s="224" t="s">
        <v>126</v>
      </c>
      <c r="C75" s="225" t="str">
        <f aca="false">+'Detail by Turbine'!B14</f>
        <v>Available</v>
      </c>
      <c r="D75" s="226" t="n">
        <f aca="false">+D72*$C74</f>
        <v>0</v>
      </c>
      <c r="E75" s="226" t="n">
        <f aca="false">+E72*$C74</f>
        <v>0</v>
      </c>
      <c r="F75" s="226" t="n">
        <f aca="false">+F72*$C74</f>
        <v>0</v>
      </c>
      <c r="G75" s="226" t="n">
        <f aca="false">+G72*$C74</f>
        <v>0</v>
      </c>
      <c r="H75" s="226" t="n">
        <f aca="false">+H72*$C74</f>
        <v>0</v>
      </c>
      <c r="I75" s="226" t="n">
        <f aca="false">+I72*$C74</f>
        <v>0</v>
      </c>
      <c r="J75" s="226" t="n">
        <f aca="false">+J72*$C74</f>
        <v>0</v>
      </c>
      <c r="K75" s="226" t="n">
        <f aca="false">+K72*$C74</f>
        <v>0</v>
      </c>
      <c r="L75" s="226" t="n">
        <f aca="false">+L72*$C74</f>
        <v>0</v>
      </c>
      <c r="M75" s="226" t="n">
        <f aca="false">+M72*$C74</f>
        <v>0</v>
      </c>
      <c r="N75" s="226" t="n">
        <f aca="false">+N72*$C74</f>
        <v>0</v>
      </c>
      <c r="O75" s="226" t="n">
        <f aca="false">+O72*$C74</f>
        <v>0</v>
      </c>
      <c r="P75" s="226" t="n">
        <f aca="false">+P72*$C74</f>
        <v>0</v>
      </c>
      <c r="Q75" s="226" t="n">
        <f aca="false">+Q72*$C74</f>
        <v>0</v>
      </c>
      <c r="R75" s="226" t="n">
        <f aca="false">+R72*$C74</f>
        <v>0</v>
      </c>
      <c r="S75" s="226" t="n">
        <f aca="false">+S72*$C74</f>
        <v>0</v>
      </c>
      <c r="T75" s="226" t="n">
        <f aca="false">+T72*$C74</f>
        <v>0</v>
      </c>
      <c r="U75" s="226" t="n">
        <f aca="false">+U72*$C74</f>
        <v>0</v>
      </c>
      <c r="V75" s="226" t="n">
        <f aca="false">+V72*$C74</f>
        <v>8.34166666666667</v>
      </c>
      <c r="W75" s="226" t="n">
        <f aca="false">+W72*$C74</f>
        <v>9.42608333333333</v>
      </c>
      <c r="X75" s="226" t="n">
        <f aca="false">+X72*$C74</f>
        <v>10.8441666666667</v>
      </c>
      <c r="Y75" s="226" t="n">
        <f aca="false">+Y72*$C74</f>
        <v>12.1788333333333</v>
      </c>
      <c r="Z75" s="226" t="n">
        <f aca="false">+Z72*$C74</f>
        <v>14.4310833333333</v>
      </c>
      <c r="AA75" s="226" t="n">
        <f aca="false">+AA72*$C74</f>
        <v>18.5185</v>
      </c>
      <c r="AB75" s="226" t="n">
        <f aca="false">+AB72*$C74</f>
        <v>23.4400833333333</v>
      </c>
      <c r="AC75" s="226" t="n">
        <f aca="false">+AC72*$C74</f>
        <v>28.27825</v>
      </c>
      <c r="AD75" s="226" t="n">
        <f aca="false">+AD72*$C74</f>
        <v>32.4490833333333</v>
      </c>
      <c r="AE75" s="226" t="n">
        <f aca="false">+AE72*$C74</f>
        <v>36.8701666666667</v>
      </c>
      <c r="AF75" s="226" t="n">
        <f aca="false">+AF72*$C74</f>
        <v>41.3746666666667</v>
      </c>
      <c r="AG75" s="226" t="n">
        <f aca="false">+AG72*$C74</f>
        <v>45.79575</v>
      </c>
      <c r="AH75" s="226" t="n">
        <f aca="false">+AH72*$C74</f>
        <v>49.2158333333333</v>
      </c>
      <c r="AI75" s="226" t="n">
        <f aca="false">+AI72*$C74</f>
        <v>51.7183333333333</v>
      </c>
      <c r="AJ75" s="187" t="n">
        <f aca="false">+AJ72*$C74</f>
        <v>54.3876666666667</v>
      </c>
      <c r="AK75" s="226" t="n">
        <f aca="false">+AK72*$C74</f>
        <v>55.8891666666667</v>
      </c>
      <c r="AL75" s="226" t="n">
        <f aca="false">+AL72*$C74</f>
        <v>57.30725</v>
      </c>
      <c r="AM75" s="226" t="n">
        <f aca="false">+AM72*$C74</f>
        <v>58.4750833333333</v>
      </c>
      <c r="AN75" s="226" t="n">
        <f aca="false">+AN72*$C74</f>
        <v>59.4760833333333</v>
      </c>
      <c r="AO75" s="226" t="n">
        <f aca="false">+AO72*$C74</f>
        <v>67.4840833333333</v>
      </c>
      <c r="AP75" s="226" t="n">
        <f aca="false">+AP72*$C74</f>
        <v>75.4086666666667</v>
      </c>
      <c r="AQ75" s="226" t="n">
        <f aca="false">+AQ72*$C74</f>
        <v>83.083</v>
      </c>
      <c r="AR75" s="226" t="n">
        <f aca="false">+AR72*$C74</f>
        <v>83.4166666666667</v>
      </c>
      <c r="AS75" s="226" t="n">
        <f aca="false">+AS72*$C74</f>
        <v>83.4166666666667</v>
      </c>
      <c r="AT75" s="226" t="n">
        <f aca="false">+AT72*$C74</f>
        <v>83.4166666666667</v>
      </c>
      <c r="AU75" s="226" t="n">
        <f aca="false">+AU72*$C74</f>
        <v>83.4166666666667</v>
      </c>
      <c r="AV75" s="226" t="n">
        <f aca="false">+AV72*$C74</f>
        <v>83.4166666666667</v>
      </c>
      <c r="AW75" s="226" t="n">
        <f aca="false">+AW72*$C74</f>
        <v>83.4166666666667</v>
      </c>
      <c r="AX75" s="226" t="n">
        <f aca="false">+AX72*$C74</f>
        <v>83.4166666666667</v>
      </c>
      <c r="AY75" s="226" t="n">
        <f aca="false">+AY72*$C74</f>
        <v>83.4166666666667</v>
      </c>
      <c r="AZ75" s="226" t="n">
        <f aca="false">+AZ72*$C74</f>
        <v>83.4166666666667</v>
      </c>
      <c r="BA75" s="226" t="n">
        <f aca="false">+BA72*$C74</f>
        <v>83.4166666666667</v>
      </c>
      <c r="BB75" s="226" t="n">
        <f aca="false">+BB72*$C74</f>
        <v>83.4166666666667</v>
      </c>
      <c r="BC75" s="208"/>
      <c r="BD75" s="209"/>
      <c r="BE75" s="209"/>
      <c r="BF75" s="209"/>
      <c r="BG75" s="209"/>
      <c r="BH75" s="209"/>
      <c r="BI75" s="209"/>
      <c r="BJ75" s="209"/>
      <c r="BK75" s="209"/>
      <c r="BL75" s="209"/>
      <c r="BM75" s="209"/>
      <c r="BN75" s="209"/>
      <c r="BO75" s="209"/>
      <c r="BP75" s="209"/>
      <c r="BQ75" s="209"/>
      <c r="BR75" s="209"/>
      <c r="BS75" s="209"/>
      <c r="BT75" s="209"/>
      <c r="BU75" s="209"/>
      <c r="BV75" s="209"/>
      <c r="BW75" s="209"/>
      <c r="BX75" s="209"/>
      <c r="BY75" s="209"/>
      <c r="BZ75" s="209"/>
      <c r="CA75" s="209"/>
      <c r="CB75" s="209"/>
      <c r="CC75" s="209"/>
      <c r="CD75" s="209"/>
      <c r="CE75" s="209"/>
      <c r="CF75" s="209"/>
      <c r="CG75" s="209"/>
      <c r="CH75" s="209"/>
      <c r="CI75" s="209"/>
      <c r="CJ75" s="209"/>
      <c r="CK75" s="209"/>
      <c r="CL75" s="205"/>
      <c r="CM75" s="205"/>
      <c r="CN75" s="205"/>
      <c r="CO75" s="205"/>
      <c r="CP75" s="205"/>
      <c r="CQ75" s="205"/>
      <c r="CR75" s="205"/>
      <c r="CS75" s="205"/>
      <c r="CT75" s="205"/>
      <c r="CU75" s="205"/>
      <c r="CV75" s="205"/>
      <c r="CW75" s="205"/>
      <c r="CX75" s="205"/>
      <c r="CY75" s="205"/>
      <c r="CZ75" s="205"/>
      <c r="DA75" s="205"/>
      <c r="DB75" s="205"/>
      <c r="DC75" s="205"/>
      <c r="DD75" s="205"/>
      <c r="DE75" s="205"/>
      <c r="DF75" s="205"/>
      <c r="DG75" s="205"/>
      <c r="DH75" s="205"/>
      <c r="DI75" s="205"/>
      <c r="DJ75" s="205"/>
      <c r="DK75" s="205"/>
      <c r="DL75" s="205"/>
      <c r="DM75" s="205"/>
      <c r="DN75" s="205"/>
      <c r="DO75" s="205"/>
      <c r="DP75" s="205"/>
      <c r="DQ75" s="205"/>
      <c r="DR75" s="205"/>
      <c r="DS75" s="205"/>
      <c r="DT75" s="205"/>
      <c r="DU75" s="205"/>
      <c r="DV75" s="205"/>
      <c r="DW75" s="205"/>
      <c r="DX75" s="205"/>
      <c r="DY75" s="205"/>
      <c r="DZ75" s="205"/>
      <c r="EA75" s="205"/>
      <c r="EB75" s="205"/>
      <c r="EC75" s="205"/>
      <c r="ED75" s="205"/>
      <c r="EE75" s="205"/>
      <c r="EF75" s="205"/>
      <c r="EG75" s="205"/>
      <c r="EH75" s="205"/>
      <c r="EI75" s="205"/>
      <c r="EJ75" s="205"/>
      <c r="EK75" s="205"/>
      <c r="EL75" s="205"/>
      <c r="EM75" s="205"/>
      <c r="EN75" s="205"/>
      <c r="EO75" s="205"/>
      <c r="EP75" s="205"/>
      <c r="EQ75" s="205"/>
      <c r="ER75" s="205"/>
      <c r="ES75" s="205"/>
      <c r="ET75" s="205"/>
      <c r="EU75" s="205"/>
      <c r="EV75" s="205"/>
      <c r="EW75" s="205"/>
      <c r="EX75" s="205"/>
      <c r="EY75" s="205"/>
      <c r="EZ75" s="205"/>
      <c r="FA75" s="205"/>
      <c r="FB75" s="205"/>
      <c r="FC75" s="205"/>
      <c r="FD75" s="205"/>
      <c r="FE75" s="205"/>
      <c r="FF75" s="205"/>
      <c r="FG75" s="205"/>
      <c r="FH75" s="205"/>
      <c r="FI75" s="205"/>
      <c r="FJ75" s="205"/>
      <c r="FK75" s="205"/>
      <c r="FL75" s="205"/>
      <c r="FM75" s="205"/>
      <c r="FN75" s="205"/>
      <c r="FO75" s="205"/>
      <c r="FP75" s="205"/>
      <c r="FQ75" s="205"/>
      <c r="FR75" s="205"/>
      <c r="FS75" s="205"/>
      <c r="FT75" s="205"/>
      <c r="FU75" s="205"/>
      <c r="FV75" s="205"/>
      <c r="FW75" s="205"/>
      <c r="FX75" s="205"/>
      <c r="FY75" s="205"/>
      <c r="FZ75" s="205"/>
      <c r="GA75" s="205"/>
      <c r="GB75" s="205"/>
      <c r="GC75" s="205"/>
      <c r="GD75" s="205"/>
      <c r="GE75" s="205"/>
      <c r="GF75" s="205"/>
      <c r="GG75" s="205"/>
      <c r="GH75" s="205"/>
      <c r="GI75" s="205"/>
      <c r="GJ75" s="205"/>
      <c r="GK75" s="205"/>
      <c r="GL75" s="205"/>
      <c r="GM75" s="205"/>
      <c r="GN75" s="205"/>
      <c r="GO75" s="205"/>
      <c r="GP75" s="205"/>
      <c r="GQ75" s="205"/>
      <c r="GR75" s="205"/>
      <c r="GS75" s="205"/>
      <c r="GT75" s="205"/>
      <c r="GU75" s="205"/>
      <c r="GV75" s="205"/>
      <c r="GW75" s="205"/>
      <c r="GX75" s="205"/>
      <c r="GY75" s="205"/>
      <c r="GZ75" s="205"/>
      <c r="HA75" s="205"/>
      <c r="HB75" s="205"/>
      <c r="HC75" s="205"/>
      <c r="HD75" s="205"/>
      <c r="HE75" s="205"/>
      <c r="HF75" s="205"/>
      <c r="HG75" s="205"/>
      <c r="HH75" s="205"/>
      <c r="HI75" s="205"/>
      <c r="HJ75" s="205"/>
      <c r="HK75" s="205"/>
      <c r="HL75" s="205"/>
      <c r="HM75" s="205"/>
      <c r="HN75" s="205"/>
      <c r="HO75" s="205"/>
      <c r="HP75" s="205"/>
      <c r="HQ75" s="205"/>
      <c r="HR75" s="205"/>
      <c r="HS75" s="205"/>
      <c r="HT75" s="205"/>
      <c r="HU75" s="205"/>
      <c r="HV75" s="205"/>
      <c r="HW75" s="205"/>
      <c r="HX75" s="205"/>
      <c r="HY75" s="205"/>
      <c r="HZ75" s="205"/>
      <c r="IA75" s="205"/>
      <c r="IB75" s="205"/>
      <c r="IC75" s="205"/>
      <c r="ID75" s="205"/>
      <c r="IE75" s="205"/>
      <c r="IF75" s="205"/>
      <c r="IG75" s="205"/>
      <c r="IH75" s="205"/>
      <c r="II75" s="205"/>
      <c r="IJ75" s="205"/>
      <c r="IK75" s="205"/>
      <c r="IL75" s="205"/>
      <c r="IM75" s="205"/>
      <c r="IN75" s="205"/>
      <c r="IO75" s="205"/>
      <c r="IP75" s="205"/>
      <c r="IQ75" s="205"/>
      <c r="IR75" s="205"/>
      <c r="IS75" s="205"/>
      <c r="IT75" s="205"/>
      <c r="IU75" s="205"/>
      <c r="IV75" s="205"/>
      <c r="IW75" s="205"/>
    </row>
    <row r="76" customFormat="false" ht="15" hidden="false" customHeight="true" outlineLevel="0" collapsed="false">
      <c r="A76" s="161" t="n">
        <f aca="false">+A68+1</f>
        <v>10</v>
      </c>
      <c r="B76" s="214" t="str">
        <f aca="false">+'Detail by Turbine'!G15</f>
        <v>9FA STAG Power Islands</v>
      </c>
      <c r="C76" s="215" t="str">
        <f aca="false">+'Detail by Turbine'!S15</f>
        <v>Arcos</v>
      </c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165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193"/>
      <c r="BD76" s="194"/>
      <c r="BE76" s="194"/>
      <c r="BF76" s="194"/>
      <c r="BG76" s="194"/>
      <c r="BH76" s="194"/>
      <c r="BI76" s="194"/>
      <c r="BJ76" s="194"/>
      <c r="BK76" s="194"/>
      <c r="BL76" s="194"/>
      <c r="BM76" s="194"/>
      <c r="BN76" s="194"/>
      <c r="BO76" s="194"/>
      <c r="BP76" s="194"/>
      <c r="BQ76" s="194"/>
      <c r="BR76" s="194"/>
      <c r="BS76" s="194"/>
      <c r="BT76" s="194"/>
      <c r="BU76" s="194"/>
      <c r="BV76" s="194"/>
      <c r="BW76" s="194"/>
      <c r="BX76" s="194"/>
      <c r="BY76" s="194"/>
      <c r="BZ76" s="194"/>
      <c r="CA76" s="194"/>
      <c r="CB76" s="194"/>
      <c r="CC76" s="194"/>
      <c r="CD76" s="194"/>
      <c r="CE76" s="194"/>
      <c r="CF76" s="194"/>
      <c r="CG76" s="194"/>
      <c r="CH76" s="194"/>
      <c r="CI76" s="194"/>
      <c r="CJ76" s="194"/>
      <c r="CK76" s="194"/>
      <c r="CL76" s="194"/>
      <c r="CM76" s="194"/>
      <c r="CN76" s="194"/>
      <c r="CO76" s="194"/>
      <c r="CP76" s="194"/>
      <c r="CQ76" s="194"/>
      <c r="CR76" s="194"/>
      <c r="CS76" s="194"/>
      <c r="CT76" s="194"/>
      <c r="CU76" s="194"/>
      <c r="CV76" s="194"/>
      <c r="CW76" s="194"/>
      <c r="CX76" s="194"/>
      <c r="CY76" s="194"/>
      <c r="CZ76" s="194"/>
      <c r="DA76" s="194"/>
      <c r="DB76" s="194"/>
      <c r="DC76" s="194"/>
      <c r="DD76" s="194"/>
      <c r="DE76" s="194"/>
      <c r="DF76" s="194"/>
      <c r="DG76" s="194"/>
      <c r="DH76" s="194"/>
      <c r="DI76" s="194"/>
      <c r="DJ76" s="194"/>
      <c r="DK76" s="194"/>
      <c r="DL76" s="194"/>
      <c r="DM76" s="194"/>
      <c r="DN76" s="194"/>
      <c r="DO76" s="194"/>
      <c r="DP76" s="194"/>
      <c r="DQ76" s="194"/>
      <c r="DR76" s="194"/>
      <c r="DS76" s="194"/>
      <c r="DT76" s="194"/>
      <c r="DU76" s="194"/>
      <c r="DV76" s="194"/>
      <c r="DW76" s="194"/>
      <c r="DX76" s="194"/>
      <c r="DY76" s="194"/>
      <c r="DZ76" s="194"/>
      <c r="EA76" s="194"/>
      <c r="EB76" s="194"/>
      <c r="EC76" s="194"/>
      <c r="ED76" s="194"/>
      <c r="EE76" s="194"/>
      <c r="EF76" s="194"/>
      <c r="EG76" s="194"/>
      <c r="EH76" s="194"/>
      <c r="EI76" s="194"/>
      <c r="EJ76" s="194"/>
      <c r="EK76" s="194"/>
      <c r="EL76" s="194"/>
      <c r="EM76" s="194"/>
      <c r="EN76" s="194"/>
      <c r="EO76" s="194"/>
      <c r="EP76" s="194"/>
      <c r="EQ76" s="194"/>
      <c r="ER76" s="194"/>
      <c r="ES76" s="194"/>
      <c r="ET76" s="194"/>
      <c r="EU76" s="194"/>
      <c r="EV76" s="194"/>
      <c r="EW76" s="194"/>
      <c r="EX76" s="194"/>
      <c r="EY76" s="194"/>
      <c r="EZ76" s="194"/>
      <c r="FA76" s="194"/>
      <c r="FB76" s="194"/>
      <c r="FC76" s="194"/>
      <c r="FD76" s="194"/>
      <c r="FE76" s="194"/>
      <c r="FF76" s="194"/>
      <c r="FG76" s="194"/>
      <c r="FH76" s="194"/>
      <c r="FI76" s="194"/>
      <c r="FJ76" s="194"/>
      <c r="FK76" s="194"/>
      <c r="FL76" s="194"/>
      <c r="FM76" s="194"/>
      <c r="FN76" s="194"/>
      <c r="FO76" s="194"/>
      <c r="FP76" s="194"/>
      <c r="FQ76" s="194"/>
      <c r="FR76" s="194"/>
      <c r="FS76" s="194"/>
      <c r="FT76" s="194"/>
      <c r="FU76" s="194"/>
      <c r="FV76" s="194"/>
      <c r="FW76" s="194"/>
      <c r="FX76" s="194"/>
      <c r="FY76" s="194"/>
      <c r="FZ76" s="194"/>
      <c r="GA76" s="194"/>
      <c r="GB76" s="194"/>
      <c r="GC76" s="194"/>
      <c r="GD76" s="194"/>
      <c r="GE76" s="194"/>
      <c r="GF76" s="194"/>
      <c r="GG76" s="194"/>
      <c r="GH76" s="194"/>
      <c r="GI76" s="194"/>
      <c r="GJ76" s="194"/>
      <c r="GK76" s="194"/>
      <c r="GL76" s="194"/>
      <c r="GM76" s="194"/>
      <c r="GN76" s="194"/>
      <c r="GO76" s="194"/>
      <c r="GP76" s="194"/>
      <c r="GQ76" s="194"/>
      <c r="GR76" s="194"/>
      <c r="GS76" s="194"/>
      <c r="GT76" s="194"/>
      <c r="GU76" s="194"/>
      <c r="GV76" s="194"/>
      <c r="GW76" s="194"/>
      <c r="GX76" s="194"/>
      <c r="GY76" s="194"/>
      <c r="GZ76" s="194"/>
      <c r="HA76" s="194"/>
      <c r="HB76" s="194"/>
      <c r="HC76" s="194"/>
      <c r="HD76" s="194"/>
      <c r="HE76" s="194"/>
      <c r="HF76" s="194"/>
      <c r="HG76" s="194"/>
      <c r="HH76" s="194"/>
      <c r="HI76" s="194"/>
      <c r="HJ76" s="194"/>
      <c r="HK76" s="194"/>
      <c r="HL76" s="194"/>
      <c r="HM76" s="194"/>
      <c r="HN76" s="194"/>
      <c r="HO76" s="194"/>
      <c r="HP76" s="194"/>
      <c r="HQ76" s="194"/>
      <c r="HR76" s="194"/>
      <c r="HS76" s="194"/>
      <c r="HT76" s="194"/>
      <c r="HU76" s="194"/>
      <c r="HV76" s="194"/>
      <c r="HW76" s="194"/>
      <c r="HX76" s="194"/>
      <c r="HY76" s="194"/>
      <c r="HZ76" s="194"/>
      <c r="IA76" s="194"/>
      <c r="IB76" s="194"/>
      <c r="IC76" s="194"/>
      <c r="ID76" s="194"/>
      <c r="IE76" s="194"/>
      <c r="IF76" s="194"/>
      <c r="IG76" s="194"/>
      <c r="IH76" s="194"/>
      <c r="II76" s="194"/>
      <c r="IJ76" s="194"/>
      <c r="IK76" s="194"/>
      <c r="IL76" s="194"/>
      <c r="IM76" s="194"/>
      <c r="IN76" s="194"/>
      <c r="IO76" s="194"/>
      <c r="IP76" s="194"/>
      <c r="IQ76" s="194"/>
      <c r="IR76" s="194"/>
      <c r="IS76" s="194"/>
      <c r="IT76" s="194"/>
      <c r="IU76" s="194"/>
      <c r="IV76" s="194"/>
      <c r="IW76" s="194"/>
    </row>
    <row r="77" customFormat="false" ht="12.75" hidden="false" customHeight="false" outlineLevel="0" collapsed="false">
      <c r="A77" s="161"/>
      <c r="B77" s="217" t="s">
        <v>121</v>
      </c>
      <c r="C77" s="215"/>
      <c r="D77" s="218" t="n">
        <v>0</v>
      </c>
      <c r="E77" s="218" t="n">
        <v>0</v>
      </c>
      <c r="F77" s="218" t="n">
        <v>0</v>
      </c>
      <c r="G77" s="218" t="n">
        <v>0</v>
      </c>
      <c r="H77" s="218" t="n">
        <v>0</v>
      </c>
      <c r="I77" s="218" t="n">
        <v>0</v>
      </c>
      <c r="J77" s="218" t="n">
        <v>0</v>
      </c>
      <c r="K77" s="218" t="n">
        <v>0</v>
      </c>
      <c r="L77" s="218" t="n">
        <v>0</v>
      </c>
      <c r="M77" s="218" t="n">
        <v>0</v>
      </c>
      <c r="N77" s="218" t="n">
        <v>0</v>
      </c>
      <c r="O77" s="218" t="n">
        <v>0</v>
      </c>
      <c r="P77" s="218" t="n">
        <v>0</v>
      </c>
      <c r="Q77" s="218" t="n">
        <v>0</v>
      </c>
      <c r="R77" s="218" t="n">
        <v>0</v>
      </c>
      <c r="S77" s="218" t="n">
        <v>0</v>
      </c>
      <c r="T77" s="218" t="n">
        <v>0</v>
      </c>
      <c r="U77" s="218" t="n">
        <v>0</v>
      </c>
      <c r="V77" s="218" t="n">
        <v>0</v>
      </c>
      <c r="W77" s="218" t="n">
        <v>0</v>
      </c>
      <c r="X77" s="218" t="n">
        <v>0.1</v>
      </c>
      <c r="Y77" s="218" t="n">
        <v>0</v>
      </c>
      <c r="Z77" s="218" t="n">
        <v>0</v>
      </c>
      <c r="AA77" s="218" t="n">
        <v>0.23</v>
      </c>
      <c r="AB77" s="218" t="n">
        <v>0.05</v>
      </c>
      <c r="AC77" s="218" t="n">
        <v>0.05</v>
      </c>
      <c r="AD77" s="218" t="n">
        <v>0.05</v>
      </c>
      <c r="AE77" s="218" t="n">
        <v>0.05</v>
      </c>
      <c r="AF77" s="218" t="n">
        <v>0.05</v>
      </c>
      <c r="AG77" s="218" t="n">
        <v>0.04</v>
      </c>
      <c r="AH77" s="218" t="n">
        <v>0.03</v>
      </c>
      <c r="AI77" s="218" t="n">
        <v>0.03</v>
      </c>
      <c r="AJ77" s="170" t="n">
        <v>0.03</v>
      </c>
      <c r="AK77" s="218" t="n">
        <v>0.02</v>
      </c>
      <c r="AL77" s="218" t="n">
        <v>0.02</v>
      </c>
      <c r="AM77" s="218" t="n">
        <v>0.02</v>
      </c>
      <c r="AN77" s="218" t="n">
        <v>0.02</v>
      </c>
      <c r="AO77" s="218" t="n">
        <v>0.06</v>
      </c>
      <c r="AP77" s="218" t="n">
        <v>0.07</v>
      </c>
      <c r="AQ77" s="218" t="n">
        <v>0.06</v>
      </c>
      <c r="AR77" s="218" t="n">
        <v>0.01</v>
      </c>
      <c r="AS77" s="218" t="n">
        <v>0.01</v>
      </c>
      <c r="AT77" s="218" t="n">
        <v>0</v>
      </c>
      <c r="AU77" s="218" t="n">
        <v>0</v>
      </c>
      <c r="AV77" s="218" t="n">
        <v>0</v>
      </c>
      <c r="AW77" s="218" t="n">
        <v>0</v>
      </c>
      <c r="AX77" s="218" t="n">
        <v>0</v>
      </c>
      <c r="AY77" s="218" t="n">
        <v>0</v>
      </c>
      <c r="AZ77" s="218" t="n">
        <v>0</v>
      </c>
      <c r="BA77" s="218" t="n">
        <v>0</v>
      </c>
      <c r="BB77" s="218" t="n">
        <v>0</v>
      </c>
      <c r="BC77" s="197" t="n">
        <f aca="false">SUM(D77:BB77)</f>
        <v>1</v>
      </c>
      <c r="BD77" s="195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198"/>
      <c r="BV77" s="198"/>
      <c r="BW77" s="198"/>
      <c r="BX77" s="198"/>
      <c r="BY77" s="198"/>
      <c r="BZ77" s="198"/>
      <c r="CA77" s="198"/>
      <c r="CB77" s="198"/>
      <c r="CC77" s="198"/>
      <c r="CD77" s="198"/>
      <c r="CE77" s="198"/>
      <c r="CF77" s="198"/>
      <c r="CG77" s="198"/>
      <c r="CH77" s="198"/>
      <c r="CI77" s="198"/>
      <c r="CJ77" s="198"/>
      <c r="CK77" s="198"/>
      <c r="CL77" s="198"/>
      <c r="CM77" s="198"/>
      <c r="CN77" s="198"/>
      <c r="CO77" s="198"/>
      <c r="CP77" s="198"/>
      <c r="CQ77" s="198"/>
      <c r="CR77" s="198"/>
      <c r="CS77" s="198"/>
      <c r="CT77" s="198"/>
      <c r="CU77" s="198"/>
      <c r="CV77" s="198"/>
      <c r="CW77" s="198"/>
      <c r="CX77" s="198"/>
      <c r="CY77" s="198"/>
      <c r="CZ77" s="198"/>
      <c r="DA77" s="198"/>
      <c r="DB77" s="198"/>
      <c r="DC77" s="198"/>
      <c r="DD77" s="198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  <c r="DV77" s="198"/>
      <c r="DW77" s="198"/>
      <c r="DX77" s="198"/>
      <c r="DY77" s="198"/>
      <c r="DZ77" s="198"/>
      <c r="EA77" s="198"/>
      <c r="EB77" s="198"/>
      <c r="EC77" s="198"/>
      <c r="ED77" s="198"/>
      <c r="EE77" s="198"/>
      <c r="EF77" s="198"/>
      <c r="EG77" s="198"/>
      <c r="EH77" s="198"/>
      <c r="EI77" s="198"/>
      <c r="EJ77" s="198"/>
      <c r="EK77" s="198"/>
      <c r="EL77" s="198"/>
      <c r="EM77" s="198"/>
      <c r="EN77" s="198"/>
      <c r="EO77" s="198"/>
      <c r="EP77" s="198"/>
      <c r="EQ77" s="198"/>
      <c r="ER77" s="198"/>
      <c r="ES77" s="198"/>
      <c r="ET77" s="198"/>
      <c r="EU77" s="198"/>
      <c r="EV77" s="198"/>
      <c r="EW77" s="198"/>
      <c r="EX77" s="198"/>
      <c r="EY77" s="198"/>
      <c r="EZ77" s="198"/>
      <c r="FA77" s="198"/>
      <c r="FB77" s="198"/>
      <c r="FC77" s="198"/>
      <c r="FD77" s="198"/>
      <c r="FE77" s="198"/>
      <c r="FF77" s="198"/>
      <c r="FG77" s="198"/>
      <c r="FH77" s="198"/>
      <c r="FI77" s="198"/>
      <c r="FJ77" s="198"/>
      <c r="FK77" s="198"/>
      <c r="FL77" s="198"/>
      <c r="FM77" s="198"/>
      <c r="FN77" s="198"/>
      <c r="FO77" s="198"/>
      <c r="FP77" s="198"/>
      <c r="FQ77" s="198"/>
      <c r="FR77" s="198"/>
      <c r="FS77" s="198"/>
      <c r="FT77" s="198"/>
      <c r="FU77" s="198"/>
      <c r="FV77" s="198"/>
      <c r="FW77" s="198"/>
      <c r="FX77" s="198"/>
      <c r="FY77" s="198"/>
      <c r="FZ77" s="198"/>
      <c r="GA77" s="198"/>
      <c r="GB77" s="198"/>
      <c r="GC77" s="198"/>
      <c r="GD77" s="198"/>
      <c r="GE77" s="198"/>
      <c r="GF77" s="198"/>
      <c r="GG77" s="198"/>
      <c r="GH77" s="198"/>
      <c r="GI77" s="198"/>
      <c r="GJ77" s="198"/>
      <c r="GK77" s="198"/>
      <c r="GL77" s="198"/>
      <c r="GM77" s="198"/>
      <c r="GN77" s="198"/>
      <c r="GO77" s="198"/>
      <c r="GP77" s="198"/>
      <c r="GQ77" s="198"/>
      <c r="GR77" s="198"/>
      <c r="GS77" s="198"/>
      <c r="GT77" s="198"/>
      <c r="GU77" s="198"/>
      <c r="GV77" s="198"/>
      <c r="GW77" s="198"/>
      <c r="GX77" s="198"/>
      <c r="GY77" s="198"/>
      <c r="GZ77" s="198"/>
      <c r="HA77" s="198"/>
      <c r="HB77" s="198"/>
      <c r="HC77" s="198"/>
      <c r="HD77" s="198"/>
      <c r="HE77" s="198"/>
      <c r="HF77" s="198"/>
      <c r="HG77" s="198"/>
      <c r="HH77" s="198"/>
      <c r="HI77" s="198"/>
      <c r="HJ77" s="198"/>
      <c r="HK77" s="198"/>
      <c r="HL77" s="198"/>
      <c r="HM77" s="198"/>
      <c r="HN77" s="198"/>
      <c r="HO77" s="198"/>
      <c r="HP77" s="198"/>
      <c r="HQ77" s="198"/>
      <c r="HR77" s="198"/>
      <c r="HS77" s="198"/>
      <c r="HT77" s="198"/>
      <c r="HU77" s="198"/>
      <c r="HV77" s="198"/>
      <c r="HW77" s="198"/>
      <c r="HX77" s="198"/>
      <c r="HY77" s="198"/>
      <c r="HZ77" s="198"/>
      <c r="IA77" s="198"/>
      <c r="IB77" s="198"/>
      <c r="IC77" s="198"/>
      <c r="ID77" s="198"/>
      <c r="IE77" s="198"/>
      <c r="IF77" s="198"/>
      <c r="IG77" s="198"/>
      <c r="IH77" s="198"/>
      <c r="II77" s="198"/>
      <c r="IJ77" s="198"/>
      <c r="IK77" s="198"/>
      <c r="IL77" s="198"/>
      <c r="IM77" s="198"/>
      <c r="IN77" s="198"/>
      <c r="IO77" s="198"/>
      <c r="IP77" s="198"/>
      <c r="IQ77" s="198"/>
      <c r="IR77" s="198"/>
      <c r="IS77" s="198"/>
      <c r="IT77" s="198"/>
      <c r="IU77" s="198"/>
      <c r="IV77" s="198"/>
      <c r="IW77" s="198"/>
    </row>
    <row r="78" customFormat="false" ht="12.75" hidden="false" customHeight="false" outlineLevel="0" collapsed="false">
      <c r="A78" s="161"/>
      <c r="B78" s="217" t="s">
        <v>122</v>
      </c>
      <c r="C78" s="215"/>
      <c r="D78" s="218" t="n">
        <f aca="false">D77</f>
        <v>0</v>
      </c>
      <c r="E78" s="218" t="n">
        <f aca="false">+D78+E77</f>
        <v>0</v>
      </c>
      <c r="F78" s="218" t="n">
        <f aca="false">+E78+F77</f>
        <v>0</v>
      </c>
      <c r="G78" s="218" t="n">
        <f aca="false">+F78+G77</f>
        <v>0</v>
      </c>
      <c r="H78" s="218" t="n">
        <f aca="false">+G78+H77</f>
        <v>0</v>
      </c>
      <c r="I78" s="218" t="n">
        <f aca="false">+H78+I77</f>
        <v>0</v>
      </c>
      <c r="J78" s="218" t="n">
        <f aca="false">+I78+J77</f>
        <v>0</v>
      </c>
      <c r="K78" s="218" t="n">
        <f aca="false">+J78+K77</f>
        <v>0</v>
      </c>
      <c r="L78" s="218" t="n">
        <f aca="false">+K78+L77</f>
        <v>0</v>
      </c>
      <c r="M78" s="218" t="n">
        <f aca="false">+L78+M77</f>
        <v>0</v>
      </c>
      <c r="N78" s="218" t="n">
        <f aca="false">+M78+N77</f>
        <v>0</v>
      </c>
      <c r="O78" s="218" t="n">
        <f aca="false">+N78+O77</f>
        <v>0</v>
      </c>
      <c r="P78" s="218" t="n">
        <f aca="false">+O78+P77</f>
        <v>0</v>
      </c>
      <c r="Q78" s="218" t="n">
        <f aca="false">+P78+Q77</f>
        <v>0</v>
      </c>
      <c r="R78" s="218" t="n">
        <f aca="false">+Q78+R77</f>
        <v>0</v>
      </c>
      <c r="S78" s="218" t="n">
        <f aca="false">+R78+S77</f>
        <v>0</v>
      </c>
      <c r="T78" s="218" t="n">
        <f aca="false">+S78+T77</f>
        <v>0</v>
      </c>
      <c r="U78" s="218" t="n">
        <f aca="false">+T78+U77</f>
        <v>0</v>
      </c>
      <c r="V78" s="218" t="n">
        <f aca="false">+U78+V77</f>
        <v>0</v>
      </c>
      <c r="W78" s="218" t="n">
        <f aca="false">+V78+W77</f>
        <v>0</v>
      </c>
      <c r="X78" s="218" t="n">
        <f aca="false">+W78+X77</f>
        <v>0.1</v>
      </c>
      <c r="Y78" s="218" t="n">
        <f aca="false">+X78+Y77</f>
        <v>0.1</v>
      </c>
      <c r="Z78" s="218" t="n">
        <f aca="false">+Y78+Z77</f>
        <v>0.1</v>
      </c>
      <c r="AA78" s="218" t="n">
        <f aca="false">+Z78+AA77</f>
        <v>0.33</v>
      </c>
      <c r="AB78" s="218" t="n">
        <f aca="false">+AA78+AB77</f>
        <v>0.38</v>
      </c>
      <c r="AC78" s="218" t="n">
        <f aca="false">+AB78+AC77</f>
        <v>0.43</v>
      </c>
      <c r="AD78" s="218" t="n">
        <f aca="false">+AC78+AD77</f>
        <v>0.48</v>
      </c>
      <c r="AE78" s="218" t="n">
        <f aca="false">+AD78+AE77</f>
        <v>0.53</v>
      </c>
      <c r="AF78" s="218" t="n">
        <f aca="false">+AE78+AF77</f>
        <v>0.58</v>
      </c>
      <c r="AG78" s="218" t="n">
        <f aca="false">+AF78+AG77</f>
        <v>0.62</v>
      </c>
      <c r="AH78" s="218" t="n">
        <f aca="false">+AG78+AH77</f>
        <v>0.65</v>
      </c>
      <c r="AI78" s="218" t="n">
        <f aca="false">+AH78+AI77</f>
        <v>0.68</v>
      </c>
      <c r="AJ78" s="170" t="n">
        <f aca="false">+AI78+AJ77</f>
        <v>0.71</v>
      </c>
      <c r="AK78" s="218" t="n">
        <f aca="false">+AJ78+AK77</f>
        <v>0.73</v>
      </c>
      <c r="AL78" s="218" t="n">
        <f aca="false">+AK78+AL77</f>
        <v>0.75</v>
      </c>
      <c r="AM78" s="218" t="n">
        <f aca="false">+AL78+AM77</f>
        <v>0.77</v>
      </c>
      <c r="AN78" s="218" t="n">
        <f aca="false">+AM78+AN77</f>
        <v>0.79</v>
      </c>
      <c r="AO78" s="218" t="n">
        <f aca="false">+AN78+AO77</f>
        <v>0.85</v>
      </c>
      <c r="AP78" s="218" t="n">
        <f aca="false">+AO78+AP77</f>
        <v>0.92</v>
      </c>
      <c r="AQ78" s="218" t="n">
        <f aca="false">+AP78+AQ77</f>
        <v>0.98</v>
      </c>
      <c r="AR78" s="218" t="n">
        <f aca="false">+AQ78+AR77</f>
        <v>0.99</v>
      </c>
      <c r="AS78" s="218" t="n">
        <f aca="false">+AR78+AS77</f>
        <v>1</v>
      </c>
      <c r="AT78" s="218" t="n">
        <f aca="false">+AS78+AT77</f>
        <v>1</v>
      </c>
      <c r="AU78" s="218" t="n">
        <f aca="false">+AT78+AU77</f>
        <v>1</v>
      </c>
      <c r="AV78" s="218" t="n">
        <f aca="false">+AU78+AV77</f>
        <v>1</v>
      </c>
      <c r="AW78" s="218" t="n">
        <f aca="false">+AV78+AW77</f>
        <v>1</v>
      </c>
      <c r="AX78" s="218" t="n">
        <f aca="false">+AW78+AX77</f>
        <v>1</v>
      </c>
      <c r="AY78" s="218" t="n">
        <f aca="false">+AX78+AY77</f>
        <v>1</v>
      </c>
      <c r="AZ78" s="218" t="n">
        <f aca="false">+AY78+AZ77</f>
        <v>1</v>
      </c>
      <c r="BA78" s="218" t="n">
        <f aca="false">+AZ78+BA77</f>
        <v>1</v>
      </c>
      <c r="BB78" s="218" t="n">
        <f aca="false">+BA78+BB77</f>
        <v>1</v>
      </c>
      <c r="BC78" s="197"/>
      <c r="BD78" s="195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8"/>
      <c r="CY78" s="198"/>
      <c r="CZ78" s="198"/>
      <c r="DA78" s="198"/>
      <c r="DB78" s="198"/>
      <c r="DC78" s="198"/>
      <c r="DD78" s="198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  <c r="DV78" s="198"/>
      <c r="DW78" s="198"/>
      <c r="DX78" s="198"/>
      <c r="DY78" s="198"/>
      <c r="DZ78" s="198"/>
      <c r="EA78" s="198"/>
      <c r="EB78" s="198"/>
      <c r="EC78" s="198"/>
      <c r="ED78" s="198"/>
      <c r="EE78" s="198"/>
      <c r="EF78" s="198"/>
      <c r="EG78" s="198"/>
      <c r="EH78" s="198"/>
      <c r="EI78" s="198"/>
      <c r="EJ78" s="198"/>
      <c r="EK78" s="198"/>
      <c r="EL78" s="198"/>
      <c r="EM78" s="198"/>
      <c r="EN78" s="198"/>
      <c r="EO78" s="198"/>
      <c r="EP78" s="198"/>
      <c r="EQ78" s="198"/>
      <c r="ER78" s="198"/>
      <c r="ES78" s="198"/>
      <c r="ET78" s="198"/>
      <c r="EU78" s="198"/>
      <c r="EV78" s="198"/>
      <c r="EW78" s="198"/>
      <c r="EX78" s="198"/>
      <c r="EY78" s="198"/>
      <c r="EZ78" s="198"/>
      <c r="FA78" s="198"/>
      <c r="FB78" s="198"/>
      <c r="FC78" s="198"/>
      <c r="FD78" s="198"/>
      <c r="FE78" s="198"/>
      <c r="FF78" s="198"/>
      <c r="FG78" s="198"/>
      <c r="FH78" s="198"/>
      <c r="FI78" s="198"/>
      <c r="FJ78" s="198"/>
      <c r="FK78" s="198"/>
      <c r="FL78" s="198"/>
      <c r="FM78" s="198"/>
      <c r="FN78" s="198"/>
      <c r="FO78" s="198"/>
      <c r="FP78" s="198"/>
      <c r="FQ78" s="198"/>
      <c r="FR78" s="198"/>
      <c r="FS78" s="198"/>
      <c r="FT78" s="198"/>
      <c r="FU78" s="198"/>
      <c r="FV78" s="198"/>
      <c r="FW78" s="198"/>
      <c r="FX78" s="198"/>
      <c r="FY78" s="198"/>
      <c r="FZ78" s="198"/>
      <c r="GA78" s="198"/>
      <c r="GB78" s="198"/>
      <c r="GC78" s="198"/>
      <c r="GD78" s="198"/>
      <c r="GE78" s="198"/>
      <c r="GF78" s="198"/>
      <c r="GG78" s="198"/>
      <c r="GH78" s="198"/>
      <c r="GI78" s="198"/>
      <c r="GJ78" s="198"/>
      <c r="GK78" s="198"/>
      <c r="GL78" s="198"/>
      <c r="GM78" s="198"/>
      <c r="GN78" s="198"/>
      <c r="GO78" s="198"/>
      <c r="GP78" s="198"/>
      <c r="GQ78" s="198"/>
      <c r="GR78" s="198"/>
      <c r="GS78" s="198"/>
      <c r="GT78" s="198"/>
      <c r="GU78" s="198"/>
      <c r="GV78" s="198"/>
      <c r="GW78" s="198"/>
      <c r="GX78" s="198"/>
      <c r="GY78" s="198"/>
      <c r="GZ78" s="198"/>
      <c r="HA78" s="198"/>
      <c r="HB78" s="198"/>
      <c r="HC78" s="198"/>
      <c r="HD78" s="198"/>
      <c r="HE78" s="198"/>
      <c r="HF78" s="198"/>
      <c r="HG78" s="198"/>
      <c r="HH78" s="198"/>
      <c r="HI78" s="198"/>
      <c r="HJ78" s="198"/>
      <c r="HK78" s="198"/>
      <c r="HL78" s="198"/>
      <c r="HM78" s="198"/>
      <c r="HN78" s="198"/>
      <c r="HO78" s="198"/>
      <c r="HP78" s="198"/>
      <c r="HQ78" s="198"/>
      <c r="HR78" s="198"/>
      <c r="HS78" s="198"/>
      <c r="HT78" s="198"/>
      <c r="HU78" s="198"/>
      <c r="HV78" s="198"/>
      <c r="HW78" s="198"/>
      <c r="HX78" s="198"/>
      <c r="HY78" s="198"/>
      <c r="HZ78" s="198"/>
      <c r="IA78" s="198"/>
      <c r="IB78" s="198"/>
      <c r="IC78" s="198"/>
      <c r="ID78" s="198"/>
      <c r="IE78" s="198"/>
      <c r="IF78" s="198"/>
      <c r="IG78" s="198"/>
      <c r="IH78" s="198"/>
      <c r="II78" s="198"/>
      <c r="IJ78" s="198"/>
      <c r="IK78" s="198"/>
      <c r="IL78" s="198"/>
      <c r="IM78" s="198"/>
      <c r="IN78" s="198"/>
      <c r="IO78" s="198"/>
      <c r="IP78" s="198"/>
      <c r="IQ78" s="198"/>
      <c r="IR78" s="198"/>
      <c r="IS78" s="198"/>
      <c r="IT78" s="198"/>
      <c r="IU78" s="198"/>
      <c r="IV78" s="198"/>
      <c r="IW78" s="198"/>
    </row>
    <row r="79" customFormat="false" ht="12.75" hidden="false" customHeight="false" outlineLevel="0" collapsed="false">
      <c r="A79" s="161"/>
      <c r="B79" s="217" t="s">
        <v>123</v>
      </c>
      <c r="C79" s="215"/>
      <c r="D79" s="218" t="n">
        <v>0</v>
      </c>
      <c r="E79" s="218" t="n">
        <v>0</v>
      </c>
      <c r="F79" s="218" t="n">
        <v>0</v>
      </c>
      <c r="G79" s="218" t="n">
        <v>0</v>
      </c>
      <c r="H79" s="218" t="n">
        <v>0</v>
      </c>
      <c r="I79" s="218" t="n">
        <v>0</v>
      </c>
      <c r="J79" s="218" t="n">
        <v>0</v>
      </c>
      <c r="K79" s="218" t="n">
        <v>0</v>
      </c>
      <c r="L79" s="218" t="n">
        <v>0</v>
      </c>
      <c r="M79" s="218" t="n">
        <v>0</v>
      </c>
      <c r="N79" s="218" t="n">
        <v>0</v>
      </c>
      <c r="O79" s="218" t="n">
        <v>0</v>
      </c>
      <c r="P79" s="218" t="n">
        <v>0</v>
      </c>
      <c r="Q79" s="218" t="n">
        <v>0</v>
      </c>
      <c r="R79" s="218" t="n">
        <v>0</v>
      </c>
      <c r="S79" s="218" t="n">
        <v>0</v>
      </c>
      <c r="T79" s="218" t="n">
        <v>0</v>
      </c>
      <c r="U79" s="218" t="n">
        <v>0</v>
      </c>
      <c r="V79" s="218" t="n">
        <f aca="false">V80-U80</f>
        <v>0.1</v>
      </c>
      <c r="W79" s="218" t="n">
        <f aca="false">W80-V80</f>
        <v>0.013</v>
      </c>
      <c r="X79" s="218" t="n">
        <f aca="false">X80-W80</f>
        <v>0.017</v>
      </c>
      <c r="Y79" s="218" t="n">
        <f aca="false">Y80-X80</f>
        <v>0.016</v>
      </c>
      <c r="Z79" s="218" t="n">
        <f aca="false">Z80-Y80</f>
        <v>0.027</v>
      </c>
      <c r="AA79" s="218" t="n">
        <f aca="false">AA80-Z80</f>
        <v>0.049</v>
      </c>
      <c r="AB79" s="218" t="n">
        <f aca="false">AB80-AA80</f>
        <v>0.059</v>
      </c>
      <c r="AC79" s="218" t="n">
        <f aca="false">AC80-AB80</f>
        <v>0.058</v>
      </c>
      <c r="AD79" s="218" t="n">
        <f aca="false">AD80-AC80</f>
        <v>0.05</v>
      </c>
      <c r="AE79" s="218" t="n">
        <f aca="false">AE80-AD80</f>
        <v>0.053</v>
      </c>
      <c r="AF79" s="218" t="n">
        <f aca="false">AF80-AE80</f>
        <v>0.054</v>
      </c>
      <c r="AG79" s="218" t="n">
        <f aca="false">AG80-AF80</f>
        <v>0.0530000000000001</v>
      </c>
      <c r="AH79" s="218" t="n">
        <f aca="false">AH80-AG80</f>
        <v>0.0409999999999999</v>
      </c>
      <c r="AI79" s="218" t="n">
        <f aca="false">AI80-AH80</f>
        <v>0.03</v>
      </c>
      <c r="AJ79" s="170" t="n">
        <f aca="false">AJ80-AI80</f>
        <v>0.032</v>
      </c>
      <c r="AK79" s="218" t="n">
        <f aca="false">AK80-AJ80</f>
        <v>0.018</v>
      </c>
      <c r="AL79" s="218" t="n">
        <f aca="false">AL80-AK80</f>
        <v>0.017</v>
      </c>
      <c r="AM79" s="218" t="n">
        <f aca="false">AM80-AL80</f>
        <v>0.0139999999999999</v>
      </c>
      <c r="AN79" s="218" t="n">
        <f aca="false">AN80-AM80</f>
        <v>0.012</v>
      </c>
      <c r="AO79" s="218" t="n">
        <f aca="false">AO80-AN80</f>
        <v>0.0960000000000001</v>
      </c>
      <c r="AP79" s="218" t="n">
        <f aca="false">AP80-AO80</f>
        <v>0.095</v>
      </c>
      <c r="AQ79" s="218" t="n">
        <f aca="false">AQ80-AP80</f>
        <v>0.092</v>
      </c>
      <c r="AR79" s="218" t="n">
        <f aca="false">AR80-AQ80</f>
        <v>0.004</v>
      </c>
      <c r="AS79" s="218" t="n">
        <f aca="false">AS80-AR80</f>
        <v>0</v>
      </c>
      <c r="AT79" s="218" t="n">
        <f aca="false">AT80-AS80</f>
        <v>0</v>
      </c>
      <c r="AU79" s="218" t="n">
        <f aca="false">AU80-AT80</f>
        <v>0</v>
      </c>
      <c r="AV79" s="218" t="n">
        <f aca="false">AV80-AU80</f>
        <v>0</v>
      </c>
      <c r="AW79" s="218" t="n">
        <f aca="false">AW80-AV80</f>
        <v>0</v>
      </c>
      <c r="AX79" s="218" t="n">
        <f aca="false">AX80-AW80</f>
        <v>0</v>
      </c>
      <c r="AY79" s="218" t="n">
        <f aca="false">AY80-AX80</f>
        <v>0</v>
      </c>
      <c r="AZ79" s="218" t="n">
        <f aca="false">AZ80-AY80</f>
        <v>0</v>
      </c>
      <c r="BA79" s="218" t="n">
        <f aca="false">BA80-AZ80</f>
        <v>0</v>
      </c>
      <c r="BB79" s="218" t="n">
        <f aca="false">BB80-BA80</f>
        <v>0</v>
      </c>
      <c r="BC79" s="197" t="n">
        <f aca="false">SUM(D79:BB79)</f>
        <v>1</v>
      </c>
      <c r="BD79" s="195"/>
      <c r="BE79" s="198"/>
      <c r="BF79" s="198"/>
      <c r="BG79" s="198"/>
      <c r="BH79" s="198"/>
      <c r="BI79" s="198"/>
      <c r="BJ79" s="198"/>
      <c r="BK79" s="198"/>
      <c r="BL79" s="198"/>
      <c r="BM79" s="198"/>
      <c r="BN79" s="198"/>
      <c r="BO79" s="198"/>
      <c r="BP79" s="198"/>
      <c r="BQ79" s="198"/>
      <c r="BR79" s="198"/>
      <c r="BS79" s="198"/>
      <c r="BT79" s="198"/>
      <c r="BU79" s="198"/>
      <c r="BV79" s="198"/>
      <c r="BW79" s="198"/>
      <c r="BX79" s="198"/>
      <c r="BY79" s="198"/>
      <c r="BZ79" s="198"/>
      <c r="CA79" s="198"/>
      <c r="CB79" s="198"/>
      <c r="CC79" s="198"/>
      <c r="CD79" s="198"/>
      <c r="CE79" s="198"/>
      <c r="CF79" s="198"/>
      <c r="CG79" s="198"/>
      <c r="CH79" s="198"/>
      <c r="CI79" s="198"/>
      <c r="CJ79" s="198"/>
      <c r="CK79" s="198"/>
      <c r="CL79" s="198"/>
      <c r="CM79" s="198"/>
      <c r="CN79" s="198"/>
      <c r="CO79" s="198"/>
      <c r="CP79" s="198"/>
      <c r="CQ79" s="198"/>
      <c r="CR79" s="198"/>
      <c r="CS79" s="198"/>
      <c r="CT79" s="198"/>
      <c r="CU79" s="198"/>
      <c r="CV79" s="198"/>
      <c r="CW79" s="198"/>
      <c r="CX79" s="198"/>
      <c r="CY79" s="198"/>
      <c r="CZ79" s="198"/>
      <c r="DA79" s="198"/>
      <c r="DB79" s="198"/>
      <c r="DC79" s="198"/>
      <c r="DD79" s="198"/>
      <c r="DE79" s="198"/>
      <c r="DF79" s="198"/>
      <c r="DG79" s="198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  <c r="DU79" s="198"/>
      <c r="DV79" s="198"/>
      <c r="DW79" s="198"/>
      <c r="DX79" s="198"/>
      <c r="DY79" s="198"/>
      <c r="DZ79" s="198"/>
      <c r="EA79" s="198"/>
      <c r="EB79" s="198"/>
      <c r="EC79" s="198"/>
      <c r="ED79" s="198"/>
      <c r="EE79" s="198"/>
      <c r="EF79" s="198"/>
      <c r="EG79" s="198"/>
      <c r="EH79" s="198"/>
      <c r="EI79" s="198"/>
      <c r="EJ79" s="198"/>
      <c r="EK79" s="198"/>
      <c r="EL79" s="198"/>
      <c r="EM79" s="198"/>
      <c r="EN79" s="198"/>
      <c r="EO79" s="198"/>
      <c r="EP79" s="198"/>
      <c r="EQ79" s="198"/>
      <c r="ER79" s="198"/>
      <c r="ES79" s="198"/>
      <c r="ET79" s="198"/>
      <c r="EU79" s="198"/>
      <c r="EV79" s="198"/>
      <c r="EW79" s="198"/>
      <c r="EX79" s="198"/>
      <c r="EY79" s="198"/>
      <c r="EZ79" s="198"/>
      <c r="FA79" s="198"/>
      <c r="FB79" s="198"/>
      <c r="FC79" s="198"/>
      <c r="FD79" s="198"/>
      <c r="FE79" s="198"/>
      <c r="FF79" s="198"/>
      <c r="FG79" s="198"/>
      <c r="FH79" s="198"/>
      <c r="FI79" s="198"/>
      <c r="FJ79" s="198"/>
      <c r="FK79" s="198"/>
      <c r="FL79" s="198"/>
      <c r="FM79" s="198"/>
      <c r="FN79" s="198"/>
      <c r="FO79" s="198"/>
      <c r="FP79" s="198"/>
      <c r="FQ79" s="198"/>
      <c r="FR79" s="198"/>
      <c r="FS79" s="198"/>
      <c r="FT79" s="198"/>
      <c r="FU79" s="198"/>
      <c r="FV79" s="198"/>
      <c r="FW79" s="198"/>
      <c r="FX79" s="198"/>
      <c r="FY79" s="198"/>
      <c r="FZ79" s="198"/>
      <c r="GA79" s="198"/>
      <c r="GB79" s="198"/>
      <c r="GC79" s="198"/>
      <c r="GD79" s="198"/>
      <c r="GE79" s="198"/>
      <c r="GF79" s="198"/>
      <c r="GG79" s="198"/>
      <c r="GH79" s="198"/>
      <c r="GI79" s="198"/>
      <c r="GJ79" s="198"/>
      <c r="GK79" s="198"/>
      <c r="GL79" s="198"/>
      <c r="GM79" s="198"/>
      <c r="GN79" s="198"/>
      <c r="GO79" s="198"/>
      <c r="GP79" s="198"/>
      <c r="GQ79" s="198"/>
      <c r="GR79" s="198"/>
      <c r="GS79" s="198"/>
      <c r="GT79" s="198"/>
      <c r="GU79" s="198"/>
      <c r="GV79" s="198"/>
      <c r="GW79" s="198"/>
      <c r="GX79" s="198"/>
      <c r="GY79" s="198"/>
      <c r="GZ79" s="198"/>
      <c r="HA79" s="198"/>
      <c r="HB79" s="198"/>
      <c r="HC79" s="198"/>
      <c r="HD79" s="198"/>
      <c r="HE79" s="198"/>
      <c r="HF79" s="198"/>
      <c r="HG79" s="198"/>
      <c r="HH79" s="198"/>
      <c r="HI79" s="198"/>
      <c r="HJ79" s="198"/>
      <c r="HK79" s="198"/>
      <c r="HL79" s="198"/>
      <c r="HM79" s="198"/>
      <c r="HN79" s="198"/>
      <c r="HO79" s="198"/>
      <c r="HP79" s="198"/>
      <c r="HQ79" s="198"/>
      <c r="HR79" s="198"/>
      <c r="HS79" s="198"/>
      <c r="HT79" s="198"/>
      <c r="HU79" s="198"/>
      <c r="HV79" s="198"/>
      <c r="HW79" s="198"/>
      <c r="HX79" s="198"/>
      <c r="HY79" s="198"/>
      <c r="HZ79" s="198"/>
      <c r="IA79" s="198"/>
      <c r="IB79" s="198"/>
      <c r="IC79" s="198"/>
      <c r="ID79" s="198"/>
      <c r="IE79" s="198"/>
      <c r="IF79" s="198"/>
      <c r="IG79" s="198"/>
      <c r="IH79" s="198"/>
      <c r="II79" s="198"/>
      <c r="IJ79" s="198"/>
      <c r="IK79" s="198"/>
      <c r="IL79" s="198"/>
      <c r="IM79" s="198"/>
      <c r="IN79" s="198"/>
      <c r="IO79" s="198"/>
      <c r="IP79" s="198"/>
      <c r="IQ79" s="198"/>
      <c r="IR79" s="198"/>
      <c r="IS79" s="198"/>
      <c r="IT79" s="198"/>
      <c r="IU79" s="198"/>
      <c r="IV79" s="198"/>
      <c r="IW79" s="198"/>
    </row>
    <row r="80" customFormat="false" ht="12.75" hidden="false" customHeight="false" outlineLevel="0" collapsed="false">
      <c r="A80" s="161"/>
      <c r="B80" s="217" t="s">
        <v>124</v>
      </c>
      <c r="C80" s="215"/>
      <c r="D80" s="218" t="n">
        <f aca="false">D79</f>
        <v>0</v>
      </c>
      <c r="E80" s="218" t="n">
        <f aca="false">+D80+E79</f>
        <v>0</v>
      </c>
      <c r="F80" s="218" t="n">
        <f aca="false">+E80+F79</f>
        <v>0</v>
      </c>
      <c r="G80" s="218" t="n">
        <f aca="false">+F80+G79</f>
        <v>0</v>
      </c>
      <c r="H80" s="218" t="n">
        <f aca="false">+G80+H79</f>
        <v>0</v>
      </c>
      <c r="I80" s="218" t="n">
        <f aca="false">+H80+I79</f>
        <v>0</v>
      </c>
      <c r="J80" s="218" t="n">
        <f aca="false">+I80+J79</f>
        <v>0</v>
      </c>
      <c r="K80" s="218" t="n">
        <f aca="false">+J80+K79</f>
        <v>0</v>
      </c>
      <c r="L80" s="218" t="n">
        <f aca="false">+K80+L79</f>
        <v>0</v>
      </c>
      <c r="M80" s="218" t="n">
        <f aca="false">+L80+M79</f>
        <v>0</v>
      </c>
      <c r="N80" s="218" t="n">
        <f aca="false">+M80+N79</f>
        <v>0</v>
      </c>
      <c r="O80" s="218" t="n">
        <f aca="false">+N80+O79</f>
        <v>0</v>
      </c>
      <c r="P80" s="218" t="n">
        <f aca="false">+O80+P79</f>
        <v>0</v>
      </c>
      <c r="Q80" s="218" t="n">
        <f aca="false">+P80+Q79</f>
        <v>0</v>
      </c>
      <c r="R80" s="218" t="n">
        <f aca="false">+Q80+R79</f>
        <v>0</v>
      </c>
      <c r="S80" s="218" t="n">
        <f aca="false">+R80+S79</f>
        <v>0</v>
      </c>
      <c r="T80" s="218" t="n">
        <f aca="false">+S80+T79</f>
        <v>0</v>
      </c>
      <c r="U80" s="218" t="n">
        <f aca="false">+T80+U79</f>
        <v>0</v>
      </c>
      <c r="V80" s="218" t="n">
        <v>0.1</v>
      </c>
      <c r="W80" s="218" t="n">
        <v>0.113</v>
      </c>
      <c r="X80" s="218" t="n">
        <v>0.13</v>
      </c>
      <c r="Y80" s="218" t="n">
        <v>0.146</v>
      </c>
      <c r="Z80" s="218" t="n">
        <v>0.173</v>
      </c>
      <c r="AA80" s="218" t="n">
        <v>0.222</v>
      </c>
      <c r="AB80" s="218" t="n">
        <v>0.281</v>
      </c>
      <c r="AC80" s="218" t="n">
        <v>0.339</v>
      </c>
      <c r="AD80" s="218" t="n">
        <v>0.389</v>
      </c>
      <c r="AE80" s="218" t="n">
        <v>0.442</v>
      </c>
      <c r="AF80" s="218" t="n">
        <v>0.496</v>
      </c>
      <c r="AG80" s="218" t="n">
        <v>0.549</v>
      </c>
      <c r="AH80" s="218" t="n">
        <v>0.59</v>
      </c>
      <c r="AI80" s="218" t="n">
        <v>0.62</v>
      </c>
      <c r="AJ80" s="170" t="n">
        <v>0.652</v>
      </c>
      <c r="AK80" s="218" t="n">
        <v>0.67</v>
      </c>
      <c r="AL80" s="218" t="n">
        <v>0.687</v>
      </c>
      <c r="AM80" s="218" t="n">
        <v>0.701</v>
      </c>
      <c r="AN80" s="218" t="n">
        <v>0.713</v>
      </c>
      <c r="AO80" s="218" t="n">
        <v>0.809</v>
      </c>
      <c r="AP80" s="218" t="n">
        <v>0.904</v>
      </c>
      <c r="AQ80" s="218" t="n">
        <v>0.996</v>
      </c>
      <c r="AR80" s="218" t="n">
        <v>1</v>
      </c>
      <c r="AS80" s="218" t="n">
        <v>1</v>
      </c>
      <c r="AT80" s="218" t="n">
        <v>1</v>
      </c>
      <c r="AU80" s="218" t="n">
        <v>1</v>
      </c>
      <c r="AV80" s="218" t="n">
        <v>1</v>
      </c>
      <c r="AW80" s="218" t="n">
        <v>1</v>
      </c>
      <c r="AX80" s="218" t="n">
        <v>1</v>
      </c>
      <c r="AY80" s="218" t="n">
        <v>1</v>
      </c>
      <c r="AZ80" s="218" t="n">
        <v>1</v>
      </c>
      <c r="BA80" s="218" t="n">
        <v>1</v>
      </c>
      <c r="BB80" s="218" t="n">
        <v>1</v>
      </c>
      <c r="BC80" s="197"/>
      <c r="BD80" s="195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8"/>
      <c r="CA80" s="198"/>
      <c r="CB80" s="198"/>
      <c r="CC80" s="198"/>
      <c r="CD80" s="198"/>
      <c r="CE80" s="198"/>
      <c r="CF80" s="198"/>
      <c r="CG80" s="198"/>
      <c r="CH80" s="198"/>
      <c r="CI80" s="198"/>
      <c r="CJ80" s="198"/>
      <c r="CK80" s="198"/>
      <c r="CL80" s="198"/>
      <c r="CM80" s="198"/>
      <c r="CN80" s="198"/>
      <c r="CO80" s="198"/>
      <c r="CP80" s="198"/>
      <c r="CQ80" s="198"/>
      <c r="CR80" s="198"/>
      <c r="CS80" s="198"/>
      <c r="CT80" s="198"/>
      <c r="CU80" s="198"/>
      <c r="CV80" s="198"/>
      <c r="CW80" s="198"/>
      <c r="CX80" s="198"/>
      <c r="CY80" s="198"/>
      <c r="CZ80" s="198"/>
      <c r="DA80" s="198"/>
      <c r="DB80" s="198"/>
      <c r="DC80" s="198"/>
      <c r="DD80" s="198"/>
      <c r="DE80" s="198"/>
      <c r="DF80" s="198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  <c r="DV80" s="198"/>
      <c r="DW80" s="198"/>
      <c r="DX80" s="198"/>
      <c r="DY80" s="198"/>
      <c r="DZ80" s="198"/>
      <c r="EA80" s="198"/>
      <c r="EB80" s="198"/>
      <c r="EC80" s="198"/>
      <c r="ED80" s="198"/>
      <c r="EE80" s="198"/>
      <c r="EF80" s="198"/>
      <c r="EG80" s="198"/>
      <c r="EH80" s="198"/>
      <c r="EI80" s="198"/>
      <c r="EJ80" s="198"/>
      <c r="EK80" s="198"/>
      <c r="EL80" s="198"/>
      <c r="EM80" s="198"/>
      <c r="EN80" s="198"/>
      <c r="EO80" s="198"/>
      <c r="EP80" s="198"/>
      <c r="EQ80" s="198"/>
      <c r="ER80" s="198"/>
      <c r="ES80" s="198"/>
      <c r="ET80" s="198"/>
      <c r="EU80" s="198"/>
      <c r="EV80" s="198"/>
      <c r="EW80" s="198"/>
      <c r="EX80" s="198"/>
      <c r="EY80" s="198"/>
      <c r="EZ80" s="198"/>
      <c r="FA80" s="198"/>
      <c r="FB80" s="198"/>
      <c r="FC80" s="198"/>
      <c r="FD80" s="198"/>
      <c r="FE80" s="198"/>
      <c r="FF80" s="198"/>
      <c r="FG80" s="198"/>
      <c r="FH80" s="198"/>
      <c r="FI80" s="198"/>
      <c r="FJ80" s="198"/>
      <c r="FK80" s="198"/>
      <c r="FL80" s="198"/>
      <c r="FM80" s="198"/>
      <c r="FN80" s="198"/>
      <c r="FO80" s="198"/>
      <c r="FP80" s="198"/>
      <c r="FQ80" s="198"/>
      <c r="FR80" s="198"/>
      <c r="FS80" s="198"/>
      <c r="FT80" s="198"/>
      <c r="FU80" s="198"/>
      <c r="FV80" s="198"/>
      <c r="FW80" s="198"/>
      <c r="FX80" s="198"/>
      <c r="FY80" s="198"/>
      <c r="FZ80" s="198"/>
      <c r="GA80" s="198"/>
      <c r="GB80" s="198"/>
      <c r="GC80" s="198"/>
      <c r="GD80" s="198"/>
      <c r="GE80" s="198"/>
      <c r="GF80" s="198"/>
      <c r="GG80" s="198"/>
      <c r="GH80" s="198"/>
      <c r="GI80" s="198"/>
      <c r="GJ80" s="198"/>
      <c r="GK80" s="198"/>
      <c r="GL80" s="198"/>
      <c r="GM80" s="198"/>
      <c r="GN80" s="198"/>
      <c r="GO80" s="198"/>
      <c r="GP80" s="198"/>
      <c r="GQ80" s="198"/>
      <c r="GR80" s="198"/>
      <c r="GS80" s="198"/>
      <c r="GT80" s="198"/>
      <c r="GU80" s="198"/>
      <c r="GV80" s="198"/>
      <c r="GW80" s="198"/>
      <c r="GX80" s="198"/>
      <c r="GY80" s="198"/>
      <c r="GZ80" s="198"/>
      <c r="HA80" s="198"/>
      <c r="HB80" s="198"/>
      <c r="HC80" s="198"/>
      <c r="HD80" s="198"/>
      <c r="HE80" s="198"/>
      <c r="HF80" s="198"/>
      <c r="HG80" s="198"/>
      <c r="HH80" s="198"/>
      <c r="HI80" s="198"/>
      <c r="HJ80" s="198"/>
      <c r="HK80" s="198"/>
      <c r="HL80" s="198"/>
      <c r="HM80" s="198"/>
      <c r="HN80" s="198"/>
      <c r="HO80" s="198"/>
      <c r="HP80" s="198"/>
      <c r="HQ80" s="198"/>
      <c r="HR80" s="198"/>
      <c r="HS80" s="198"/>
      <c r="HT80" s="198"/>
      <c r="HU80" s="198"/>
      <c r="HV80" s="198"/>
      <c r="HW80" s="198"/>
      <c r="HX80" s="198"/>
      <c r="HY80" s="198"/>
      <c r="HZ80" s="198"/>
      <c r="IA80" s="198"/>
      <c r="IB80" s="198"/>
      <c r="IC80" s="198"/>
      <c r="ID80" s="198"/>
      <c r="IE80" s="198"/>
      <c r="IF80" s="198"/>
      <c r="IG80" s="198"/>
      <c r="IH80" s="198"/>
      <c r="II80" s="198"/>
      <c r="IJ80" s="198"/>
      <c r="IK80" s="198"/>
      <c r="IL80" s="198"/>
      <c r="IM80" s="198"/>
      <c r="IN80" s="198"/>
      <c r="IO80" s="198"/>
      <c r="IP80" s="198"/>
      <c r="IQ80" s="198"/>
      <c r="IR80" s="198"/>
      <c r="IS80" s="198"/>
      <c r="IT80" s="198"/>
      <c r="IU80" s="198"/>
      <c r="IV80" s="198"/>
      <c r="IW80" s="198"/>
    </row>
    <row r="81" customFormat="false" ht="12.75" hidden="false" customHeight="false" outlineLevel="0" collapsed="false">
      <c r="A81" s="161"/>
      <c r="B81" s="219"/>
      <c r="C81" s="215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175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12"/>
      <c r="BD81" s="210"/>
      <c r="BE81" s="213"/>
      <c r="BF81" s="213"/>
      <c r="BG81" s="213"/>
      <c r="BH81" s="213"/>
      <c r="BI81" s="213"/>
      <c r="BJ81" s="213"/>
      <c r="BK81" s="213"/>
      <c r="BL81" s="213"/>
      <c r="BM81" s="213"/>
      <c r="BN81" s="213"/>
      <c r="BO81" s="213"/>
      <c r="BP81" s="213"/>
      <c r="BQ81" s="213"/>
      <c r="BR81" s="213"/>
      <c r="BS81" s="213"/>
      <c r="BT81" s="213"/>
      <c r="BU81" s="213"/>
      <c r="BV81" s="213"/>
      <c r="BW81" s="213"/>
      <c r="BX81" s="213"/>
      <c r="BY81" s="213"/>
      <c r="BZ81" s="213"/>
      <c r="CA81" s="213"/>
      <c r="CB81" s="213"/>
      <c r="CC81" s="213"/>
      <c r="CD81" s="213"/>
      <c r="CE81" s="213"/>
      <c r="CF81" s="213"/>
      <c r="CG81" s="213"/>
      <c r="CH81" s="213"/>
      <c r="CI81" s="213"/>
      <c r="CJ81" s="213"/>
      <c r="CK81" s="213"/>
      <c r="CL81" s="213"/>
      <c r="CM81" s="213"/>
      <c r="CN81" s="213"/>
      <c r="CO81" s="213"/>
      <c r="CP81" s="213"/>
      <c r="CQ81" s="213"/>
      <c r="CR81" s="213"/>
      <c r="CS81" s="213"/>
      <c r="CT81" s="213"/>
      <c r="CU81" s="213"/>
      <c r="CV81" s="213"/>
      <c r="CW81" s="213"/>
      <c r="CX81" s="213"/>
      <c r="CY81" s="213"/>
      <c r="CZ81" s="213"/>
      <c r="DA81" s="213"/>
      <c r="DB81" s="213"/>
      <c r="DC81" s="213"/>
      <c r="DD81" s="213"/>
      <c r="DE81" s="213"/>
      <c r="DF81" s="213"/>
      <c r="DG81" s="213"/>
      <c r="DH81" s="213"/>
      <c r="DI81" s="213"/>
      <c r="DJ81" s="213"/>
      <c r="DK81" s="213"/>
      <c r="DL81" s="213"/>
      <c r="DM81" s="213"/>
      <c r="DN81" s="213"/>
      <c r="DO81" s="213"/>
      <c r="DP81" s="213"/>
      <c r="DQ81" s="213"/>
      <c r="DR81" s="213"/>
      <c r="DS81" s="213"/>
      <c r="DT81" s="213"/>
      <c r="DU81" s="213"/>
      <c r="DV81" s="213"/>
      <c r="DW81" s="213"/>
      <c r="DX81" s="213"/>
      <c r="DY81" s="213"/>
      <c r="DZ81" s="213"/>
      <c r="EA81" s="213"/>
      <c r="EB81" s="213"/>
      <c r="EC81" s="213"/>
      <c r="ED81" s="213"/>
      <c r="EE81" s="213"/>
      <c r="EF81" s="213"/>
      <c r="EG81" s="213"/>
      <c r="EH81" s="213"/>
      <c r="EI81" s="213"/>
      <c r="EJ81" s="213"/>
      <c r="EK81" s="213"/>
      <c r="EL81" s="213"/>
      <c r="EM81" s="213"/>
      <c r="EN81" s="213"/>
      <c r="EO81" s="213"/>
      <c r="EP81" s="213"/>
      <c r="EQ81" s="213"/>
      <c r="ER81" s="213"/>
      <c r="ES81" s="213"/>
      <c r="ET81" s="213"/>
      <c r="EU81" s="213"/>
      <c r="EV81" s="213"/>
      <c r="EW81" s="213"/>
      <c r="EX81" s="213"/>
      <c r="EY81" s="213"/>
      <c r="EZ81" s="213"/>
      <c r="FA81" s="213"/>
      <c r="FB81" s="213"/>
      <c r="FC81" s="213"/>
      <c r="FD81" s="213"/>
      <c r="FE81" s="213"/>
      <c r="FF81" s="213"/>
      <c r="FG81" s="213"/>
      <c r="FH81" s="213"/>
      <c r="FI81" s="213"/>
      <c r="FJ81" s="213"/>
      <c r="FK81" s="213"/>
      <c r="FL81" s="213"/>
      <c r="FM81" s="213"/>
      <c r="FN81" s="213"/>
      <c r="FO81" s="213"/>
      <c r="FP81" s="213"/>
      <c r="FQ81" s="213"/>
      <c r="FR81" s="213"/>
      <c r="FS81" s="213"/>
      <c r="FT81" s="213"/>
      <c r="FU81" s="213"/>
      <c r="FV81" s="213"/>
      <c r="FW81" s="213"/>
      <c r="FX81" s="213"/>
      <c r="FY81" s="213"/>
      <c r="FZ81" s="213"/>
      <c r="GA81" s="213"/>
      <c r="GB81" s="213"/>
      <c r="GC81" s="213"/>
      <c r="GD81" s="213"/>
      <c r="GE81" s="213"/>
      <c r="GF81" s="213"/>
      <c r="GG81" s="213"/>
      <c r="GH81" s="213"/>
      <c r="GI81" s="213"/>
      <c r="GJ81" s="213"/>
      <c r="GK81" s="213"/>
      <c r="GL81" s="213"/>
      <c r="GM81" s="213"/>
      <c r="GN81" s="213"/>
      <c r="GO81" s="213"/>
      <c r="GP81" s="213"/>
      <c r="GQ81" s="213"/>
      <c r="GR81" s="213"/>
      <c r="GS81" s="213"/>
      <c r="GT81" s="213"/>
      <c r="GU81" s="213"/>
      <c r="GV81" s="213"/>
      <c r="GW81" s="213"/>
      <c r="GX81" s="213"/>
      <c r="GY81" s="213"/>
      <c r="GZ81" s="213"/>
      <c r="HA81" s="213"/>
      <c r="HB81" s="213"/>
      <c r="HC81" s="213"/>
      <c r="HD81" s="213"/>
      <c r="HE81" s="213"/>
      <c r="HF81" s="213"/>
      <c r="HG81" s="213"/>
      <c r="HH81" s="213"/>
      <c r="HI81" s="213"/>
      <c r="HJ81" s="213"/>
      <c r="HK81" s="213"/>
      <c r="HL81" s="213"/>
      <c r="HM81" s="213"/>
      <c r="HN81" s="213"/>
      <c r="HO81" s="213"/>
      <c r="HP81" s="213"/>
      <c r="HQ81" s="213"/>
      <c r="HR81" s="213"/>
      <c r="HS81" s="213"/>
      <c r="HT81" s="213"/>
      <c r="HU81" s="213"/>
      <c r="HV81" s="213"/>
      <c r="HW81" s="213"/>
      <c r="HX81" s="213"/>
      <c r="HY81" s="213"/>
      <c r="HZ81" s="213"/>
      <c r="IA81" s="213"/>
      <c r="IB81" s="213"/>
      <c r="IC81" s="213"/>
      <c r="ID81" s="213"/>
      <c r="IE81" s="213"/>
      <c r="IF81" s="213"/>
      <c r="IG81" s="213"/>
      <c r="IH81" s="213"/>
      <c r="II81" s="213"/>
      <c r="IJ81" s="213"/>
      <c r="IK81" s="213"/>
      <c r="IL81" s="213"/>
      <c r="IM81" s="213"/>
      <c r="IN81" s="213"/>
      <c r="IO81" s="213"/>
      <c r="IP81" s="213"/>
      <c r="IQ81" s="213"/>
      <c r="IR81" s="213"/>
      <c r="IS81" s="213"/>
      <c r="IT81" s="213"/>
      <c r="IU81" s="213"/>
      <c r="IV81" s="213"/>
      <c r="IW81" s="213"/>
    </row>
    <row r="82" customFormat="false" ht="12.75" hidden="false" customHeight="false" outlineLevel="0" collapsed="false">
      <c r="A82" s="161"/>
      <c r="B82" s="221" t="s">
        <v>125</v>
      </c>
      <c r="C82" s="222" t="n">
        <f aca="false">250.25/3</f>
        <v>83.4166666666667</v>
      </c>
      <c r="D82" s="223" t="n">
        <f aca="false">+D78*$C82</f>
        <v>0</v>
      </c>
      <c r="E82" s="223" t="n">
        <f aca="false">+E78*$C82</f>
        <v>0</v>
      </c>
      <c r="F82" s="223" t="n">
        <f aca="false">+F78*$C82</f>
        <v>0</v>
      </c>
      <c r="G82" s="223" t="n">
        <f aca="false">+G78*$C82</f>
        <v>0</v>
      </c>
      <c r="H82" s="223" t="n">
        <f aca="false">+H78*$C82</f>
        <v>0</v>
      </c>
      <c r="I82" s="223" t="n">
        <f aca="false">+I78*$C82</f>
        <v>0</v>
      </c>
      <c r="J82" s="223" t="n">
        <f aca="false">+J78*$C82</f>
        <v>0</v>
      </c>
      <c r="K82" s="223" t="n">
        <f aca="false">+K78*$C82</f>
        <v>0</v>
      </c>
      <c r="L82" s="223" t="n">
        <f aca="false">+L78*$C82</f>
        <v>0</v>
      </c>
      <c r="M82" s="223" t="n">
        <f aca="false">+M78*$C82</f>
        <v>0</v>
      </c>
      <c r="N82" s="223" t="n">
        <f aca="false">+N78*$C82</f>
        <v>0</v>
      </c>
      <c r="O82" s="223" t="n">
        <f aca="false">+O78*$C82</f>
        <v>0</v>
      </c>
      <c r="P82" s="223" t="n">
        <f aca="false">+P78*$C82</f>
        <v>0</v>
      </c>
      <c r="Q82" s="223" t="n">
        <f aca="false">+Q78*$C82</f>
        <v>0</v>
      </c>
      <c r="R82" s="223" t="n">
        <f aca="false">+R78*$C82</f>
        <v>0</v>
      </c>
      <c r="S82" s="223" t="n">
        <f aca="false">+S78*$C82</f>
        <v>0</v>
      </c>
      <c r="T82" s="223" t="n">
        <f aca="false">+T78*$C82</f>
        <v>0</v>
      </c>
      <c r="U82" s="223" t="n">
        <f aca="false">+U78*$C82</f>
        <v>0</v>
      </c>
      <c r="V82" s="223" t="n">
        <f aca="false">+V78*$C82</f>
        <v>0</v>
      </c>
      <c r="W82" s="223" t="n">
        <f aca="false">+W78*$C82</f>
        <v>0</v>
      </c>
      <c r="X82" s="223" t="n">
        <f aca="false">+X78*$C82</f>
        <v>8.34166666666667</v>
      </c>
      <c r="Y82" s="223" t="n">
        <f aca="false">+Y78*$C82</f>
        <v>8.34166666666667</v>
      </c>
      <c r="Z82" s="223" t="n">
        <f aca="false">+Z78*$C82</f>
        <v>8.34166666666667</v>
      </c>
      <c r="AA82" s="223" t="n">
        <f aca="false">+AA78*$C82</f>
        <v>27.5275</v>
      </c>
      <c r="AB82" s="223" t="n">
        <f aca="false">+AB78*$C82</f>
        <v>31.6983333333333</v>
      </c>
      <c r="AC82" s="223" t="n">
        <f aca="false">+AC78*$C82</f>
        <v>35.8691666666667</v>
      </c>
      <c r="AD82" s="223" t="n">
        <f aca="false">+AD78*$C82</f>
        <v>40.04</v>
      </c>
      <c r="AE82" s="223" t="n">
        <f aca="false">+AE78*$C82</f>
        <v>44.2108333333333</v>
      </c>
      <c r="AF82" s="223" t="n">
        <f aca="false">+AF78*$C82</f>
        <v>48.3816666666667</v>
      </c>
      <c r="AG82" s="223" t="n">
        <f aca="false">+AG78*$C82</f>
        <v>51.7183333333334</v>
      </c>
      <c r="AH82" s="223" t="n">
        <f aca="false">+AH78*$C82</f>
        <v>54.2208333333333</v>
      </c>
      <c r="AI82" s="223" t="n">
        <f aca="false">+AI78*$C82</f>
        <v>56.7233333333334</v>
      </c>
      <c r="AJ82" s="181" t="n">
        <f aca="false">+AJ78*$C82</f>
        <v>59.2258333333334</v>
      </c>
      <c r="AK82" s="223" t="n">
        <f aca="false">+AK78*$C82</f>
        <v>60.8941666666667</v>
      </c>
      <c r="AL82" s="223" t="n">
        <f aca="false">+AL78*$C82</f>
        <v>62.5625</v>
      </c>
      <c r="AM82" s="223" t="n">
        <f aca="false">+AM78*$C82</f>
        <v>64.2308333333334</v>
      </c>
      <c r="AN82" s="223" t="n">
        <f aca="false">+AN78*$C82</f>
        <v>65.8991666666667</v>
      </c>
      <c r="AO82" s="223" t="n">
        <f aca="false">+AO78*$C82</f>
        <v>70.9041666666667</v>
      </c>
      <c r="AP82" s="223" t="n">
        <f aca="false">+AP78*$C82</f>
        <v>76.7433333333334</v>
      </c>
      <c r="AQ82" s="223" t="n">
        <f aca="false">+AQ78*$C82</f>
        <v>81.7483333333334</v>
      </c>
      <c r="AR82" s="223" t="n">
        <f aca="false">+AR78*$C82</f>
        <v>82.5825</v>
      </c>
      <c r="AS82" s="223" t="n">
        <f aca="false">+AS78*$C82</f>
        <v>83.4166666666667</v>
      </c>
      <c r="AT82" s="223" t="n">
        <f aca="false">+AT78*$C82</f>
        <v>83.4166666666667</v>
      </c>
      <c r="AU82" s="223" t="n">
        <f aca="false">+AU78*$C82</f>
        <v>83.4166666666667</v>
      </c>
      <c r="AV82" s="223" t="n">
        <f aca="false">+AV78*$C82</f>
        <v>83.4166666666667</v>
      </c>
      <c r="AW82" s="223" t="n">
        <f aca="false">+AW78*$C82</f>
        <v>83.4166666666667</v>
      </c>
      <c r="AX82" s="223" t="n">
        <f aca="false">+AX78*$C82</f>
        <v>83.4166666666667</v>
      </c>
      <c r="AY82" s="223" t="n">
        <f aca="false">+AY78*$C82</f>
        <v>83.4166666666667</v>
      </c>
      <c r="AZ82" s="223" t="n">
        <f aca="false">+AZ78*$C82</f>
        <v>83.4166666666667</v>
      </c>
      <c r="BA82" s="223" t="n">
        <f aca="false">+BA78*$C82</f>
        <v>83.4166666666667</v>
      </c>
      <c r="BB82" s="223" t="n">
        <f aca="false">+BB78*$C82</f>
        <v>83.4166666666667</v>
      </c>
      <c r="BC82" s="203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  <c r="BZ82" s="204"/>
      <c r="CA82" s="204"/>
      <c r="CB82" s="204"/>
      <c r="CC82" s="204"/>
      <c r="CD82" s="204"/>
      <c r="CE82" s="204"/>
      <c r="CF82" s="204"/>
      <c r="CG82" s="204"/>
      <c r="CH82" s="204"/>
      <c r="CI82" s="204"/>
      <c r="CJ82" s="204"/>
      <c r="CK82" s="204"/>
      <c r="CL82" s="200"/>
      <c r="CM82" s="200"/>
      <c r="CN82" s="200"/>
      <c r="CO82" s="200"/>
      <c r="CP82" s="200"/>
      <c r="CQ82" s="200"/>
      <c r="CR82" s="200"/>
      <c r="CS82" s="200"/>
      <c r="CT82" s="200"/>
      <c r="CU82" s="200"/>
      <c r="CV82" s="200"/>
      <c r="CW82" s="200"/>
      <c r="CX82" s="200"/>
      <c r="CY82" s="200"/>
      <c r="CZ82" s="200"/>
      <c r="DA82" s="200"/>
      <c r="DB82" s="200"/>
      <c r="DC82" s="200"/>
      <c r="DD82" s="200"/>
      <c r="DE82" s="200"/>
      <c r="DF82" s="200"/>
      <c r="DG82" s="200"/>
      <c r="DH82" s="200"/>
      <c r="DI82" s="200"/>
      <c r="DJ82" s="200"/>
      <c r="DK82" s="200"/>
      <c r="DL82" s="200"/>
      <c r="DM82" s="200"/>
      <c r="DN82" s="200"/>
      <c r="DO82" s="200"/>
      <c r="DP82" s="200"/>
      <c r="DQ82" s="200"/>
      <c r="DR82" s="200"/>
      <c r="DS82" s="200"/>
      <c r="DT82" s="200"/>
      <c r="DU82" s="200"/>
      <c r="DV82" s="200"/>
      <c r="DW82" s="200"/>
      <c r="DX82" s="200"/>
      <c r="DY82" s="200"/>
      <c r="DZ82" s="200"/>
      <c r="EA82" s="200"/>
      <c r="EB82" s="200"/>
      <c r="EC82" s="200"/>
      <c r="ED82" s="200"/>
      <c r="EE82" s="200"/>
      <c r="EF82" s="200"/>
      <c r="EG82" s="200"/>
      <c r="EH82" s="200"/>
      <c r="EI82" s="200"/>
      <c r="EJ82" s="200"/>
      <c r="EK82" s="200"/>
      <c r="EL82" s="200"/>
      <c r="EM82" s="200"/>
      <c r="EN82" s="200"/>
      <c r="EO82" s="200"/>
      <c r="EP82" s="200"/>
      <c r="EQ82" s="200"/>
      <c r="ER82" s="200"/>
      <c r="ES82" s="200"/>
      <c r="ET82" s="200"/>
      <c r="EU82" s="200"/>
      <c r="EV82" s="200"/>
      <c r="EW82" s="200"/>
      <c r="EX82" s="200"/>
      <c r="EY82" s="200"/>
      <c r="EZ82" s="200"/>
      <c r="FA82" s="200"/>
      <c r="FB82" s="200"/>
      <c r="FC82" s="200"/>
      <c r="FD82" s="200"/>
      <c r="FE82" s="200"/>
      <c r="FF82" s="200"/>
      <c r="FG82" s="200"/>
      <c r="FH82" s="200"/>
      <c r="FI82" s="200"/>
      <c r="FJ82" s="200"/>
      <c r="FK82" s="200"/>
      <c r="FL82" s="200"/>
      <c r="FM82" s="200"/>
      <c r="FN82" s="200"/>
      <c r="FO82" s="200"/>
      <c r="FP82" s="200"/>
      <c r="FQ82" s="200"/>
      <c r="FR82" s="200"/>
      <c r="FS82" s="200"/>
      <c r="FT82" s="200"/>
      <c r="FU82" s="200"/>
      <c r="FV82" s="200"/>
      <c r="FW82" s="200"/>
      <c r="FX82" s="200"/>
      <c r="FY82" s="200"/>
      <c r="FZ82" s="200"/>
      <c r="GA82" s="200"/>
      <c r="GB82" s="200"/>
      <c r="GC82" s="200"/>
      <c r="GD82" s="200"/>
      <c r="GE82" s="200"/>
      <c r="GF82" s="200"/>
      <c r="GG82" s="200"/>
      <c r="GH82" s="200"/>
      <c r="GI82" s="200"/>
      <c r="GJ82" s="200"/>
      <c r="GK82" s="200"/>
      <c r="GL82" s="200"/>
      <c r="GM82" s="200"/>
      <c r="GN82" s="200"/>
      <c r="GO82" s="200"/>
      <c r="GP82" s="200"/>
      <c r="GQ82" s="200"/>
      <c r="GR82" s="200"/>
      <c r="GS82" s="200"/>
      <c r="GT82" s="200"/>
      <c r="GU82" s="200"/>
      <c r="GV82" s="200"/>
      <c r="GW82" s="200"/>
      <c r="GX82" s="200"/>
      <c r="GY82" s="200"/>
      <c r="GZ82" s="200"/>
      <c r="HA82" s="200"/>
      <c r="HB82" s="200"/>
      <c r="HC82" s="200"/>
      <c r="HD82" s="200"/>
      <c r="HE82" s="200"/>
      <c r="HF82" s="200"/>
      <c r="HG82" s="200"/>
      <c r="HH82" s="200"/>
      <c r="HI82" s="200"/>
      <c r="HJ82" s="200"/>
      <c r="HK82" s="200"/>
      <c r="HL82" s="200"/>
      <c r="HM82" s="200"/>
      <c r="HN82" s="200"/>
      <c r="HO82" s="200"/>
      <c r="HP82" s="200"/>
      <c r="HQ82" s="200"/>
      <c r="HR82" s="200"/>
      <c r="HS82" s="200"/>
      <c r="HT82" s="200"/>
      <c r="HU82" s="200"/>
      <c r="HV82" s="200"/>
      <c r="HW82" s="200"/>
      <c r="HX82" s="200"/>
      <c r="HY82" s="200"/>
      <c r="HZ82" s="200"/>
      <c r="IA82" s="200"/>
      <c r="IB82" s="200"/>
      <c r="IC82" s="200"/>
      <c r="ID82" s="200"/>
      <c r="IE82" s="200"/>
      <c r="IF82" s="200"/>
      <c r="IG82" s="200"/>
      <c r="IH82" s="200"/>
      <c r="II82" s="200"/>
      <c r="IJ82" s="200"/>
      <c r="IK82" s="200"/>
      <c r="IL82" s="200"/>
      <c r="IM82" s="200"/>
      <c r="IN82" s="200"/>
      <c r="IO82" s="200"/>
      <c r="IP82" s="200"/>
      <c r="IQ82" s="200"/>
      <c r="IR82" s="200"/>
      <c r="IS82" s="200"/>
      <c r="IT82" s="200"/>
      <c r="IU82" s="200"/>
      <c r="IV82" s="200"/>
      <c r="IW82" s="200"/>
    </row>
    <row r="83" customFormat="false" ht="13.5" hidden="false" customHeight="false" outlineLevel="0" collapsed="false">
      <c r="A83" s="161"/>
      <c r="B83" s="224" t="s">
        <v>126</v>
      </c>
      <c r="C83" s="225" t="str">
        <f aca="false">+'Detail by Turbine'!B15</f>
        <v>Available</v>
      </c>
      <c r="D83" s="226" t="n">
        <f aca="false">+D80*$C82</f>
        <v>0</v>
      </c>
      <c r="E83" s="226" t="n">
        <f aca="false">+E80*$C82</f>
        <v>0</v>
      </c>
      <c r="F83" s="226" t="n">
        <f aca="false">+F80*$C82</f>
        <v>0</v>
      </c>
      <c r="G83" s="226" t="n">
        <f aca="false">+G80*$C82</f>
        <v>0</v>
      </c>
      <c r="H83" s="226" t="n">
        <f aca="false">+H80*$C82</f>
        <v>0</v>
      </c>
      <c r="I83" s="226" t="n">
        <f aca="false">+I80*$C82</f>
        <v>0</v>
      </c>
      <c r="J83" s="226" t="n">
        <f aca="false">+J80*$C82</f>
        <v>0</v>
      </c>
      <c r="K83" s="226" t="n">
        <f aca="false">+K80*$C82</f>
        <v>0</v>
      </c>
      <c r="L83" s="226" t="n">
        <f aca="false">+L80*$C82</f>
        <v>0</v>
      </c>
      <c r="M83" s="226" t="n">
        <f aca="false">+M80*$C82</f>
        <v>0</v>
      </c>
      <c r="N83" s="226" t="n">
        <f aca="false">+N80*$C82</f>
        <v>0</v>
      </c>
      <c r="O83" s="226" t="n">
        <f aca="false">+O80*$C82</f>
        <v>0</v>
      </c>
      <c r="P83" s="226" t="n">
        <f aca="false">+P80*$C82</f>
        <v>0</v>
      </c>
      <c r="Q83" s="226" t="n">
        <f aca="false">+Q80*$C82</f>
        <v>0</v>
      </c>
      <c r="R83" s="226" t="n">
        <f aca="false">+R80*$C82</f>
        <v>0</v>
      </c>
      <c r="S83" s="226" t="n">
        <f aca="false">+S80*$C82</f>
        <v>0</v>
      </c>
      <c r="T83" s="226" t="n">
        <f aca="false">+T80*$C82</f>
        <v>0</v>
      </c>
      <c r="U83" s="226" t="n">
        <f aca="false">+U80*$C82</f>
        <v>0</v>
      </c>
      <c r="V83" s="226" t="n">
        <f aca="false">+V80*$C82</f>
        <v>8.34166666666667</v>
      </c>
      <c r="W83" s="226" t="n">
        <f aca="false">+W80*$C82</f>
        <v>9.42608333333333</v>
      </c>
      <c r="X83" s="226" t="n">
        <f aca="false">+X80*$C82</f>
        <v>10.8441666666667</v>
      </c>
      <c r="Y83" s="226" t="n">
        <f aca="false">+Y80*$C82</f>
        <v>12.1788333333333</v>
      </c>
      <c r="Z83" s="226" t="n">
        <f aca="false">+Z80*$C82</f>
        <v>14.4310833333333</v>
      </c>
      <c r="AA83" s="226" t="n">
        <f aca="false">+AA80*$C82</f>
        <v>18.5185</v>
      </c>
      <c r="AB83" s="226" t="n">
        <f aca="false">+AB80*$C82</f>
        <v>23.4400833333333</v>
      </c>
      <c r="AC83" s="226" t="n">
        <f aca="false">+AC80*$C82</f>
        <v>28.27825</v>
      </c>
      <c r="AD83" s="226" t="n">
        <f aca="false">+AD80*$C82</f>
        <v>32.4490833333333</v>
      </c>
      <c r="AE83" s="226" t="n">
        <f aca="false">+AE80*$C82</f>
        <v>36.8701666666667</v>
      </c>
      <c r="AF83" s="226" t="n">
        <f aca="false">+AF80*$C82</f>
        <v>41.3746666666667</v>
      </c>
      <c r="AG83" s="226" t="n">
        <f aca="false">+AG80*$C82</f>
        <v>45.79575</v>
      </c>
      <c r="AH83" s="226" t="n">
        <f aca="false">+AH80*$C82</f>
        <v>49.2158333333333</v>
      </c>
      <c r="AI83" s="226" t="n">
        <f aca="false">+AI80*$C82</f>
        <v>51.7183333333333</v>
      </c>
      <c r="AJ83" s="187" t="n">
        <f aca="false">+AJ80*$C82</f>
        <v>54.3876666666667</v>
      </c>
      <c r="AK83" s="226" t="n">
        <f aca="false">+AK80*$C82</f>
        <v>55.8891666666667</v>
      </c>
      <c r="AL83" s="226" t="n">
        <f aca="false">+AL80*$C82</f>
        <v>57.30725</v>
      </c>
      <c r="AM83" s="226" t="n">
        <f aca="false">+AM80*$C82</f>
        <v>58.4750833333333</v>
      </c>
      <c r="AN83" s="226" t="n">
        <f aca="false">+AN80*$C82</f>
        <v>59.4760833333333</v>
      </c>
      <c r="AO83" s="226" t="n">
        <f aca="false">+AO80*$C82</f>
        <v>67.4840833333333</v>
      </c>
      <c r="AP83" s="226" t="n">
        <f aca="false">+AP80*$C82</f>
        <v>75.4086666666667</v>
      </c>
      <c r="AQ83" s="226" t="n">
        <f aca="false">+AQ80*$C82</f>
        <v>83.083</v>
      </c>
      <c r="AR83" s="226" t="n">
        <f aca="false">+AR80*$C82</f>
        <v>83.4166666666667</v>
      </c>
      <c r="AS83" s="226" t="n">
        <f aca="false">+AS80*$C82</f>
        <v>83.4166666666667</v>
      </c>
      <c r="AT83" s="226" t="n">
        <f aca="false">+AT80*$C82</f>
        <v>83.4166666666667</v>
      </c>
      <c r="AU83" s="226" t="n">
        <f aca="false">+AU80*$C82</f>
        <v>83.4166666666667</v>
      </c>
      <c r="AV83" s="226" t="n">
        <f aca="false">+AV80*$C82</f>
        <v>83.4166666666667</v>
      </c>
      <c r="AW83" s="226" t="n">
        <f aca="false">+AW80*$C82</f>
        <v>83.4166666666667</v>
      </c>
      <c r="AX83" s="226" t="n">
        <f aca="false">+AX80*$C82</f>
        <v>83.4166666666667</v>
      </c>
      <c r="AY83" s="226" t="n">
        <f aca="false">+AY80*$C82</f>
        <v>83.4166666666667</v>
      </c>
      <c r="AZ83" s="226" t="n">
        <f aca="false">+AZ80*$C82</f>
        <v>83.4166666666667</v>
      </c>
      <c r="BA83" s="226" t="n">
        <f aca="false">+BA80*$C82</f>
        <v>83.4166666666667</v>
      </c>
      <c r="BB83" s="226" t="n">
        <f aca="false">+BB80*$C82</f>
        <v>83.4166666666667</v>
      </c>
      <c r="BC83" s="208"/>
      <c r="BD83" s="209"/>
      <c r="BE83" s="209"/>
      <c r="BF83" s="209"/>
      <c r="BG83" s="209"/>
      <c r="BH83" s="209"/>
      <c r="BI83" s="209"/>
      <c r="BJ83" s="209"/>
      <c r="BK83" s="209"/>
      <c r="BL83" s="209"/>
      <c r="BM83" s="209"/>
      <c r="BN83" s="209"/>
      <c r="BO83" s="209"/>
      <c r="BP83" s="209"/>
      <c r="BQ83" s="209"/>
      <c r="BR83" s="209"/>
      <c r="BS83" s="209"/>
      <c r="BT83" s="209"/>
      <c r="BU83" s="209"/>
      <c r="BV83" s="209"/>
      <c r="BW83" s="209"/>
      <c r="BX83" s="209"/>
      <c r="BY83" s="209"/>
      <c r="BZ83" s="209"/>
      <c r="CA83" s="209"/>
      <c r="CB83" s="209"/>
      <c r="CC83" s="209"/>
      <c r="CD83" s="209"/>
      <c r="CE83" s="209"/>
      <c r="CF83" s="209"/>
      <c r="CG83" s="209"/>
      <c r="CH83" s="209"/>
      <c r="CI83" s="209"/>
      <c r="CJ83" s="209"/>
      <c r="CK83" s="209"/>
      <c r="CL83" s="205"/>
      <c r="CM83" s="205"/>
      <c r="CN83" s="205"/>
      <c r="CO83" s="205"/>
      <c r="CP83" s="205"/>
      <c r="CQ83" s="205"/>
      <c r="CR83" s="205"/>
      <c r="CS83" s="205"/>
      <c r="CT83" s="205"/>
      <c r="CU83" s="205"/>
      <c r="CV83" s="205"/>
      <c r="CW83" s="205"/>
      <c r="CX83" s="205"/>
      <c r="CY83" s="205"/>
      <c r="CZ83" s="205"/>
      <c r="DA83" s="205"/>
      <c r="DB83" s="205"/>
      <c r="DC83" s="205"/>
      <c r="DD83" s="205"/>
      <c r="DE83" s="205"/>
      <c r="DF83" s="205"/>
      <c r="DG83" s="205"/>
      <c r="DH83" s="205"/>
      <c r="DI83" s="205"/>
      <c r="DJ83" s="205"/>
      <c r="DK83" s="205"/>
      <c r="DL83" s="205"/>
      <c r="DM83" s="205"/>
      <c r="DN83" s="205"/>
      <c r="DO83" s="205"/>
      <c r="DP83" s="205"/>
      <c r="DQ83" s="205"/>
      <c r="DR83" s="205"/>
      <c r="DS83" s="205"/>
      <c r="DT83" s="205"/>
      <c r="DU83" s="205"/>
      <c r="DV83" s="205"/>
      <c r="DW83" s="205"/>
      <c r="DX83" s="205"/>
      <c r="DY83" s="205"/>
      <c r="DZ83" s="205"/>
      <c r="EA83" s="205"/>
      <c r="EB83" s="205"/>
      <c r="EC83" s="205"/>
      <c r="ED83" s="205"/>
      <c r="EE83" s="205"/>
      <c r="EF83" s="205"/>
      <c r="EG83" s="205"/>
      <c r="EH83" s="205"/>
      <c r="EI83" s="205"/>
      <c r="EJ83" s="205"/>
      <c r="EK83" s="205"/>
      <c r="EL83" s="205"/>
      <c r="EM83" s="205"/>
      <c r="EN83" s="205"/>
      <c r="EO83" s="205"/>
      <c r="EP83" s="205"/>
      <c r="EQ83" s="205"/>
      <c r="ER83" s="205"/>
      <c r="ES83" s="205"/>
      <c r="ET83" s="205"/>
      <c r="EU83" s="205"/>
      <c r="EV83" s="205"/>
      <c r="EW83" s="205"/>
      <c r="EX83" s="205"/>
      <c r="EY83" s="205"/>
      <c r="EZ83" s="205"/>
      <c r="FA83" s="205"/>
      <c r="FB83" s="205"/>
      <c r="FC83" s="205"/>
      <c r="FD83" s="205"/>
      <c r="FE83" s="205"/>
      <c r="FF83" s="205"/>
      <c r="FG83" s="205"/>
      <c r="FH83" s="205"/>
      <c r="FI83" s="205"/>
      <c r="FJ83" s="205"/>
      <c r="FK83" s="205"/>
      <c r="FL83" s="205"/>
      <c r="FM83" s="205"/>
      <c r="FN83" s="205"/>
      <c r="FO83" s="205"/>
      <c r="FP83" s="205"/>
      <c r="FQ83" s="205"/>
      <c r="FR83" s="205"/>
      <c r="FS83" s="205"/>
      <c r="FT83" s="205"/>
      <c r="FU83" s="205"/>
      <c r="FV83" s="205"/>
      <c r="FW83" s="205"/>
      <c r="FX83" s="205"/>
      <c r="FY83" s="205"/>
      <c r="FZ83" s="205"/>
      <c r="GA83" s="205"/>
      <c r="GB83" s="205"/>
      <c r="GC83" s="205"/>
      <c r="GD83" s="205"/>
      <c r="GE83" s="205"/>
      <c r="GF83" s="205"/>
      <c r="GG83" s="205"/>
      <c r="GH83" s="205"/>
      <c r="GI83" s="205"/>
      <c r="GJ83" s="205"/>
      <c r="GK83" s="205"/>
      <c r="GL83" s="205"/>
      <c r="GM83" s="205"/>
      <c r="GN83" s="205"/>
      <c r="GO83" s="205"/>
      <c r="GP83" s="205"/>
      <c r="GQ83" s="205"/>
      <c r="GR83" s="205"/>
      <c r="GS83" s="205"/>
      <c r="GT83" s="205"/>
      <c r="GU83" s="205"/>
      <c r="GV83" s="205"/>
      <c r="GW83" s="205"/>
      <c r="GX83" s="205"/>
      <c r="GY83" s="205"/>
      <c r="GZ83" s="205"/>
      <c r="HA83" s="205"/>
      <c r="HB83" s="205"/>
      <c r="HC83" s="205"/>
      <c r="HD83" s="205"/>
      <c r="HE83" s="205"/>
      <c r="HF83" s="205"/>
      <c r="HG83" s="205"/>
      <c r="HH83" s="205"/>
      <c r="HI83" s="205"/>
      <c r="HJ83" s="205"/>
      <c r="HK83" s="205"/>
      <c r="HL83" s="205"/>
      <c r="HM83" s="205"/>
      <c r="HN83" s="205"/>
      <c r="HO83" s="205"/>
      <c r="HP83" s="205"/>
      <c r="HQ83" s="205"/>
      <c r="HR83" s="205"/>
      <c r="HS83" s="205"/>
      <c r="HT83" s="205"/>
      <c r="HU83" s="205"/>
      <c r="HV83" s="205"/>
      <c r="HW83" s="205"/>
      <c r="HX83" s="205"/>
      <c r="HY83" s="205"/>
      <c r="HZ83" s="205"/>
      <c r="IA83" s="205"/>
      <c r="IB83" s="205"/>
      <c r="IC83" s="205"/>
      <c r="ID83" s="205"/>
      <c r="IE83" s="205"/>
      <c r="IF83" s="205"/>
      <c r="IG83" s="205"/>
      <c r="IH83" s="205"/>
      <c r="II83" s="205"/>
      <c r="IJ83" s="205"/>
      <c r="IK83" s="205"/>
      <c r="IL83" s="205"/>
      <c r="IM83" s="205"/>
      <c r="IN83" s="205"/>
      <c r="IO83" s="205"/>
      <c r="IP83" s="205"/>
      <c r="IQ83" s="205"/>
      <c r="IR83" s="205"/>
      <c r="IS83" s="205"/>
      <c r="IT83" s="205"/>
      <c r="IU83" s="205"/>
      <c r="IV83" s="205"/>
      <c r="IW83" s="205"/>
    </row>
    <row r="84" customFormat="false" ht="15" hidden="false" customHeight="true" outlineLevel="0" collapsed="false">
      <c r="A84" s="161" t="n">
        <f aca="false">+A76+1</f>
        <v>11</v>
      </c>
      <c r="B84" s="214" t="str">
        <f aca="false">+'Detail by Turbine'!G16</f>
        <v>9FA STAG Power Islands</v>
      </c>
      <c r="C84" s="215" t="str">
        <f aca="false">+'Detail by Turbine'!S16</f>
        <v>Arcos</v>
      </c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165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193"/>
      <c r="BD84" s="194"/>
      <c r="BE84" s="194"/>
      <c r="BF84" s="194"/>
      <c r="BG84" s="194"/>
      <c r="BH84" s="194"/>
      <c r="BI84" s="194"/>
      <c r="BJ84" s="194"/>
      <c r="BK84" s="194"/>
      <c r="BL84" s="194"/>
      <c r="BM84" s="194"/>
      <c r="BN84" s="194"/>
      <c r="BO84" s="194"/>
      <c r="BP84" s="194"/>
      <c r="BQ84" s="194"/>
      <c r="BR84" s="194"/>
      <c r="BS84" s="194"/>
      <c r="BT84" s="194"/>
      <c r="BU84" s="194"/>
      <c r="BV84" s="194"/>
      <c r="BW84" s="194"/>
      <c r="BX84" s="194"/>
      <c r="BY84" s="194"/>
      <c r="BZ84" s="194"/>
      <c r="CA84" s="194"/>
      <c r="CB84" s="194"/>
      <c r="CC84" s="194"/>
      <c r="CD84" s="194"/>
      <c r="CE84" s="194"/>
      <c r="CF84" s="194"/>
      <c r="CG84" s="194"/>
      <c r="CH84" s="194"/>
      <c r="CI84" s="194"/>
      <c r="CJ84" s="194"/>
      <c r="CK84" s="194"/>
      <c r="CL84" s="194"/>
      <c r="CM84" s="194"/>
      <c r="CN84" s="194"/>
      <c r="CO84" s="194"/>
      <c r="CP84" s="194"/>
      <c r="CQ84" s="194"/>
      <c r="CR84" s="194"/>
      <c r="CS84" s="194"/>
      <c r="CT84" s="194"/>
      <c r="CU84" s="194"/>
      <c r="CV84" s="194"/>
      <c r="CW84" s="194"/>
      <c r="CX84" s="194"/>
      <c r="CY84" s="194"/>
      <c r="CZ84" s="194"/>
      <c r="DA84" s="194"/>
      <c r="DB84" s="194"/>
      <c r="DC84" s="194"/>
      <c r="DD84" s="194"/>
      <c r="DE84" s="194"/>
      <c r="DF84" s="194"/>
      <c r="DG84" s="194"/>
      <c r="DH84" s="194"/>
      <c r="DI84" s="194"/>
      <c r="DJ84" s="194"/>
      <c r="DK84" s="194"/>
      <c r="DL84" s="194"/>
      <c r="DM84" s="194"/>
      <c r="DN84" s="194"/>
      <c r="DO84" s="194"/>
      <c r="DP84" s="194"/>
      <c r="DQ84" s="194"/>
      <c r="DR84" s="194"/>
      <c r="DS84" s="194"/>
      <c r="DT84" s="194"/>
      <c r="DU84" s="194"/>
      <c r="DV84" s="194"/>
      <c r="DW84" s="194"/>
      <c r="DX84" s="194"/>
      <c r="DY84" s="194"/>
      <c r="DZ84" s="194"/>
      <c r="EA84" s="194"/>
      <c r="EB84" s="194"/>
      <c r="EC84" s="194"/>
      <c r="ED84" s="194"/>
      <c r="EE84" s="194"/>
      <c r="EF84" s="194"/>
      <c r="EG84" s="194"/>
      <c r="EH84" s="194"/>
      <c r="EI84" s="194"/>
      <c r="EJ84" s="194"/>
      <c r="EK84" s="194"/>
      <c r="EL84" s="194"/>
      <c r="EM84" s="194"/>
      <c r="EN84" s="194"/>
      <c r="EO84" s="194"/>
      <c r="EP84" s="194"/>
      <c r="EQ84" s="194"/>
      <c r="ER84" s="194"/>
      <c r="ES84" s="194"/>
      <c r="ET84" s="194"/>
      <c r="EU84" s="194"/>
      <c r="EV84" s="194"/>
      <c r="EW84" s="194"/>
      <c r="EX84" s="194"/>
      <c r="EY84" s="194"/>
      <c r="EZ84" s="194"/>
      <c r="FA84" s="194"/>
      <c r="FB84" s="194"/>
      <c r="FC84" s="194"/>
      <c r="FD84" s="194"/>
      <c r="FE84" s="194"/>
      <c r="FF84" s="194"/>
      <c r="FG84" s="194"/>
      <c r="FH84" s="194"/>
      <c r="FI84" s="194"/>
      <c r="FJ84" s="194"/>
      <c r="FK84" s="194"/>
      <c r="FL84" s="194"/>
      <c r="FM84" s="194"/>
      <c r="FN84" s="194"/>
      <c r="FO84" s="194"/>
      <c r="FP84" s="194"/>
      <c r="FQ84" s="194"/>
      <c r="FR84" s="194"/>
      <c r="FS84" s="194"/>
      <c r="FT84" s="194"/>
      <c r="FU84" s="194"/>
      <c r="FV84" s="194"/>
      <c r="FW84" s="194"/>
      <c r="FX84" s="194"/>
      <c r="FY84" s="194"/>
      <c r="FZ84" s="194"/>
      <c r="GA84" s="194"/>
      <c r="GB84" s="194"/>
      <c r="GC84" s="194"/>
      <c r="GD84" s="194"/>
      <c r="GE84" s="194"/>
      <c r="GF84" s="194"/>
      <c r="GG84" s="194"/>
      <c r="GH84" s="194"/>
      <c r="GI84" s="194"/>
      <c r="GJ84" s="194"/>
      <c r="GK84" s="194"/>
      <c r="GL84" s="194"/>
      <c r="GM84" s="194"/>
      <c r="GN84" s="194"/>
      <c r="GO84" s="194"/>
      <c r="GP84" s="194"/>
      <c r="GQ84" s="194"/>
      <c r="GR84" s="194"/>
      <c r="GS84" s="194"/>
      <c r="GT84" s="194"/>
      <c r="GU84" s="194"/>
      <c r="GV84" s="194"/>
      <c r="GW84" s="194"/>
      <c r="GX84" s="194"/>
      <c r="GY84" s="194"/>
      <c r="GZ84" s="194"/>
      <c r="HA84" s="194"/>
      <c r="HB84" s="194"/>
      <c r="HC84" s="194"/>
      <c r="HD84" s="194"/>
      <c r="HE84" s="194"/>
      <c r="HF84" s="194"/>
      <c r="HG84" s="194"/>
      <c r="HH84" s="194"/>
      <c r="HI84" s="194"/>
      <c r="HJ84" s="194"/>
      <c r="HK84" s="194"/>
      <c r="HL84" s="194"/>
      <c r="HM84" s="194"/>
      <c r="HN84" s="194"/>
      <c r="HO84" s="194"/>
      <c r="HP84" s="194"/>
      <c r="HQ84" s="194"/>
      <c r="HR84" s="194"/>
      <c r="HS84" s="194"/>
      <c r="HT84" s="194"/>
      <c r="HU84" s="194"/>
      <c r="HV84" s="194"/>
      <c r="HW84" s="194"/>
      <c r="HX84" s="194"/>
      <c r="HY84" s="194"/>
      <c r="HZ84" s="194"/>
      <c r="IA84" s="194"/>
      <c r="IB84" s="194"/>
      <c r="IC84" s="194"/>
      <c r="ID84" s="194"/>
      <c r="IE84" s="194"/>
      <c r="IF84" s="194"/>
      <c r="IG84" s="194"/>
      <c r="IH84" s="194"/>
      <c r="II84" s="194"/>
      <c r="IJ84" s="194"/>
      <c r="IK84" s="194"/>
      <c r="IL84" s="194"/>
      <c r="IM84" s="194"/>
      <c r="IN84" s="194"/>
      <c r="IO84" s="194"/>
      <c r="IP84" s="194"/>
      <c r="IQ84" s="194"/>
      <c r="IR84" s="194"/>
      <c r="IS84" s="194"/>
      <c r="IT84" s="194"/>
      <c r="IU84" s="194"/>
      <c r="IV84" s="194"/>
      <c r="IW84" s="194"/>
    </row>
    <row r="85" customFormat="false" ht="12.75" hidden="false" customHeight="false" outlineLevel="0" collapsed="false">
      <c r="A85" s="161"/>
      <c r="B85" s="217" t="s">
        <v>121</v>
      </c>
      <c r="C85" s="215"/>
      <c r="D85" s="218" t="n">
        <v>0</v>
      </c>
      <c r="E85" s="218" t="n">
        <v>0</v>
      </c>
      <c r="F85" s="218" t="n">
        <v>0</v>
      </c>
      <c r="G85" s="218" t="n">
        <v>0</v>
      </c>
      <c r="H85" s="218" t="n">
        <v>0</v>
      </c>
      <c r="I85" s="218" t="n">
        <v>0</v>
      </c>
      <c r="J85" s="218" t="n">
        <v>0</v>
      </c>
      <c r="K85" s="218" t="n">
        <v>0</v>
      </c>
      <c r="L85" s="218" t="n">
        <v>0</v>
      </c>
      <c r="M85" s="218" t="n">
        <v>0</v>
      </c>
      <c r="N85" s="218" t="n">
        <v>0</v>
      </c>
      <c r="O85" s="218" t="n">
        <v>0</v>
      </c>
      <c r="P85" s="218" t="n">
        <v>0</v>
      </c>
      <c r="Q85" s="218" t="n">
        <v>0</v>
      </c>
      <c r="R85" s="218" t="n">
        <v>0</v>
      </c>
      <c r="S85" s="218" t="n">
        <v>0</v>
      </c>
      <c r="T85" s="218" t="n">
        <v>0</v>
      </c>
      <c r="U85" s="218" t="n">
        <v>0</v>
      </c>
      <c r="V85" s="218" t="n">
        <v>0</v>
      </c>
      <c r="W85" s="218" t="n">
        <v>0</v>
      </c>
      <c r="X85" s="218" t="n">
        <v>0.1</v>
      </c>
      <c r="Y85" s="218" t="n">
        <v>0</v>
      </c>
      <c r="Z85" s="218" t="n">
        <v>0</v>
      </c>
      <c r="AA85" s="218" t="n">
        <v>0.23</v>
      </c>
      <c r="AB85" s="218" t="n">
        <v>0.05</v>
      </c>
      <c r="AC85" s="218" t="n">
        <v>0.05</v>
      </c>
      <c r="AD85" s="218" t="n">
        <v>0.05</v>
      </c>
      <c r="AE85" s="218" t="n">
        <v>0.05</v>
      </c>
      <c r="AF85" s="218" t="n">
        <v>0.05</v>
      </c>
      <c r="AG85" s="218" t="n">
        <v>0.04</v>
      </c>
      <c r="AH85" s="218" t="n">
        <v>0.03</v>
      </c>
      <c r="AI85" s="218" t="n">
        <v>0.03</v>
      </c>
      <c r="AJ85" s="170" t="n">
        <v>0.03</v>
      </c>
      <c r="AK85" s="218" t="n">
        <v>0.02</v>
      </c>
      <c r="AL85" s="218" t="n">
        <v>0.02</v>
      </c>
      <c r="AM85" s="218" t="n">
        <v>0.02</v>
      </c>
      <c r="AN85" s="218" t="n">
        <v>0.02</v>
      </c>
      <c r="AO85" s="218" t="n">
        <v>0.06</v>
      </c>
      <c r="AP85" s="218" t="n">
        <v>0.07</v>
      </c>
      <c r="AQ85" s="218" t="n">
        <v>0.06</v>
      </c>
      <c r="AR85" s="218" t="n">
        <v>0.01</v>
      </c>
      <c r="AS85" s="218" t="n">
        <v>0.01</v>
      </c>
      <c r="AT85" s="218" t="n">
        <v>0</v>
      </c>
      <c r="AU85" s="218" t="n">
        <v>0</v>
      </c>
      <c r="AV85" s="218" t="n">
        <v>0</v>
      </c>
      <c r="AW85" s="218" t="n">
        <v>0</v>
      </c>
      <c r="AX85" s="218" t="n">
        <v>0</v>
      </c>
      <c r="AY85" s="218" t="n">
        <v>0</v>
      </c>
      <c r="AZ85" s="218" t="n">
        <v>0</v>
      </c>
      <c r="BA85" s="218" t="n">
        <v>0</v>
      </c>
      <c r="BB85" s="218" t="n">
        <v>0</v>
      </c>
      <c r="BC85" s="197" t="n">
        <f aca="false">SUM(D85:BB85)</f>
        <v>1</v>
      </c>
      <c r="BD85" s="195"/>
      <c r="BE85" s="198"/>
      <c r="BF85" s="198"/>
      <c r="BG85" s="198"/>
      <c r="BH85" s="198"/>
      <c r="BI85" s="198"/>
      <c r="BJ85" s="198"/>
      <c r="BK85" s="198"/>
      <c r="BL85" s="198"/>
      <c r="BM85" s="198"/>
      <c r="BN85" s="198"/>
      <c r="BO85" s="198"/>
      <c r="BP85" s="198"/>
      <c r="BQ85" s="198"/>
      <c r="BR85" s="198"/>
      <c r="BS85" s="198"/>
      <c r="BT85" s="198"/>
      <c r="BU85" s="198"/>
      <c r="BV85" s="198"/>
      <c r="BW85" s="198"/>
      <c r="BX85" s="198"/>
      <c r="BY85" s="198"/>
      <c r="BZ85" s="198"/>
      <c r="CA85" s="198"/>
      <c r="CB85" s="198"/>
      <c r="CC85" s="198"/>
      <c r="CD85" s="198"/>
      <c r="CE85" s="198"/>
      <c r="CF85" s="198"/>
      <c r="CG85" s="198"/>
      <c r="CH85" s="198"/>
      <c r="CI85" s="198"/>
      <c r="CJ85" s="198"/>
      <c r="CK85" s="198"/>
      <c r="CL85" s="198"/>
      <c r="CM85" s="198"/>
      <c r="CN85" s="198"/>
      <c r="CO85" s="198"/>
      <c r="CP85" s="198"/>
      <c r="CQ85" s="198"/>
      <c r="CR85" s="198"/>
      <c r="CS85" s="198"/>
      <c r="CT85" s="198"/>
      <c r="CU85" s="198"/>
      <c r="CV85" s="198"/>
      <c r="CW85" s="198"/>
      <c r="CX85" s="198"/>
      <c r="CY85" s="198"/>
      <c r="CZ85" s="198"/>
      <c r="DA85" s="198"/>
      <c r="DB85" s="198"/>
      <c r="DC85" s="198"/>
      <c r="DD85" s="198"/>
      <c r="DE85" s="198"/>
      <c r="DF85" s="198"/>
      <c r="DG85" s="198"/>
      <c r="DH85" s="198"/>
      <c r="DI85" s="198"/>
      <c r="DJ85" s="198"/>
      <c r="DK85" s="198"/>
      <c r="DL85" s="198"/>
      <c r="DM85" s="198"/>
      <c r="DN85" s="198"/>
      <c r="DO85" s="198"/>
      <c r="DP85" s="198"/>
      <c r="DQ85" s="198"/>
      <c r="DR85" s="198"/>
      <c r="DS85" s="198"/>
      <c r="DT85" s="198"/>
      <c r="DU85" s="198"/>
      <c r="DV85" s="198"/>
      <c r="DW85" s="198"/>
      <c r="DX85" s="198"/>
      <c r="DY85" s="198"/>
      <c r="DZ85" s="198"/>
      <c r="EA85" s="198"/>
      <c r="EB85" s="198"/>
      <c r="EC85" s="198"/>
      <c r="ED85" s="198"/>
      <c r="EE85" s="198"/>
      <c r="EF85" s="198"/>
      <c r="EG85" s="198"/>
      <c r="EH85" s="198"/>
      <c r="EI85" s="198"/>
      <c r="EJ85" s="198"/>
      <c r="EK85" s="198"/>
      <c r="EL85" s="198"/>
      <c r="EM85" s="198"/>
      <c r="EN85" s="198"/>
      <c r="EO85" s="198"/>
      <c r="EP85" s="198"/>
      <c r="EQ85" s="198"/>
      <c r="ER85" s="198"/>
      <c r="ES85" s="198"/>
      <c r="ET85" s="198"/>
      <c r="EU85" s="198"/>
      <c r="EV85" s="198"/>
      <c r="EW85" s="198"/>
      <c r="EX85" s="198"/>
      <c r="EY85" s="198"/>
      <c r="EZ85" s="198"/>
      <c r="FA85" s="198"/>
      <c r="FB85" s="198"/>
      <c r="FC85" s="198"/>
      <c r="FD85" s="198"/>
      <c r="FE85" s="198"/>
      <c r="FF85" s="198"/>
      <c r="FG85" s="198"/>
      <c r="FH85" s="198"/>
      <c r="FI85" s="198"/>
      <c r="FJ85" s="198"/>
      <c r="FK85" s="198"/>
      <c r="FL85" s="198"/>
      <c r="FM85" s="198"/>
      <c r="FN85" s="198"/>
      <c r="FO85" s="198"/>
      <c r="FP85" s="198"/>
      <c r="FQ85" s="198"/>
      <c r="FR85" s="198"/>
      <c r="FS85" s="198"/>
      <c r="FT85" s="198"/>
      <c r="FU85" s="198"/>
      <c r="FV85" s="198"/>
      <c r="FW85" s="198"/>
      <c r="FX85" s="198"/>
      <c r="FY85" s="198"/>
      <c r="FZ85" s="198"/>
      <c r="GA85" s="198"/>
      <c r="GB85" s="198"/>
      <c r="GC85" s="198"/>
      <c r="GD85" s="198"/>
      <c r="GE85" s="198"/>
      <c r="GF85" s="198"/>
      <c r="GG85" s="198"/>
      <c r="GH85" s="198"/>
      <c r="GI85" s="198"/>
      <c r="GJ85" s="198"/>
      <c r="GK85" s="198"/>
      <c r="GL85" s="198"/>
      <c r="GM85" s="198"/>
      <c r="GN85" s="198"/>
      <c r="GO85" s="198"/>
      <c r="GP85" s="198"/>
      <c r="GQ85" s="198"/>
      <c r="GR85" s="198"/>
      <c r="GS85" s="198"/>
      <c r="GT85" s="198"/>
      <c r="GU85" s="198"/>
      <c r="GV85" s="198"/>
      <c r="GW85" s="198"/>
      <c r="GX85" s="198"/>
      <c r="GY85" s="198"/>
      <c r="GZ85" s="198"/>
      <c r="HA85" s="198"/>
      <c r="HB85" s="198"/>
      <c r="HC85" s="198"/>
      <c r="HD85" s="198"/>
      <c r="HE85" s="198"/>
      <c r="HF85" s="198"/>
      <c r="HG85" s="198"/>
      <c r="HH85" s="198"/>
      <c r="HI85" s="198"/>
      <c r="HJ85" s="198"/>
      <c r="HK85" s="198"/>
      <c r="HL85" s="198"/>
      <c r="HM85" s="198"/>
      <c r="HN85" s="198"/>
      <c r="HO85" s="198"/>
      <c r="HP85" s="198"/>
      <c r="HQ85" s="198"/>
      <c r="HR85" s="198"/>
      <c r="HS85" s="198"/>
      <c r="HT85" s="198"/>
      <c r="HU85" s="198"/>
      <c r="HV85" s="198"/>
      <c r="HW85" s="198"/>
      <c r="HX85" s="198"/>
      <c r="HY85" s="198"/>
      <c r="HZ85" s="198"/>
      <c r="IA85" s="198"/>
      <c r="IB85" s="198"/>
      <c r="IC85" s="198"/>
      <c r="ID85" s="198"/>
      <c r="IE85" s="198"/>
      <c r="IF85" s="198"/>
      <c r="IG85" s="198"/>
      <c r="IH85" s="198"/>
      <c r="II85" s="198"/>
      <c r="IJ85" s="198"/>
      <c r="IK85" s="198"/>
      <c r="IL85" s="198"/>
      <c r="IM85" s="198"/>
      <c r="IN85" s="198"/>
      <c r="IO85" s="198"/>
      <c r="IP85" s="198"/>
      <c r="IQ85" s="198"/>
      <c r="IR85" s="198"/>
      <c r="IS85" s="198"/>
      <c r="IT85" s="198"/>
      <c r="IU85" s="198"/>
      <c r="IV85" s="198"/>
      <c r="IW85" s="198"/>
    </row>
    <row r="86" customFormat="false" ht="12.75" hidden="false" customHeight="false" outlineLevel="0" collapsed="false">
      <c r="A86" s="161"/>
      <c r="B86" s="217" t="s">
        <v>122</v>
      </c>
      <c r="C86" s="215"/>
      <c r="D86" s="218" t="n">
        <f aca="false">D85</f>
        <v>0</v>
      </c>
      <c r="E86" s="218" t="n">
        <f aca="false">+D86+E85</f>
        <v>0</v>
      </c>
      <c r="F86" s="218" t="n">
        <f aca="false">+E86+F85</f>
        <v>0</v>
      </c>
      <c r="G86" s="218" t="n">
        <f aca="false">+F86+G85</f>
        <v>0</v>
      </c>
      <c r="H86" s="218" t="n">
        <f aca="false">+G86+H85</f>
        <v>0</v>
      </c>
      <c r="I86" s="218" t="n">
        <f aca="false">+H86+I85</f>
        <v>0</v>
      </c>
      <c r="J86" s="218" t="n">
        <f aca="false">+I86+J85</f>
        <v>0</v>
      </c>
      <c r="K86" s="218" t="n">
        <f aca="false">+J86+K85</f>
        <v>0</v>
      </c>
      <c r="L86" s="218" t="n">
        <f aca="false">+K86+L85</f>
        <v>0</v>
      </c>
      <c r="M86" s="218" t="n">
        <f aca="false">+L86+M85</f>
        <v>0</v>
      </c>
      <c r="N86" s="218" t="n">
        <f aca="false">+M86+N85</f>
        <v>0</v>
      </c>
      <c r="O86" s="218" t="n">
        <f aca="false">+N86+O85</f>
        <v>0</v>
      </c>
      <c r="P86" s="218" t="n">
        <f aca="false">+O86+P85</f>
        <v>0</v>
      </c>
      <c r="Q86" s="218" t="n">
        <f aca="false">+P86+Q85</f>
        <v>0</v>
      </c>
      <c r="R86" s="218" t="n">
        <f aca="false">+Q86+R85</f>
        <v>0</v>
      </c>
      <c r="S86" s="218" t="n">
        <f aca="false">+R86+S85</f>
        <v>0</v>
      </c>
      <c r="T86" s="218" t="n">
        <f aca="false">+S86+T85</f>
        <v>0</v>
      </c>
      <c r="U86" s="218" t="n">
        <f aca="false">+T86+U85</f>
        <v>0</v>
      </c>
      <c r="V86" s="218" t="n">
        <f aca="false">+U86+V85</f>
        <v>0</v>
      </c>
      <c r="W86" s="218" t="n">
        <f aca="false">+V86+W85</f>
        <v>0</v>
      </c>
      <c r="X86" s="218" t="n">
        <f aca="false">+W86+X85</f>
        <v>0.1</v>
      </c>
      <c r="Y86" s="218" t="n">
        <f aca="false">+X86+Y85</f>
        <v>0.1</v>
      </c>
      <c r="Z86" s="218" t="n">
        <f aca="false">+Y86+Z85</f>
        <v>0.1</v>
      </c>
      <c r="AA86" s="218" t="n">
        <f aca="false">+Z86+AA85</f>
        <v>0.33</v>
      </c>
      <c r="AB86" s="218" t="n">
        <f aca="false">+AA86+AB85</f>
        <v>0.38</v>
      </c>
      <c r="AC86" s="218" t="n">
        <f aca="false">+AB86+AC85</f>
        <v>0.43</v>
      </c>
      <c r="AD86" s="218" t="n">
        <f aca="false">+AC86+AD85</f>
        <v>0.48</v>
      </c>
      <c r="AE86" s="218" t="n">
        <f aca="false">+AD86+AE85</f>
        <v>0.53</v>
      </c>
      <c r="AF86" s="218" t="n">
        <f aca="false">+AE86+AF85</f>
        <v>0.58</v>
      </c>
      <c r="AG86" s="218" t="n">
        <f aca="false">+AF86+AG85</f>
        <v>0.62</v>
      </c>
      <c r="AH86" s="218" t="n">
        <f aca="false">+AG86+AH85</f>
        <v>0.65</v>
      </c>
      <c r="AI86" s="218" t="n">
        <f aca="false">+AH86+AI85</f>
        <v>0.68</v>
      </c>
      <c r="AJ86" s="170" t="n">
        <f aca="false">+AI86+AJ85</f>
        <v>0.71</v>
      </c>
      <c r="AK86" s="218" t="n">
        <f aca="false">+AJ86+AK85</f>
        <v>0.73</v>
      </c>
      <c r="AL86" s="218" t="n">
        <f aca="false">+AK86+AL85</f>
        <v>0.75</v>
      </c>
      <c r="AM86" s="218" t="n">
        <f aca="false">+AL86+AM85</f>
        <v>0.77</v>
      </c>
      <c r="AN86" s="218" t="n">
        <f aca="false">+AM86+AN85</f>
        <v>0.79</v>
      </c>
      <c r="AO86" s="218" t="n">
        <f aca="false">+AN86+AO85</f>
        <v>0.85</v>
      </c>
      <c r="AP86" s="218" t="n">
        <f aca="false">+AO86+AP85</f>
        <v>0.92</v>
      </c>
      <c r="AQ86" s="218" t="n">
        <f aca="false">+AP86+AQ85</f>
        <v>0.98</v>
      </c>
      <c r="AR86" s="218" t="n">
        <f aca="false">+AQ86+AR85</f>
        <v>0.99</v>
      </c>
      <c r="AS86" s="218" t="n">
        <f aca="false">+AR86+AS85</f>
        <v>1</v>
      </c>
      <c r="AT86" s="218" t="n">
        <f aca="false">+AS86+AT85</f>
        <v>1</v>
      </c>
      <c r="AU86" s="218" t="n">
        <f aca="false">+AT86+AU85</f>
        <v>1</v>
      </c>
      <c r="AV86" s="218" t="n">
        <f aca="false">+AU86+AV85</f>
        <v>1</v>
      </c>
      <c r="AW86" s="218" t="n">
        <f aca="false">+AV86+AW85</f>
        <v>1</v>
      </c>
      <c r="AX86" s="218" t="n">
        <f aca="false">+AW86+AX85</f>
        <v>1</v>
      </c>
      <c r="AY86" s="218" t="n">
        <f aca="false">+AX86+AY85</f>
        <v>1</v>
      </c>
      <c r="AZ86" s="218" t="n">
        <f aca="false">+AY86+AZ85</f>
        <v>1</v>
      </c>
      <c r="BA86" s="218" t="n">
        <f aca="false">+AZ86+BA85</f>
        <v>1</v>
      </c>
      <c r="BB86" s="218" t="n">
        <f aca="false">+BA86+BB85</f>
        <v>1</v>
      </c>
      <c r="BC86" s="197"/>
      <c r="BD86" s="195"/>
      <c r="BE86" s="198"/>
      <c r="BF86" s="198"/>
      <c r="BG86" s="198"/>
      <c r="BH86" s="198"/>
      <c r="BI86" s="198"/>
      <c r="BJ86" s="198"/>
      <c r="BK86" s="198"/>
      <c r="BL86" s="198"/>
      <c r="BM86" s="198"/>
      <c r="BN86" s="198"/>
      <c r="BO86" s="198"/>
      <c r="BP86" s="198"/>
      <c r="BQ86" s="198"/>
      <c r="BR86" s="198"/>
      <c r="BS86" s="198"/>
      <c r="BT86" s="198"/>
      <c r="BU86" s="198"/>
      <c r="BV86" s="198"/>
      <c r="BW86" s="198"/>
      <c r="BX86" s="198"/>
      <c r="BY86" s="198"/>
      <c r="BZ86" s="198"/>
      <c r="CA86" s="198"/>
      <c r="CB86" s="198"/>
      <c r="CC86" s="198"/>
      <c r="CD86" s="198"/>
      <c r="CE86" s="198"/>
      <c r="CF86" s="198"/>
      <c r="CG86" s="198"/>
      <c r="CH86" s="198"/>
      <c r="CI86" s="198"/>
      <c r="CJ86" s="198"/>
      <c r="CK86" s="198"/>
      <c r="CL86" s="198"/>
      <c r="CM86" s="198"/>
      <c r="CN86" s="198"/>
      <c r="CO86" s="198"/>
      <c r="CP86" s="198"/>
      <c r="CQ86" s="198"/>
      <c r="CR86" s="198"/>
      <c r="CS86" s="198"/>
      <c r="CT86" s="198"/>
      <c r="CU86" s="198"/>
      <c r="CV86" s="198"/>
      <c r="CW86" s="198"/>
      <c r="CX86" s="198"/>
      <c r="CY86" s="198"/>
      <c r="CZ86" s="198"/>
      <c r="DA86" s="198"/>
      <c r="DB86" s="198"/>
      <c r="DC86" s="198"/>
      <c r="DD86" s="198"/>
      <c r="DE86" s="198"/>
      <c r="DF86" s="198"/>
      <c r="DG86" s="198"/>
      <c r="DH86" s="198"/>
      <c r="DI86" s="198"/>
      <c r="DJ86" s="198"/>
      <c r="DK86" s="198"/>
      <c r="DL86" s="198"/>
      <c r="DM86" s="198"/>
      <c r="DN86" s="198"/>
      <c r="DO86" s="198"/>
      <c r="DP86" s="198"/>
      <c r="DQ86" s="198"/>
      <c r="DR86" s="198"/>
      <c r="DS86" s="198"/>
      <c r="DT86" s="198"/>
      <c r="DU86" s="198"/>
      <c r="DV86" s="198"/>
      <c r="DW86" s="198"/>
      <c r="DX86" s="198"/>
      <c r="DY86" s="198"/>
      <c r="DZ86" s="198"/>
      <c r="EA86" s="198"/>
      <c r="EB86" s="198"/>
      <c r="EC86" s="198"/>
      <c r="ED86" s="198"/>
      <c r="EE86" s="198"/>
      <c r="EF86" s="198"/>
      <c r="EG86" s="198"/>
      <c r="EH86" s="198"/>
      <c r="EI86" s="198"/>
      <c r="EJ86" s="198"/>
      <c r="EK86" s="198"/>
      <c r="EL86" s="198"/>
      <c r="EM86" s="198"/>
      <c r="EN86" s="198"/>
      <c r="EO86" s="198"/>
      <c r="EP86" s="198"/>
      <c r="EQ86" s="198"/>
      <c r="ER86" s="198"/>
      <c r="ES86" s="198"/>
      <c r="ET86" s="198"/>
      <c r="EU86" s="198"/>
      <c r="EV86" s="198"/>
      <c r="EW86" s="198"/>
      <c r="EX86" s="198"/>
      <c r="EY86" s="198"/>
      <c r="EZ86" s="198"/>
      <c r="FA86" s="198"/>
      <c r="FB86" s="198"/>
      <c r="FC86" s="198"/>
      <c r="FD86" s="198"/>
      <c r="FE86" s="198"/>
      <c r="FF86" s="198"/>
      <c r="FG86" s="198"/>
      <c r="FH86" s="198"/>
      <c r="FI86" s="198"/>
      <c r="FJ86" s="198"/>
      <c r="FK86" s="198"/>
      <c r="FL86" s="198"/>
      <c r="FM86" s="198"/>
      <c r="FN86" s="198"/>
      <c r="FO86" s="198"/>
      <c r="FP86" s="198"/>
      <c r="FQ86" s="198"/>
      <c r="FR86" s="198"/>
      <c r="FS86" s="198"/>
      <c r="FT86" s="198"/>
      <c r="FU86" s="198"/>
      <c r="FV86" s="198"/>
      <c r="FW86" s="198"/>
      <c r="FX86" s="198"/>
      <c r="FY86" s="198"/>
      <c r="FZ86" s="198"/>
      <c r="GA86" s="198"/>
      <c r="GB86" s="198"/>
      <c r="GC86" s="198"/>
      <c r="GD86" s="198"/>
      <c r="GE86" s="198"/>
      <c r="GF86" s="198"/>
      <c r="GG86" s="198"/>
      <c r="GH86" s="198"/>
      <c r="GI86" s="198"/>
      <c r="GJ86" s="198"/>
      <c r="GK86" s="198"/>
      <c r="GL86" s="198"/>
      <c r="GM86" s="198"/>
      <c r="GN86" s="198"/>
      <c r="GO86" s="198"/>
      <c r="GP86" s="198"/>
      <c r="GQ86" s="198"/>
      <c r="GR86" s="198"/>
      <c r="GS86" s="198"/>
      <c r="GT86" s="198"/>
      <c r="GU86" s="198"/>
      <c r="GV86" s="198"/>
      <c r="GW86" s="198"/>
      <c r="GX86" s="198"/>
      <c r="GY86" s="198"/>
      <c r="GZ86" s="198"/>
      <c r="HA86" s="198"/>
      <c r="HB86" s="198"/>
      <c r="HC86" s="198"/>
      <c r="HD86" s="198"/>
      <c r="HE86" s="198"/>
      <c r="HF86" s="198"/>
      <c r="HG86" s="198"/>
      <c r="HH86" s="198"/>
      <c r="HI86" s="198"/>
      <c r="HJ86" s="198"/>
      <c r="HK86" s="198"/>
      <c r="HL86" s="198"/>
      <c r="HM86" s="198"/>
      <c r="HN86" s="198"/>
      <c r="HO86" s="198"/>
      <c r="HP86" s="198"/>
      <c r="HQ86" s="198"/>
      <c r="HR86" s="198"/>
      <c r="HS86" s="198"/>
      <c r="HT86" s="198"/>
      <c r="HU86" s="198"/>
      <c r="HV86" s="198"/>
      <c r="HW86" s="198"/>
      <c r="HX86" s="198"/>
      <c r="HY86" s="198"/>
      <c r="HZ86" s="198"/>
      <c r="IA86" s="198"/>
      <c r="IB86" s="198"/>
      <c r="IC86" s="198"/>
      <c r="ID86" s="198"/>
      <c r="IE86" s="198"/>
      <c r="IF86" s="198"/>
      <c r="IG86" s="198"/>
      <c r="IH86" s="198"/>
      <c r="II86" s="198"/>
      <c r="IJ86" s="198"/>
      <c r="IK86" s="198"/>
      <c r="IL86" s="198"/>
      <c r="IM86" s="198"/>
      <c r="IN86" s="198"/>
      <c r="IO86" s="198"/>
      <c r="IP86" s="198"/>
      <c r="IQ86" s="198"/>
      <c r="IR86" s="198"/>
      <c r="IS86" s="198"/>
      <c r="IT86" s="198"/>
      <c r="IU86" s="198"/>
      <c r="IV86" s="198"/>
      <c r="IW86" s="198"/>
    </row>
    <row r="87" customFormat="false" ht="12.75" hidden="false" customHeight="false" outlineLevel="0" collapsed="false">
      <c r="A87" s="161"/>
      <c r="B87" s="217" t="s">
        <v>123</v>
      </c>
      <c r="C87" s="215"/>
      <c r="D87" s="218" t="n">
        <v>0</v>
      </c>
      <c r="E87" s="218" t="n">
        <v>0</v>
      </c>
      <c r="F87" s="218" t="n">
        <v>0</v>
      </c>
      <c r="G87" s="218" t="n">
        <v>0</v>
      </c>
      <c r="H87" s="218" t="n">
        <v>0</v>
      </c>
      <c r="I87" s="218" t="n">
        <v>0</v>
      </c>
      <c r="J87" s="218" t="n">
        <v>0</v>
      </c>
      <c r="K87" s="218" t="n">
        <v>0</v>
      </c>
      <c r="L87" s="218" t="n">
        <v>0</v>
      </c>
      <c r="M87" s="218" t="n">
        <v>0</v>
      </c>
      <c r="N87" s="218" t="n">
        <v>0</v>
      </c>
      <c r="O87" s="218" t="n">
        <v>0</v>
      </c>
      <c r="P87" s="218" t="n">
        <v>0</v>
      </c>
      <c r="Q87" s="218" t="n">
        <v>0</v>
      </c>
      <c r="R87" s="218" t="n">
        <v>0</v>
      </c>
      <c r="S87" s="218" t="n">
        <v>0</v>
      </c>
      <c r="T87" s="218" t="n">
        <v>0</v>
      </c>
      <c r="U87" s="218" t="n">
        <v>0</v>
      </c>
      <c r="V87" s="218" t="n">
        <f aca="false">V88-U88</f>
        <v>0.1</v>
      </c>
      <c r="W87" s="218" t="n">
        <f aca="false">W88-V88</f>
        <v>0.013</v>
      </c>
      <c r="X87" s="218" t="n">
        <f aca="false">X88-W88</f>
        <v>0.017</v>
      </c>
      <c r="Y87" s="218" t="n">
        <f aca="false">Y88-X88</f>
        <v>0.016</v>
      </c>
      <c r="Z87" s="218" t="n">
        <f aca="false">Z88-Y88</f>
        <v>0.027</v>
      </c>
      <c r="AA87" s="218" t="n">
        <f aca="false">AA88-Z88</f>
        <v>0.049</v>
      </c>
      <c r="AB87" s="218" t="n">
        <f aca="false">AB88-AA88</f>
        <v>0.059</v>
      </c>
      <c r="AC87" s="218" t="n">
        <f aca="false">AC88-AB88</f>
        <v>0.058</v>
      </c>
      <c r="AD87" s="218" t="n">
        <f aca="false">AD88-AC88</f>
        <v>0.05</v>
      </c>
      <c r="AE87" s="218" t="n">
        <f aca="false">AE88-AD88</f>
        <v>0.053</v>
      </c>
      <c r="AF87" s="218" t="n">
        <f aca="false">AF88-AE88</f>
        <v>0.054</v>
      </c>
      <c r="AG87" s="218" t="n">
        <f aca="false">AG88-AF88</f>
        <v>0.0530000000000001</v>
      </c>
      <c r="AH87" s="218" t="n">
        <f aca="false">AH88-AG88</f>
        <v>0.0409999999999999</v>
      </c>
      <c r="AI87" s="218" t="n">
        <f aca="false">AI88-AH88</f>
        <v>0.03</v>
      </c>
      <c r="AJ87" s="170" t="n">
        <f aca="false">AJ88-AI88</f>
        <v>0.032</v>
      </c>
      <c r="AK87" s="218" t="n">
        <f aca="false">AK88-AJ88</f>
        <v>0.018</v>
      </c>
      <c r="AL87" s="218" t="n">
        <f aca="false">AL88-AK88</f>
        <v>0.017</v>
      </c>
      <c r="AM87" s="218" t="n">
        <f aca="false">AM88-AL88</f>
        <v>0.0139999999999999</v>
      </c>
      <c r="AN87" s="218" t="n">
        <f aca="false">AN88-AM88</f>
        <v>0.012</v>
      </c>
      <c r="AO87" s="218" t="n">
        <f aca="false">AO88-AN88</f>
        <v>0.0960000000000001</v>
      </c>
      <c r="AP87" s="218" t="n">
        <f aca="false">AP88-AO88</f>
        <v>0.095</v>
      </c>
      <c r="AQ87" s="218" t="n">
        <f aca="false">AQ88-AP88</f>
        <v>0.092</v>
      </c>
      <c r="AR87" s="218" t="n">
        <f aca="false">AR88-AQ88</f>
        <v>0.004</v>
      </c>
      <c r="AS87" s="218" t="n">
        <f aca="false">AS88-AR88</f>
        <v>0</v>
      </c>
      <c r="AT87" s="218" t="n">
        <f aca="false">AT88-AS88</f>
        <v>0</v>
      </c>
      <c r="AU87" s="218" t="n">
        <f aca="false">AU88-AT88</f>
        <v>0</v>
      </c>
      <c r="AV87" s="218" t="n">
        <f aca="false">AV88-AU88</f>
        <v>0</v>
      </c>
      <c r="AW87" s="218" t="n">
        <f aca="false">AW88-AV88</f>
        <v>0</v>
      </c>
      <c r="AX87" s="218" t="n">
        <f aca="false">AX88-AW88</f>
        <v>0</v>
      </c>
      <c r="AY87" s="218" t="n">
        <f aca="false">AY88-AX88</f>
        <v>0</v>
      </c>
      <c r="AZ87" s="218" t="n">
        <f aca="false">AZ88-AY88</f>
        <v>0</v>
      </c>
      <c r="BA87" s="218" t="n">
        <f aca="false">BA88-AZ88</f>
        <v>0</v>
      </c>
      <c r="BB87" s="218" t="n">
        <f aca="false">BB88-BA88</f>
        <v>0</v>
      </c>
      <c r="BC87" s="197" t="n">
        <f aca="false">SUM(D87:BB87)</f>
        <v>1</v>
      </c>
      <c r="BD87" s="195"/>
      <c r="BE87" s="198"/>
      <c r="BF87" s="198"/>
      <c r="BG87" s="198"/>
      <c r="BH87" s="198"/>
      <c r="BI87" s="198"/>
      <c r="BJ87" s="198"/>
      <c r="BK87" s="198"/>
      <c r="BL87" s="198"/>
      <c r="BM87" s="198"/>
      <c r="BN87" s="198"/>
      <c r="BO87" s="198"/>
      <c r="BP87" s="198"/>
      <c r="BQ87" s="198"/>
      <c r="BR87" s="198"/>
      <c r="BS87" s="198"/>
      <c r="BT87" s="198"/>
      <c r="BU87" s="198"/>
      <c r="BV87" s="198"/>
      <c r="BW87" s="198"/>
      <c r="BX87" s="198"/>
      <c r="BY87" s="198"/>
      <c r="BZ87" s="198"/>
      <c r="CA87" s="198"/>
      <c r="CB87" s="198"/>
      <c r="CC87" s="198"/>
      <c r="CD87" s="198"/>
      <c r="CE87" s="198"/>
      <c r="CF87" s="198"/>
      <c r="CG87" s="198"/>
      <c r="CH87" s="198"/>
      <c r="CI87" s="198"/>
      <c r="CJ87" s="198"/>
      <c r="CK87" s="198"/>
      <c r="CL87" s="198"/>
      <c r="CM87" s="198"/>
      <c r="CN87" s="198"/>
      <c r="CO87" s="198"/>
      <c r="CP87" s="198"/>
      <c r="CQ87" s="198"/>
      <c r="CR87" s="198"/>
      <c r="CS87" s="198"/>
      <c r="CT87" s="198"/>
      <c r="CU87" s="198"/>
      <c r="CV87" s="198"/>
      <c r="CW87" s="198"/>
      <c r="CX87" s="198"/>
      <c r="CY87" s="198"/>
      <c r="CZ87" s="198"/>
      <c r="DA87" s="198"/>
      <c r="DB87" s="198"/>
      <c r="DC87" s="198"/>
      <c r="DD87" s="198"/>
      <c r="DE87" s="198"/>
      <c r="DF87" s="198"/>
      <c r="DG87" s="198"/>
      <c r="DH87" s="198"/>
      <c r="DI87" s="198"/>
      <c r="DJ87" s="198"/>
      <c r="DK87" s="198"/>
      <c r="DL87" s="198"/>
      <c r="DM87" s="198"/>
      <c r="DN87" s="198"/>
      <c r="DO87" s="198"/>
      <c r="DP87" s="198"/>
      <c r="DQ87" s="198"/>
      <c r="DR87" s="198"/>
      <c r="DS87" s="198"/>
      <c r="DT87" s="198"/>
      <c r="DU87" s="198"/>
      <c r="DV87" s="198"/>
      <c r="DW87" s="198"/>
      <c r="DX87" s="198"/>
      <c r="DY87" s="198"/>
      <c r="DZ87" s="198"/>
      <c r="EA87" s="198"/>
      <c r="EB87" s="198"/>
      <c r="EC87" s="198"/>
      <c r="ED87" s="198"/>
      <c r="EE87" s="198"/>
      <c r="EF87" s="198"/>
      <c r="EG87" s="198"/>
      <c r="EH87" s="198"/>
      <c r="EI87" s="198"/>
      <c r="EJ87" s="198"/>
      <c r="EK87" s="198"/>
      <c r="EL87" s="198"/>
      <c r="EM87" s="198"/>
      <c r="EN87" s="198"/>
      <c r="EO87" s="198"/>
      <c r="EP87" s="198"/>
      <c r="EQ87" s="198"/>
      <c r="ER87" s="198"/>
      <c r="ES87" s="198"/>
      <c r="ET87" s="198"/>
      <c r="EU87" s="198"/>
      <c r="EV87" s="198"/>
      <c r="EW87" s="198"/>
      <c r="EX87" s="198"/>
      <c r="EY87" s="198"/>
      <c r="EZ87" s="198"/>
      <c r="FA87" s="198"/>
      <c r="FB87" s="198"/>
      <c r="FC87" s="198"/>
      <c r="FD87" s="198"/>
      <c r="FE87" s="198"/>
      <c r="FF87" s="198"/>
      <c r="FG87" s="198"/>
      <c r="FH87" s="198"/>
      <c r="FI87" s="198"/>
      <c r="FJ87" s="198"/>
      <c r="FK87" s="198"/>
      <c r="FL87" s="198"/>
      <c r="FM87" s="198"/>
      <c r="FN87" s="198"/>
      <c r="FO87" s="198"/>
      <c r="FP87" s="198"/>
      <c r="FQ87" s="198"/>
      <c r="FR87" s="198"/>
      <c r="FS87" s="198"/>
      <c r="FT87" s="198"/>
      <c r="FU87" s="198"/>
      <c r="FV87" s="198"/>
      <c r="FW87" s="198"/>
      <c r="FX87" s="198"/>
      <c r="FY87" s="198"/>
      <c r="FZ87" s="198"/>
      <c r="GA87" s="198"/>
      <c r="GB87" s="198"/>
      <c r="GC87" s="198"/>
      <c r="GD87" s="198"/>
      <c r="GE87" s="198"/>
      <c r="GF87" s="198"/>
      <c r="GG87" s="198"/>
      <c r="GH87" s="198"/>
      <c r="GI87" s="198"/>
      <c r="GJ87" s="198"/>
      <c r="GK87" s="198"/>
      <c r="GL87" s="198"/>
      <c r="GM87" s="198"/>
      <c r="GN87" s="198"/>
      <c r="GO87" s="198"/>
      <c r="GP87" s="198"/>
      <c r="GQ87" s="198"/>
      <c r="GR87" s="198"/>
      <c r="GS87" s="198"/>
      <c r="GT87" s="198"/>
      <c r="GU87" s="198"/>
      <c r="GV87" s="198"/>
      <c r="GW87" s="198"/>
      <c r="GX87" s="198"/>
      <c r="GY87" s="198"/>
      <c r="GZ87" s="198"/>
      <c r="HA87" s="198"/>
      <c r="HB87" s="198"/>
      <c r="HC87" s="198"/>
      <c r="HD87" s="198"/>
      <c r="HE87" s="198"/>
      <c r="HF87" s="198"/>
      <c r="HG87" s="198"/>
      <c r="HH87" s="198"/>
      <c r="HI87" s="198"/>
      <c r="HJ87" s="198"/>
      <c r="HK87" s="198"/>
      <c r="HL87" s="198"/>
      <c r="HM87" s="198"/>
      <c r="HN87" s="198"/>
      <c r="HO87" s="198"/>
      <c r="HP87" s="198"/>
      <c r="HQ87" s="198"/>
      <c r="HR87" s="198"/>
      <c r="HS87" s="198"/>
      <c r="HT87" s="198"/>
      <c r="HU87" s="198"/>
      <c r="HV87" s="198"/>
      <c r="HW87" s="198"/>
      <c r="HX87" s="198"/>
      <c r="HY87" s="198"/>
      <c r="HZ87" s="198"/>
      <c r="IA87" s="198"/>
      <c r="IB87" s="198"/>
      <c r="IC87" s="198"/>
      <c r="ID87" s="198"/>
      <c r="IE87" s="198"/>
      <c r="IF87" s="198"/>
      <c r="IG87" s="198"/>
      <c r="IH87" s="198"/>
      <c r="II87" s="198"/>
      <c r="IJ87" s="198"/>
      <c r="IK87" s="198"/>
      <c r="IL87" s="198"/>
      <c r="IM87" s="198"/>
      <c r="IN87" s="198"/>
      <c r="IO87" s="198"/>
      <c r="IP87" s="198"/>
      <c r="IQ87" s="198"/>
      <c r="IR87" s="198"/>
      <c r="IS87" s="198"/>
      <c r="IT87" s="198"/>
      <c r="IU87" s="198"/>
      <c r="IV87" s="198"/>
      <c r="IW87" s="198"/>
    </row>
    <row r="88" customFormat="false" ht="12.75" hidden="false" customHeight="false" outlineLevel="0" collapsed="false">
      <c r="A88" s="161"/>
      <c r="B88" s="217" t="s">
        <v>124</v>
      </c>
      <c r="C88" s="215"/>
      <c r="D88" s="218" t="n">
        <f aca="false">D87</f>
        <v>0</v>
      </c>
      <c r="E88" s="218" t="n">
        <f aca="false">+D88+E87</f>
        <v>0</v>
      </c>
      <c r="F88" s="218" t="n">
        <f aca="false">+E88+F87</f>
        <v>0</v>
      </c>
      <c r="G88" s="218" t="n">
        <f aca="false">+F88+G87</f>
        <v>0</v>
      </c>
      <c r="H88" s="218" t="n">
        <f aca="false">+G88+H87</f>
        <v>0</v>
      </c>
      <c r="I88" s="218" t="n">
        <f aca="false">+H88+I87</f>
        <v>0</v>
      </c>
      <c r="J88" s="218" t="n">
        <f aca="false">+I88+J87</f>
        <v>0</v>
      </c>
      <c r="K88" s="218" t="n">
        <f aca="false">+J88+K87</f>
        <v>0</v>
      </c>
      <c r="L88" s="218" t="n">
        <f aca="false">+K88+L87</f>
        <v>0</v>
      </c>
      <c r="M88" s="218" t="n">
        <f aca="false">+L88+M87</f>
        <v>0</v>
      </c>
      <c r="N88" s="218" t="n">
        <f aca="false">+M88+N87</f>
        <v>0</v>
      </c>
      <c r="O88" s="218" t="n">
        <f aca="false">+N88+O87</f>
        <v>0</v>
      </c>
      <c r="P88" s="218" t="n">
        <f aca="false">+O88+P87</f>
        <v>0</v>
      </c>
      <c r="Q88" s="218" t="n">
        <f aca="false">+P88+Q87</f>
        <v>0</v>
      </c>
      <c r="R88" s="218" t="n">
        <f aca="false">+Q88+R87</f>
        <v>0</v>
      </c>
      <c r="S88" s="218" t="n">
        <f aca="false">+R88+S87</f>
        <v>0</v>
      </c>
      <c r="T88" s="218" t="n">
        <f aca="false">+S88+T87</f>
        <v>0</v>
      </c>
      <c r="U88" s="218" t="n">
        <f aca="false">+T88+U87</f>
        <v>0</v>
      </c>
      <c r="V88" s="218" t="n">
        <v>0.1</v>
      </c>
      <c r="W88" s="218" t="n">
        <v>0.113</v>
      </c>
      <c r="X88" s="218" t="n">
        <v>0.13</v>
      </c>
      <c r="Y88" s="218" t="n">
        <v>0.146</v>
      </c>
      <c r="Z88" s="218" t="n">
        <v>0.173</v>
      </c>
      <c r="AA88" s="218" t="n">
        <v>0.222</v>
      </c>
      <c r="AB88" s="218" t="n">
        <v>0.281</v>
      </c>
      <c r="AC88" s="218" t="n">
        <v>0.339</v>
      </c>
      <c r="AD88" s="218" t="n">
        <v>0.389</v>
      </c>
      <c r="AE88" s="218" t="n">
        <v>0.442</v>
      </c>
      <c r="AF88" s="218" t="n">
        <v>0.496</v>
      </c>
      <c r="AG88" s="218" t="n">
        <v>0.549</v>
      </c>
      <c r="AH88" s="218" t="n">
        <v>0.59</v>
      </c>
      <c r="AI88" s="218" t="n">
        <v>0.62</v>
      </c>
      <c r="AJ88" s="170" t="n">
        <v>0.652</v>
      </c>
      <c r="AK88" s="218" t="n">
        <v>0.67</v>
      </c>
      <c r="AL88" s="218" t="n">
        <v>0.687</v>
      </c>
      <c r="AM88" s="218" t="n">
        <v>0.701</v>
      </c>
      <c r="AN88" s="218" t="n">
        <v>0.713</v>
      </c>
      <c r="AO88" s="218" t="n">
        <v>0.809</v>
      </c>
      <c r="AP88" s="218" t="n">
        <v>0.904</v>
      </c>
      <c r="AQ88" s="218" t="n">
        <v>0.996</v>
      </c>
      <c r="AR88" s="218" t="n">
        <v>1</v>
      </c>
      <c r="AS88" s="218" t="n">
        <v>1</v>
      </c>
      <c r="AT88" s="218" t="n">
        <v>1</v>
      </c>
      <c r="AU88" s="218" t="n">
        <v>1</v>
      </c>
      <c r="AV88" s="218" t="n">
        <v>1</v>
      </c>
      <c r="AW88" s="218" t="n">
        <v>1</v>
      </c>
      <c r="AX88" s="218" t="n">
        <v>1</v>
      </c>
      <c r="AY88" s="218" t="n">
        <v>1</v>
      </c>
      <c r="AZ88" s="218" t="n">
        <v>1</v>
      </c>
      <c r="BA88" s="218" t="n">
        <v>1</v>
      </c>
      <c r="BB88" s="218" t="n">
        <v>1</v>
      </c>
      <c r="BC88" s="197"/>
      <c r="BD88" s="195"/>
      <c r="BE88" s="198"/>
      <c r="BF88" s="198"/>
      <c r="BG88" s="198"/>
      <c r="BH88" s="198"/>
      <c r="BI88" s="198"/>
      <c r="BJ88" s="198"/>
      <c r="BK88" s="198"/>
      <c r="BL88" s="198"/>
      <c r="BM88" s="198"/>
      <c r="BN88" s="198"/>
      <c r="BO88" s="198"/>
      <c r="BP88" s="198"/>
      <c r="BQ88" s="198"/>
      <c r="BR88" s="198"/>
      <c r="BS88" s="198"/>
      <c r="BT88" s="198"/>
      <c r="BU88" s="198"/>
      <c r="BV88" s="198"/>
      <c r="BW88" s="198"/>
      <c r="BX88" s="198"/>
      <c r="BY88" s="198"/>
      <c r="BZ88" s="198"/>
      <c r="CA88" s="198"/>
      <c r="CB88" s="198"/>
      <c r="CC88" s="198"/>
      <c r="CD88" s="198"/>
      <c r="CE88" s="198"/>
      <c r="CF88" s="198"/>
      <c r="CG88" s="198"/>
      <c r="CH88" s="198"/>
      <c r="CI88" s="198"/>
      <c r="CJ88" s="198"/>
      <c r="CK88" s="198"/>
      <c r="CL88" s="198"/>
      <c r="CM88" s="198"/>
      <c r="CN88" s="198"/>
      <c r="CO88" s="198"/>
      <c r="CP88" s="198"/>
      <c r="CQ88" s="198"/>
      <c r="CR88" s="198"/>
      <c r="CS88" s="198"/>
      <c r="CT88" s="198"/>
      <c r="CU88" s="198"/>
      <c r="CV88" s="198"/>
      <c r="CW88" s="198"/>
      <c r="CX88" s="198"/>
      <c r="CY88" s="198"/>
      <c r="CZ88" s="198"/>
      <c r="DA88" s="198"/>
      <c r="DB88" s="198"/>
      <c r="DC88" s="198"/>
      <c r="DD88" s="198"/>
      <c r="DE88" s="198"/>
      <c r="DF88" s="198"/>
      <c r="DG88" s="198"/>
      <c r="DH88" s="198"/>
      <c r="DI88" s="198"/>
      <c r="DJ88" s="198"/>
      <c r="DK88" s="198"/>
      <c r="DL88" s="198"/>
      <c r="DM88" s="198"/>
      <c r="DN88" s="198"/>
      <c r="DO88" s="198"/>
      <c r="DP88" s="198"/>
      <c r="DQ88" s="198"/>
      <c r="DR88" s="198"/>
      <c r="DS88" s="198"/>
      <c r="DT88" s="198"/>
      <c r="DU88" s="198"/>
      <c r="DV88" s="198"/>
      <c r="DW88" s="198"/>
      <c r="DX88" s="198"/>
      <c r="DY88" s="198"/>
      <c r="DZ88" s="198"/>
      <c r="EA88" s="198"/>
      <c r="EB88" s="198"/>
      <c r="EC88" s="198"/>
      <c r="ED88" s="198"/>
      <c r="EE88" s="198"/>
      <c r="EF88" s="198"/>
      <c r="EG88" s="198"/>
      <c r="EH88" s="198"/>
      <c r="EI88" s="198"/>
      <c r="EJ88" s="198"/>
      <c r="EK88" s="198"/>
      <c r="EL88" s="198"/>
      <c r="EM88" s="198"/>
      <c r="EN88" s="198"/>
      <c r="EO88" s="198"/>
      <c r="EP88" s="198"/>
      <c r="EQ88" s="198"/>
      <c r="ER88" s="198"/>
      <c r="ES88" s="198"/>
      <c r="ET88" s="198"/>
      <c r="EU88" s="198"/>
      <c r="EV88" s="198"/>
      <c r="EW88" s="198"/>
      <c r="EX88" s="198"/>
      <c r="EY88" s="198"/>
      <c r="EZ88" s="198"/>
      <c r="FA88" s="198"/>
      <c r="FB88" s="198"/>
      <c r="FC88" s="198"/>
      <c r="FD88" s="198"/>
      <c r="FE88" s="198"/>
      <c r="FF88" s="198"/>
      <c r="FG88" s="198"/>
      <c r="FH88" s="198"/>
      <c r="FI88" s="198"/>
      <c r="FJ88" s="198"/>
      <c r="FK88" s="198"/>
      <c r="FL88" s="198"/>
      <c r="FM88" s="198"/>
      <c r="FN88" s="198"/>
      <c r="FO88" s="198"/>
      <c r="FP88" s="198"/>
      <c r="FQ88" s="198"/>
      <c r="FR88" s="198"/>
      <c r="FS88" s="198"/>
      <c r="FT88" s="198"/>
      <c r="FU88" s="198"/>
      <c r="FV88" s="198"/>
      <c r="FW88" s="198"/>
      <c r="FX88" s="198"/>
      <c r="FY88" s="198"/>
      <c r="FZ88" s="198"/>
      <c r="GA88" s="198"/>
      <c r="GB88" s="198"/>
      <c r="GC88" s="198"/>
      <c r="GD88" s="198"/>
      <c r="GE88" s="198"/>
      <c r="GF88" s="198"/>
      <c r="GG88" s="198"/>
      <c r="GH88" s="198"/>
      <c r="GI88" s="198"/>
      <c r="GJ88" s="198"/>
      <c r="GK88" s="198"/>
      <c r="GL88" s="198"/>
      <c r="GM88" s="198"/>
      <c r="GN88" s="198"/>
      <c r="GO88" s="198"/>
      <c r="GP88" s="198"/>
      <c r="GQ88" s="198"/>
      <c r="GR88" s="198"/>
      <c r="GS88" s="198"/>
      <c r="GT88" s="198"/>
      <c r="GU88" s="198"/>
      <c r="GV88" s="198"/>
      <c r="GW88" s="198"/>
      <c r="GX88" s="198"/>
      <c r="GY88" s="198"/>
      <c r="GZ88" s="198"/>
      <c r="HA88" s="198"/>
      <c r="HB88" s="198"/>
      <c r="HC88" s="198"/>
      <c r="HD88" s="198"/>
      <c r="HE88" s="198"/>
      <c r="HF88" s="198"/>
      <c r="HG88" s="198"/>
      <c r="HH88" s="198"/>
      <c r="HI88" s="198"/>
      <c r="HJ88" s="198"/>
      <c r="HK88" s="198"/>
      <c r="HL88" s="198"/>
      <c r="HM88" s="198"/>
      <c r="HN88" s="198"/>
      <c r="HO88" s="198"/>
      <c r="HP88" s="198"/>
      <c r="HQ88" s="198"/>
      <c r="HR88" s="198"/>
      <c r="HS88" s="198"/>
      <c r="HT88" s="198"/>
      <c r="HU88" s="198"/>
      <c r="HV88" s="198"/>
      <c r="HW88" s="198"/>
      <c r="HX88" s="198"/>
      <c r="HY88" s="198"/>
      <c r="HZ88" s="198"/>
      <c r="IA88" s="198"/>
      <c r="IB88" s="198"/>
      <c r="IC88" s="198"/>
      <c r="ID88" s="198"/>
      <c r="IE88" s="198"/>
      <c r="IF88" s="198"/>
      <c r="IG88" s="198"/>
      <c r="IH88" s="198"/>
      <c r="II88" s="198"/>
      <c r="IJ88" s="198"/>
      <c r="IK88" s="198"/>
      <c r="IL88" s="198"/>
      <c r="IM88" s="198"/>
      <c r="IN88" s="198"/>
      <c r="IO88" s="198"/>
      <c r="IP88" s="198"/>
      <c r="IQ88" s="198"/>
      <c r="IR88" s="198"/>
      <c r="IS88" s="198"/>
      <c r="IT88" s="198"/>
      <c r="IU88" s="198"/>
      <c r="IV88" s="198"/>
      <c r="IW88" s="198"/>
    </row>
    <row r="89" customFormat="false" ht="12.75" hidden="false" customHeight="false" outlineLevel="0" collapsed="false">
      <c r="A89" s="161"/>
      <c r="B89" s="219"/>
      <c r="C89" s="215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175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12"/>
      <c r="BD89" s="210"/>
      <c r="BE89" s="213"/>
      <c r="BF89" s="213"/>
      <c r="BG89" s="213"/>
      <c r="BH89" s="213"/>
      <c r="BI89" s="213"/>
      <c r="BJ89" s="213"/>
      <c r="BK89" s="213"/>
      <c r="BL89" s="213"/>
      <c r="BM89" s="213"/>
      <c r="BN89" s="213"/>
      <c r="BO89" s="213"/>
      <c r="BP89" s="213"/>
      <c r="BQ89" s="213"/>
      <c r="BR89" s="213"/>
      <c r="BS89" s="213"/>
      <c r="BT89" s="213"/>
      <c r="BU89" s="213"/>
      <c r="BV89" s="213"/>
      <c r="BW89" s="213"/>
      <c r="BX89" s="213"/>
      <c r="BY89" s="213"/>
      <c r="BZ89" s="213"/>
      <c r="CA89" s="213"/>
      <c r="CB89" s="213"/>
      <c r="CC89" s="213"/>
      <c r="CD89" s="213"/>
      <c r="CE89" s="213"/>
      <c r="CF89" s="213"/>
      <c r="CG89" s="213"/>
      <c r="CH89" s="213"/>
      <c r="CI89" s="213"/>
      <c r="CJ89" s="213"/>
      <c r="CK89" s="213"/>
      <c r="CL89" s="213"/>
      <c r="CM89" s="213"/>
      <c r="CN89" s="213"/>
      <c r="CO89" s="213"/>
      <c r="CP89" s="213"/>
      <c r="CQ89" s="213"/>
      <c r="CR89" s="213"/>
      <c r="CS89" s="213"/>
      <c r="CT89" s="213"/>
      <c r="CU89" s="213"/>
      <c r="CV89" s="213"/>
      <c r="CW89" s="213"/>
      <c r="CX89" s="213"/>
      <c r="CY89" s="213"/>
      <c r="CZ89" s="213"/>
      <c r="DA89" s="213"/>
      <c r="DB89" s="213"/>
      <c r="DC89" s="213"/>
      <c r="DD89" s="213"/>
      <c r="DE89" s="213"/>
      <c r="DF89" s="213"/>
      <c r="DG89" s="213"/>
      <c r="DH89" s="213"/>
      <c r="DI89" s="213"/>
      <c r="DJ89" s="213"/>
      <c r="DK89" s="213"/>
      <c r="DL89" s="213"/>
      <c r="DM89" s="213"/>
      <c r="DN89" s="213"/>
      <c r="DO89" s="213"/>
      <c r="DP89" s="213"/>
      <c r="DQ89" s="213"/>
      <c r="DR89" s="213"/>
      <c r="DS89" s="213"/>
      <c r="DT89" s="213"/>
      <c r="DU89" s="213"/>
      <c r="DV89" s="213"/>
      <c r="DW89" s="213"/>
      <c r="DX89" s="213"/>
      <c r="DY89" s="213"/>
      <c r="DZ89" s="213"/>
      <c r="EA89" s="213"/>
      <c r="EB89" s="213"/>
      <c r="EC89" s="213"/>
      <c r="ED89" s="213"/>
      <c r="EE89" s="213"/>
      <c r="EF89" s="213"/>
      <c r="EG89" s="213"/>
      <c r="EH89" s="213"/>
      <c r="EI89" s="213"/>
      <c r="EJ89" s="213"/>
      <c r="EK89" s="213"/>
      <c r="EL89" s="213"/>
      <c r="EM89" s="213"/>
      <c r="EN89" s="213"/>
      <c r="EO89" s="213"/>
      <c r="EP89" s="213"/>
      <c r="EQ89" s="213"/>
      <c r="ER89" s="213"/>
      <c r="ES89" s="213"/>
      <c r="ET89" s="213"/>
      <c r="EU89" s="213"/>
      <c r="EV89" s="213"/>
      <c r="EW89" s="213"/>
      <c r="EX89" s="213"/>
      <c r="EY89" s="213"/>
      <c r="EZ89" s="213"/>
      <c r="FA89" s="213"/>
      <c r="FB89" s="213"/>
      <c r="FC89" s="213"/>
      <c r="FD89" s="213"/>
      <c r="FE89" s="213"/>
      <c r="FF89" s="213"/>
      <c r="FG89" s="213"/>
      <c r="FH89" s="213"/>
      <c r="FI89" s="213"/>
      <c r="FJ89" s="213"/>
      <c r="FK89" s="213"/>
      <c r="FL89" s="213"/>
      <c r="FM89" s="213"/>
      <c r="FN89" s="213"/>
      <c r="FO89" s="213"/>
      <c r="FP89" s="213"/>
      <c r="FQ89" s="213"/>
      <c r="FR89" s="213"/>
      <c r="FS89" s="213"/>
      <c r="FT89" s="213"/>
      <c r="FU89" s="213"/>
      <c r="FV89" s="213"/>
      <c r="FW89" s="213"/>
      <c r="FX89" s="213"/>
      <c r="FY89" s="213"/>
      <c r="FZ89" s="213"/>
      <c r="GA89" s="213"/>
      <c r="GB89" s="213"/>
      <c r="GC89" s="213"/>
      <c r="GD89" s="213"/>
      <c r="GE89" s="213"/>
      <c r="GF89" s="213"/>
      <c r="GG89" s="213"/>
      <c r="GH89" s="213"/>
      <c r="GI89" s="213"/>
      <c r="GJ89" s="213"/>
      <c r="GK89" s="213"/>
      <c r="GL89" s="213"/>
      <c r="GM89" s="213"/>
      <c r="GN89" s="213"/>
      <c r="GO89" s="213"/>
      <c r="GP89" s="213"/>
      <c r="GQ89" s="213"/>
      <c r="GR89" s="213"/>
      <c r="GS89" s="213"/>
      <c r="GT89" s="213"/>
      <c r="GU89" s="213"/>
      <c r="GV89" s="213"/>
      <c r="GW89" s="213"/>
      <c r="GX89" s="213"/>
      <c r="GY89" s="213"/>
      <c r="GZ89" s="213"/>
      <c r="HA89" s="213"/>
      <c r="HB89" s="213"/>
      <c r="HC89" s="213"/>
      <c r="HD89" s="213"/>
      <c r="HE89" s="213"/>
      <c r="HF89" s="213"/>
      <c r="HG89" s="213"/>
      <c r="HH89" s="213"/>
      <c r="HI89" s="213"/>
      <c r="HJ89" s="213"/>
      <c r="HK89" s="213"/>
      <c r="HL89" s="213"/>
      <c r="HM89" s="213"/>
      <c r="HN89" s="213"/>
      <c r="HO89" s="213"/>
      <c r="HP89" s="213"/>
      <c r="HQ89" s="213"/>
      <c r="HR89" s="213"/>
      <c r="HS89" s="213"/>
      <c r="HT89" s="213"/>
      <c r="HU89" s="213"/>
      <c r="HV89" s="213"/>
      <c r="HW89" s="213"/>
      <c r="HX89" s="213"/>
      <c r="HY89" s="213"/>
      <c r="HZ89" s="213"/>
      <c r="IA89" s="213"/>
      <c r="IB89" s="213"/>
      <c r="IC89" s="213"/>
      <c r="ID89" s="213"/>
      <c r="IE89" s="213"/>
      <c r="IF89" s="213"/>
      <c r="IG89" s="213"/>
      <c r="IH89" s="213"/>
      <c r="II89" s="213"/>
      <c r="IJ89" s="213"/>
      <c r="IK89" s="213"/>
      <c r="IL89" s="213"/>
      <c r="IM89" s="213"/>
      <c r="IN89" s="213"/>
      <c r="IO89" s="213"/>
      <c r="IP89" s="213"/>
      <c r="IQ89" s="213"/>
      <c r="IR89" s="213"/>
      <c r="IS89" s="213"/>
      <c r="IT89" s="213"/>
      <c r="IU89" s="213"/>
      <c r="IV89" s="213"/>
      <c r="IW89" s="213"/>
    </row>
    <row r="90" customFormat="false" ht="12.75" hidden="false" customHeight="false" outlineLevel="0" collapsed="false">
      <c r="A90" s="161"/>
      <c r="B90" s="221" t="s">
        <v>125</v>
      </c>
      <c r="C90" s="222" t="n">
        <f aca="false">250.25/3</f>
        <v>83.4166666666667</v>
      </c>
      <c r="D90" s="223" t="n">
        <f aca="false">+D86*$C90</f>
        <v>0</v>
      </c>
      <c r="E90" s="223" t="n">
        <f aca="false">+E86*$C90</f>
        <v>0</v>
      </c>
      <c r="F90" s="223" t="n">
        <f aca="false">+F86*$C90</f>
        <v>0</v>
      </c>
      <c r="G90" s="223" t="n">
        <f aca="false">+G86*$C90</f>
        <v>0</v>
      </c>
      <c r="H90" s="223" t="n">
        <f aca="false">+H86*$C90</f>
        <v>0</v>
      </c>
      <c r="I90" s="223" t="n">
        <f aca="false">+I86*$C90</f>
        <v>0</v>
      </c>
      <c r="J90" s="223" t="n">
        <f aca="false">+J86*$C90</f>
        <v>0</v>
      </c>
      <c r="K90" s="223" t="n">
        <f aca="false">+K86*$C90</f>
        <v>0</v>
      </c>
      <c r="L90" s="223" t="n">
        <f aca="false">+L86*$C90</f>
        <v>0</v>
      </c>
      <c r="M90" s="223" t="n">
        <f aca="false">+M86*$C90</f>
        <v>0</v>
      </c>
      <c r="N90" s="223" t="n">
        <f aca="false">+N86*$C90</f>
        <v>0</v>
      </c>
      <c r="O90" s="223" t="n">
        <f aca="false">+O86*$C90</f>
        <v>0</v>
      </c>
      <c r="P90" s="223" t="n">
        <f aca="false">+P86*$C90</f>
        <v>0</v>
      </c>
      <c r="Q90" s="223" t="n">
        <f aca="false">+Q86*$C90</f>
        <v>0</v>
      </c>
      <c r="R90" s="223" t="n">
        <f aca="false">+R86*$C90</f>
        <v>0</v>
      </c>
      <c r="S90" s="223" t="n">
        <f aca="false">+S86*$C90</f>
        <v>0</v>
      </c>
      <c r="T90" s="223" t="n">
        <f aca="false">+T86*$C90</f>
        <v>0</v>
      </c>
      <c r="U90" s="223" t="n">
        <f aca="false">+U86*$C90</f>
        <v>0</v>
      </c>
      <c r="V90" s="223" t="n">
        <f aca="false">+V86*$C90</f>
        <v>0</v>
      </c>
      <c r="W90" s="223" t="n">
        <f aca="false">+W86*$C90</f>
        <v>0</v>
      </c>
      <c r="X90" s="223" t="n">
        <f aca="false">+X86*$C90</f>
        <v>8.34166666666667</v>
      </c>
      <c r="Y90" s="223" t="n">
        <f aca="false">+Y86*$C90</f>
        <v>8.34166666666667</v>
      </c>
      <c r="Z90" s="223" t="n">
        <f aca="false">+Z86*$C90</f>
        <v>8.34166666666667</v>
      </c>
      <c r="AA90" s="223" t="n">
        <f aca="false">+AA86*$C90</f>
        <v>27.5275</v>
      </c>
      <c r="AB90" s="223" t="n">
        <f aca="false">+AB86*$C90</f>
        <v>31.6983333333333</v>
      </c>
      <c r="AC90" s="223" t="n">
        <f aca="false">+AC86*$C90</f>
        <v>35.8691666666667</v>
      </c>
      <c r="AD90" s="223" t="n">
        <f aca="false">+AD86*$C90</f>
        <v>40.04</v>
      </c>
      <c r="AE90" s="223" t="n">
        <f aca="false">+AE86*$C90</f>
        <v>44.2108333333333</v>
      </c>
      <c r="AF90" s="223" t="n">
        <f aca="false">+AF86*$C90</f>
        <v>48.3816666666667</v>
      </c>
      <c r="AG90" s="223" t="n">
        <f aca="false">+AG86*$C90</f>
        <v>51.7183333333334</v>
      </c>
      <c r="AH90" s="223" t="n">
        <f aca="false">+AH86*$C90</f>
        <v>54.2208333333333</v>
      </c>
      <c r="AI90" s="223" t="n">
        <f aca="false">+AI86*$C90</f>
        <v>56.7233333333334</v>
      </c>
      <c r="AJ90" s="181" t="n">
        <f aca="false">+AJ86*$C90</f>
        <v>59.2258333333334</v>
      </c>
      <c r="AK90" s="223" t="n">
        <f aca="false">+AK86*$C90</f>
        <v>60.8941666666667</v>
      </c>
      <c r="AL90" s="223" t="n">
        <f aca="false">+AL86*$C90</f>
        <v>62.5625</v>
      </c>
      <c r="AM90" s="223" t="n">
        <f aca="false">+AM86*$C90</f>
        <v>64.2308333333334</v>
      </c>
      <c r="AN90" s="223" t="n">
        <f aca="false">+AN86*$C90</f>
        <v>65.8991666666667</v>
      </c>
      <c r="AO90" s="223" t="n">
        <f aca="false">+AO86*$C90</f>
        <v>70.9041666666667</v>
      </c>
      <c r="AP90" s="223" t="n">
        <f aca="false">+AP86*$C90</f>
        <v>76.7433333333334</v>
      </c>
      <c r="AQ90" s="223" t="n">
        <f aca="false">+AQ86*$C90</f>
        <v>81.7483333333334</v>
      </c>
      <c r="AR90" s="223" t="n">
        <f aca="false">+AR86*$C90</f>
        <v>82.5825</v>
      </c>
      <c r="AS90" s="223" t="n">
        <f aca="false">+AS86*$C90</f>
        <v>83.4166666666667</v>
      </c>
      <c r="AT90" s="223" t="n">
        <f aca="false">+AT86*$C90</f>
        <v>83.4166666666667</v>
      </c>
      <c r="AU90" s="223" t="n">
        <f aca="false">+AU86*$C90</f>
        <v>83.4166666666667</v>
      </c>
      <c r="AV90" s="223" t="n">
        <f aca="false">+AV86*$C90</f>
        <v>83.4166666666667</v>
      </c>
      <c r="AW90" s="223" t="n">
        <f aca="false">+AW86*$C90</f>
        <v>83.4166666666667</v>
      </c>
      <c r="AX90" s="223" t="n">
        <f aca="false">+AX86*$C90</f>
        <v>83.4166666666667</v>
      </c>
      <c r="AY90" s="223" t="n">
        <f aca="false">+AY86*$C90</f>
        <v>83.4166666666667</v>
      </c>
      <c r="AZ90" s="223" t="n">
        <f aca="false">+AZ86*$C90</f>
        <v>83.4166666666667</v>
      </c>
      <c r="BA90" s="223" t="n">
        <f aca="false">+BA86*$C90</f>
        <v>83.4166666666667</v>
      </c>
      <c r="BB90" s="223" t="n">
        <f aca="false">+BB86*$C90</f>
        <v>83.4166666666667</v>
      </c>
      <c r="BC90" s="203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  <c r="BV90" s="204"/>
      <c r="BW90" s="204"/>
      <c r="BX90" s="204"/>
      <c r="BY90" s="204"/>
      <c r="BZ90" s="204"/>
      <c r="CA90" s="204"/>
      <c r="CB90" s="204"/>
      <c r="CC90" s="204"/>
      <c r="CD90" s="204"/>
      <c r="CE90" s="204"/>
      <c r="CF90" s="204"/>
      <c r="CG90" s="204"/>
      <c r="CH90" s="204"/>
      <c r="CI90" s="204"/>
      <c r="CJ90" s="204"/>
      <c r="CK90" s="204"/>
      <c r="CL90" s="200"/>
      <c r="CM90" s="200"/>
      <c r="CN90" s="200"/>
      <c r="CO90" s="200"/>
      <c r="CP90" s="200"/>
      <c r="CQ90" s="200"/>
      <c r="CR90" s="200"/>
      <c r="CS90" s="200"/>
      <c r="CT90" s="200"/>
      <c r="CU90" s="200"/>
      <c r="CV90" s="200"/>
      <c r="CW90" s="200"/>
      <c r="CX90" s="200"/>
      <c r="CY90" s="200"/>
      <c r="CZ90" s="200"/>
      <c r="DA90" s="200"/>
      <c r="DB90" s="200"/>
      <c r="DC90" s="200"/>
      <c r="DD90" s="200"/>
      <c r="DE90" s="200"/>
      <c r="DF90" s="200"/>
      <c r="DG90" s="200"/>
      <c r="DH90" s="200"/>
      <c r="DI90" s="200"/>
      <c r="DJ90" s="200"/>
      <c r="DK90" s="200"/>
      <c r="DL90" s="200"/>
      <c r="DM90" s="200"/>
      <c r="DN90" s="200"/>
      <c r="DO90" s="200"/>
      <c r="DP90" s="200"/>
      <c r="DQ90" s="200"/>
      <c r="DR90" s="200"/>
      <c r="DS90" s="200"/>
      <c r="DT90" s="200"/>
      <c r="DU90" s="200"/>
      <c r="DV90" s="200"/>
      <c r="DW90" s="200"/>
      <c r="DX90" s="200"/>
      <c r="DY90" s="200"/>
      <c r="DZ90" s="200"/>
      <c r="EA90" s="200"/>
      <c r="EB90" s="200"/>
      <c r="EC90" s="200"/>
      <c r="ED90" s="200"/>
      <c r="EE90" s="200"/>
      <c r="EF90" s="200"/>
      <c r="EG90" s="200"/>
      <c r="EH90" s="200"/>
      <c r="EI90" s="200"/>
      <c r="EJ90" s="200"/>
      <c r="EK90" s="200"/>
      <c r="EL90" s="200"/>
      <c r="EM90" s="200"/>
      <c r="EN90" s="200"/>
      <c r="EO90" s="200"/>
      <c r="EP90" s="200"/>
      <c r="EQ90" s="200"/>
      <c r="ER90" s="200"/>
      <c r="ES90" s="200"/>
      <c r="ET90" s="200"/>
      <c r="EU90" s="200"/>
      <c r="EV90" s="200"/>
      <c r="EW90" s="200"/>
      <c r="EX90" s="200"/>
      <c r="EY90" s="200"/>
      <c r="EZ90" s="200"/>
      <c r="FA90" s="200"/>
      <c r="FB90" s="200"/>
      <c r="FC90" s="200"/>
      <c r="FD90" s="200"/>
      <c r="FE90" s="200"/>
      <c r="FF90" s="200"/>
      <c r="FG90" s="200"/>
      <c r="FH90" s="200"/>
      <c r="FI90" s="200"/>
      <c r="FJ90" s="200"/>
      <c r="FK90" s="200"/>
      <c r="FL90" s="200"/>
      <c r="FM90" s="200"/>
      <c r="FN90" s="200"/>
      <c r="FO90" s="200"/>
      <c r="FP90" s="200"/>
      <c r="FQ90" s="200"/>
      <c r="FR90" s="200"/>
      <c r="FS90" s="200"/>
      <c r="FT90" s="200"/>
      <c r="FU90" s="200"/>
      <c r="FV90" s="200"/>
      <c r="FW90" s="200"/>
      <c r="FX90" s="200"/>
      <c r="FY90" s="200"/>
      <c r="FZ90" s="200"/>
      <c r="GA90" s="200"/>
      <c r="GB90" s="200"/>
      <c r="GC90" s="200"/>
      <c r="GD90" s="200"/>
      <c r="GE90" s="200"/>
      <c r="GF90" s="200"/>
      <c r="GG90" s="200"/>
      <c r="GH90" s="200"/>
      <c r="GI90" s="200"/>
      <c r="GJ90" s="200"/>
      <c r="GK90" s="200"/>
      <c r="GL90" s="200"/>
      <c r="GM90" s="200"/>
      <c r="GN90" s="200"/>
      <c r="GO90" s="200"/>
      <c r="GP90" s="200"/>
      <c r="GQ90" s="200"/>
      <c r="GR90" s="200"/>
      <c r="GS90" s="200"/>
      <c r="GT90" s="200"/>
      <c r="GU90" s="200"/>
      <c r="GV90" s="200"/>
      <c r="GW90" s="200"/>
      <c r="GX90" s="200"/>
      <c r="GY90" s="200"/>
      <c r="GZ90" s="200"/>
      <c r="HA90" s="200"/>
      <c r="HB90" s="200"/>
      <c r="HC90" s="200"/>
      <c r="HD90" s="200"/>
      <c r="HE90" s="200"/>
      <c r="HF90" s="200"/>
      <c r="HG90" s="200"/>
      <c r="HH90" s="200"/>
      <c r="HI90" s="200"/>
      <c r="HJ90" s="200"/>
      <c r="HK90" s="200"/>
      <c r="HL90" s="200"/>
      <c r="HM90" s="200"/>
      <c r="HN90" s="200"/>
      <c r="HO90" s="200"/>
      <c r="HP90" s="200"/>
      <c r="HQ90" s="200"/>
      <c r="HR90" s="200"/>
      <c r="HS90" s="200"/>
      <c r="HT90" s="200"/>
      <c r="HU90" s="200"/>
      <c r="HV90" s="200"/>
      <c r="HW90" s="200"/>
      <c r="HX90" s="200"/>
      <c r="HY90" s="200"/>
      <c r="HZ90" s="200"/>
      <c r="IA90" s="200"/>
      <c r="IB90" s="200"/>
      <c r="IC90" s="200"/>
      <c r="ID90" s="200"/>
      <c r="IE90" s="200"/>
      <c r="IF90" s="200"/>
      <c r="IG90" s="200"/>
      <c r="IH90" s="200"/>
      <c r="II90" s="200"/>
      <c r="IJ90" s="200"/>
      <c r="IK90" s="200"/>
      <c r="IL90" s="200"/>
      <c r="IM90" s="200"/>
      <c r="IN90" s="200"/>
      <c r="IO90" s="200"/>
      <c r="IP90" s="200"/>
      <c r="IQ90" s="200"/>
      <c r="IR90" s="200"/>
      <c r="IS90" s="200"/>
      <c r="IT90" s="200"/>
      <c r="IU90" s="200"/>
      <c r="IV90" s="200"/>
      <c r="IW90" s="200"/>
    </row>
    <row r="91" customFormat="false" ht="13.5" hidden="false" customHeight="false" outlineLevel="0" collapsed="false">
      <c r="A91" s="161"/>
      <c r="B91" s="224" t="s">
        <v>126</v>
      </c>
      <c r="C91" s="225" t="str">
        <f aca="false">+'Detail by Turbine'!B16</f>
        <v>Available</v>
      </c>
      <c r="D91" s="226" t="n">
        <f aca="false">+D88*$C90</f>
        <v>0</v>
      </c>
      <c r="E91" s="226" t="n">
        <f aca="false">+E88*$C90</f>
        <v>0</v>
      </c>
      <c r="F91" s="226" t="n">
        <f aca="false">+F88*$C90</f>
        <v>0</v>
      </c>
      <c r="G91" s="226" t="n">
        <f aca="false">+G88*$C90</f>
        <v>0</v>
      </c>
      <c r="H91" s="226" t="n">
        <f aca="false">+H88*$C90</f>
        <v>0</v>
      </c>
      <c r="I91" s="226" t="n">
        <f aca="false">+I88*$C90</f>
        <v>0</v>
      </c>
      <c r="J91" s="226" t="n">
        <f aca="false">+J88*$C90</f>
        <v>0</v>
      </c>
      <c r="K91" s="226" t="n">
        <f aca="false">+K88*$C90</f>
        <v>0</v>
      </c>
      <c r="L91" s="226" t="n">
        <f aca="false">+L88*$C90</f>
        <v>0</v>
      </c>
      <c r="M91" s="226" t="n">
        <f aca="false">+M88*$C90</f>
        <v>0</v>
      </c>
      <c r="N91" s="226" t="n">
        <f aca="false">+N88*$C90</f>
        <v>0</v>
      </c>
      <c r="O91" s="226" t="n">
        <f aca="false">+O88*$C90</f>
        <v>0</v>
      </c>
      <c r="P91" s="226" t="n">
        <f aca="false">+P88*$C90</f>
        <v>0</v>
      </c>
      <c r="Q91" s="226" t="n">
        <f aca="false">+Q88*$C90</f>
        <v>0</v>
      </c>
      <c r="R91" s="226" t="n">
        <f aca="false">+R88*$C90</f>
        <v>0</v>
      </c>
      <c r="S91" s="226" t="n">
        <f aca="false">+S88*$C90</f>
        <v>0</v>
      </c>
      <c r="T91" s="226" t="n">
        <f aca="false">+T88*$C90</f>
        <v>0</v>
      </c>
      <c r="U91" s="226" t="n">
        <f aca="false">+U88*$C90</f>
        <v>0</v>
      </c>
      <c r="V91" s="226" t="n">
        <f aca="false">+V88*$C90</f>
        <v>8.34166666666667</v>
      </c>
      <c r="W91" s="226" t="n">
        <f aca="false">+W88*$C90</f>
        <v>9.42608333333333</v>
      </c>
      <c r="X91" s="226" t="n">
        <f aca="false">+X88*$C90</f>
        <v>10.8441666666667</v>
      </c>
      <c r="Y91" s="226" t="n">
        <f aca="false">+Y88*$C90</f>
        <v>12.1788333333333</v>
      </c>
      <c r="Z91" s="226" t="n">
        <f aca="false">+Z88*$C90</f>
        <v>14.4310833333333</v>
      </c>
      <c r="AA91" s="226" t="n">
        <f aca="false">+AA88*$C90</f>
        <v>18.5185</v>
      </c>
      <c r="AB91" s="226" t="n">
        <f aca="false">+AB88*$C90</f>
        <v>23.4400833333333</v>
      </c>
      <c r="AC91" s="226" t="n">
        <f aca="false">+AC88*$C90</f>
        <v>28.27825</v>
      </c>
      <c r="AD91" s="226" t="n">
        <f aca="false">+AD88*$C90</f>
        <v>32.4490833333333</v>
      </c>
      <c r="AE91" s="226" t="n">
        <f aca="false">+AE88*$C90</f>
        <v>36.8701666666667</v>
      </c>
      <c r="AF91" s="226" t="n">
        <f aca="false">+AF88*$C90</f>
        <v>41.3746666666667</v>
      </c>
      <c r="AG91" s="226" t="n">
        <f aca="false">+AG88*$C90</f>
        <v>45.79575</v>
      </c>
      <c r="AH91" s="226" t="n">
        <f aca="false">+AH88*$C90</f>
        <v>49.2158333333333</v>
      </c>
      <c r="AI91" s="226" t="n">
        <f aca="false">+AI88*$C90</f>
        <v>51.7183333333333</v>
      </c>
      <c r="AJ91" s="187" t="n">
        <f aca="false">+AJ88*$C90</f>
        <v>54.3876666666667</v>
      </c>
      <c r="AK91" s="226" t="n">
        <f aca="false">+AK88*$C90</f>
        <v>55.8891666666667</v>
      </c>
      <c r="AL91" s="226" t="n">
        <f aca="false">+AL88*$C90</f>
        <v>57.30725</v>
      </c>
      <c r="AM91" s="226" t="n">
        <f aca="false">+AM88*$C90</f>
        <v>58.4750833333333</v>
      </c>
      <c r="AN91" s="226" t="n">
        <f aca="false">+AN88*$C90</f>
        <v>59.4760833333333</v>
      </c>
      <c r="AO91" s="226" t="n">
        <f aca="false">+AO88*$C90</f>
        <v>67.4840833333333</v>
      </c>
      <c r="AP91" s="226" t="n">
        <f aca="false">+AP88*$C90</f>
        <v>75.4086666666667</v>
      </c>
      <c r="AQ91" s="226" t="n">
        <f aca="false">+AQ88*$C90</f>
        <v>83.083</v>
      </c>
      <c r="AR91" s="226" t="n">
        <f aca="false">+AR88*$C90</f>
        <v>83.4166666666667</v>
      </c>
      <c r="AS91" s="226" t="n">
        <f aca="false">+AS88*$C90</f>
        <v>83.4166666666667</v>
      </c>
      <c r="AT91" s="226" t="n">
        <f aca="false">+AT88*$C90</f>
        <v>83.4166666666667</v>
      </c>
      <c r="AU91" s="226" t="n">
        <f aca="false">+AU88*$C90</f>
        <v>83.4166666666667</v>
      </c>
      <c r="AV91" s="226" t="n">
        <f aca="false">+AV88*$C90</f>
        <v>83.4166666666667</v>
      </c>
      <c r="AW91" s="226" t="n">
        <f aca="false">+AW88*$C90</f>
        <v>83.4166666666667</v>
      </c>
      <c r="AX91" s="226" t="n">
        <f aca="false">+AX88*$C90</f>
        <v>83.4166666666667</v>
      </c>
      <c r="AY91" s="226" t="n">
        <f aca="false">+AY88*$C90</f>
        <v>83.4166666666667</v>
      </c>
      <c r="AZ91" s="226" t="n">
        <f aca="false">+AZ88*$C90</f>
        <v>83.4166666666667</v>
      </c>
      <c r="BA91" s="226" t="n">
        <f aca="false">+BA88*$C90</f>
        <v>83.4166666666667</v>
      </c>
      <c r="BB91" s="226" t="n">
        <f aca="false">+BB88*$C90</f>
        <v>83.4166666666667</v>
      </c>
      <c r="BC91" s="208"/>
      <c r="BD91" s="209"/>
      <c r="BE91" s="209"/>
      <c r="BF91" s="209"/>
      <c r="BG91" s="209"/>
      <c r="BH91" s="209"/>
      <c r="BI91" s="209"/>
      <c r="BJ91" s="209"/>
      <c r="BK91" s="209"/>
      <c r="BL91" s="209"/>
      <c r="BM91" s="209"/>
      <c r="BN91" s="209"/>
      <c r="BO91" s="209"/>
      <c r="BP91" s="209"/>
      <c r="BQ91" s="209"/>
      <c r="BR91" s="209"/>
      <c r="BS91" s="209"/>
      <c r="BT91" s="209"/>
      <c r="BU91" s="209"/>
      <c r="BV91" s="209"/>
      <c r="BW91" s="209"/>
      <c r="BX91" s="209"/>
      <c r="BY91" s="209"/>
      <c r="BZ91" s="209"/>
      <c r="CA91" s="209"/>
      <c r="CB91" s="209"/>
      <c r="CC91" s="209"/>
      <c r="CD91" s="209"/>
      <c r="CE91" s="209"/>
      <c r="CF91" s="209"/>
      <c r="CG91" s="209"/>
      <c r="CH91" s="209"/>
      <c r="CI91" s="209"/>
      <c r="CJ91" s="209"/>
      <c r="CK91" s="209"/>
      <c r="CL91" s="205"/>
      <c r="CM91" s="205"/>
      <c r="CN91" s="205"/>
      <c r="CO91" s="205"/>
      <c r="CP91" s="205"/>
      <c r="CQ91" s="205"/>
      <c r="CR91" s="205"/>
      <c r="CS91" s="205"/>
      <c r="CT91" s="205"/>
      <c r="CU91" s="205"/>
      <c r="CV91" s="205"/>
      <c r="CW91" s="205"/>
      <c r="CX91" s="205"/>
      <c r="CY91" s="205"/>
      <c r="CZ91" s="205"/>
      <c r="DA91" s="205"/>
      <c r="DB91" s="205"/>
      <c r="DC91" s="205"/>
      <c r="DD91" s="205"/>
      <c r="DE91" s="205"/>
      <c r="DF91" s="205"/>
      <c r="DG91" s="205"/>
      <c r="DH91" s="205"/>
      <c r="DI91" s="205"/>
      <c r="DJ91" s="205"/>
      <c r="DK91" s="205"/>
      <c r="DL91" s="205"/>
      <c r="DM91" s="205"/>
      <c r="DN91" s="205"/>
      <c r="DO91" s="205"/>
      <c r="DP91" s="205"/>
      <c r="DQ91" s="205"/>
      <c r="DR91" s="205"/>
      <c r="DS91" s="205"/>
      <c r="DT91" s="205"/>
      <c r="DU91" s="205"/>
      <c r="DV91" s="205"/>
      <c r="DW91" s="205"/>
      <c r="DX91" s="205"/>
      <c r="DY91" s="205"/>
      <c r="DZ91" s="205"/>
      <c r="EA91" s="205"/>
      <c r="EB91" s="205"/>
      <c r="EC91" s="205"/>
      <c r="ED91" s="205"/>
      <c r="EE91" s="205"/>
      <c r="EF91" s="205"/>
      <c r="EG91" s="205"/>
      <c r="EH91" s="205"/>
      <c r="EI91" s="205"/>
      <c r="EJ91" s="205"/>
      <c r="EK91" s="205"/>
      <c r="EL91" s="205"/>
      <c r="EM91" s="205"/>
      <c r="EN91" s="205"/>
      <c r="EO91" s="205"/>
      <c r="EP91" s="205"/>
      <c r="EQ91" s="205"/>
      <c r="ER91" s="205"/>
      <c r="ES91" s="205"/>
      <c r="ET91" s="205"/>
      <c r="EU91" s="205"/>
      <c r="EV91" s="205"/>
      <c r="EW91" s="205"/>
      <c r="EX91" s="205"/>
      <c r="EY91" s="205"/>
      <c r="EZ91" s="205"/>
      <c r="FA91" s="205"/>
      <c r="FB91" s="205"/>
      <c r="FC91" s="205"/>
      <c r="FD91" s="205"/>
      <c r="FE91" s="205"/>
      <c r="FF91" s="205"/>
      <c r="FG91" s="205"/>
      <c r="FH91" s="205"/>
      <c r="FI91" s="205"/>
      <c r="FJ91" s="205"/>
      <c r="FK91" s="205"/>
      <c r="FL91" s="205"/>
      <c r="FM91" s="205"/>
      <c r="FN91" s="205"/>
      <c r="FO91" s="205"/>
      <c r="FP91" s="205"/>
      <c r="FQ91" s="205"/>
      <c r="FR91" s="205"/>
      <c r="FS91" s="205"/>
      <c r="FT91" s="205"/>
      <c r="FU91" s="205"/>
      <c r="FV91" s="205"/>
      <c r="FW91" s="205"/>
      <c r="FX91" s="205"/>
      <c r="FY91" s="205"/>
      <c r="FZ91" s="205"/>
      <c r="GA91" s="205"/>
      <c r="GB91" s="205"/>
      <c r="GC91" s="205"/>
      <c r="GD91" s="205"/>
      <c r="GE91" s="205"/>
      <c r="GF91" s="205"/>
      <c r="GG91" s="205"/>
      <c r="GH91" s="205"/>
      <c r="GI91" s="205"/>
      <c r="GJ91" s="205"/>
      <c r="GK91" s="205"/>
      <c r="GL91" s="205"/>
      <c r="GM91" s="205"/>
      <c r="GN91" s="205"/>
      <c r="GO91" s="205"/>
      <c r="GP91" s="205"/>
      <c r="GQ91" s="205"/>
      <c r="GR91" s="205"/>
      <c r="GS91" s="205"/>
      <c r="GT91" s="205"/>
      <c r="GU91" s="205"/>
      <c r="GV91" s="205"/>
      <c r="GW91" s="205"/>
      <c r="GX91" s="205"/>
      <c r="GY91" s="205"/>
      <c r="GZ91" s="205"/>
      <c r="HA91" s="205"/>
      <c r="HB91" s="205"/>
      <c r="HC91" s="205"/>
      <c r="HD91" s="205"/>
      <c r="HE91" s="205"/>
      <c r="HF91" s="205"/>
      <c r="HG91" s="205"/>
      <c r="HH91" s="205"/>
      <c r="HI91" s="205"/>
      <c r="HJ91" s="205"/>
      <c r="HK91" s="205"/>
      <c r="HL91" s="205"/>
      <c r="HM91" s="205"/>
      <c r="HN91" s="205"/>
      <c r="HO91" s="205"/>
      <c r="HP91" s="205"/>
      <c r="HQ91" s="205"/>
      <c r="HR91" s="205"/>
      <c r="HS91" s="205"/>
      <c r="HT91" s="205"/>
      <c r="HU91" s="205"/>
      <c r="HV91" s="205"/>
      <c r="HW91" s="205"/>
      <c r="HX91" s="205"/>
      <c r="HY91" s="205"/>
      <c r="HZ91" s="205"/>
      <c r="IA91" s="205"/>
      <c r="IB91" s="205"/>
      <c r="IC91" s="205"/>
      <c r="ID91" s="205"/>
      <c r="IE91" s="205"/>
      <c r="IF91" s="205"/>
      <c r="IG91" s="205"/>
      <c r="IH91" s="205"/>
      <c r="II91" s="205"/>
      <c r="IJ91" s="205"/>
      <c r="IK91" s="205"/>
      <c r="IL91" s="205"/>
      <c r="IM91" s="205"/>
      <c r="IN91" s="205"/>
      <c r="IO91" s="205"/>
      <c r="IP91" s="205"/>
      <c r="IQ91" s="205"/>
      <c r="IR91" s="205"/>
      <c r="IS91" s="205"/>
      <c r="IT91" s="205"/>
      <c r="IU91" s="205"/>
      <c r="IV91" s="205"/>
      <c r="IW91" s="205"/>
    </row>
    <row r="92" customFormat="false" ht="13.5" hidden="false" customHeight="false" outlineLevel="0" collapsed="false">
      <c r="A92" s="161" t="n">
        <f aca="false">+A84+1</f>
        <v>12</v>
      </c>
      <c r="B92" s="214" t="str">
        <f aca="false">+'Detail by Turbine'!G17</f>
        <v>11N1</v>
      </c>
      <c r="C92" s="215" t="str">
        <f aca="false">+'Detail by Turbine'!S17</f>
        <v>Unassigned</v>
      </c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8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9"/>
      <c r="BD92" s="230"/>
      <c r="BE92" s="230"/>
      <c r="BF92" s="230"/>
      <c r="BG92" s="230"/>
      <c r="BH92" s="230"/>
      <c r="BI92" s="230"/>
      <c r="BJ92" s="230"/>
      <c r="BK92" s="230"/>
      <c r="BL92" s="230"/>
      <c r="BM92" s="230"/>
      <c r="BN92" s="230"/>
      <c r="BO92" s="230"/>
      <c r="BP92" s="230"/>
      <c r="BQ92" s="230"/>
      <c r="BR92" s="230"/>
      <c r="BS92" s="230"/>
      <c r="BT92" s="230"/>
      <c r="BU92" s="230"/>
      <c r="BV92" s="230"/>
      <c r="BW92" s="230"/>
      <c r="BX92" s="230"/>
      <c r="BY92" s="230"/>
      <c r="BZ92" s="230"/>
      <c r="CA92" s="230"/>
      <c r="CB92" s="230"/>
      <c r="CC92" s="230"/>
      <c r="CD92" s="230"/>
      <c r="CE92" s="230"/>
      <c r="CF92" s="230"/>
      <c r="CG92" s="230"/>
      <c r="CH92" s="230"/>
      <c r="CI92" s="230"/>
      <c r="CJ92" s="230"/>
      <c r="CK92" s="230"/>
      <c r="CL92" s="231"/>
      <c r="CM92" s="231"/>
      <c r="CN92" s="231"/>
      <c r="CO92" s="231"/>
      <c r="CP92" s="231"/>
      <c r="CQ92" s="231"/>
      <c r="CR92" s="231"/>
      <c r="CS92" s="231"/>
      <c r="CT92" s="231"/>
      <c r="CU92" s="231"/>
      <c r="CV92" s="231"/>
      <c r="CW92" s="231"/>
      <c r="CX92" s="231"/>
      <c r="CY92" s="231"/>
      <c r="CZ92" s="231"/>
      <c r="DA92" s="231"/>
      <c r="DB92" s="231"/>
      <c r="DC92" s="231"/>
      <c r="DD92" s="231"/>
      <c r="DE92" s="231"/>
      <c r="DF92" s="231"/>
      <c r="DG92" s="231"/>
      <c r="DH92" s="231"/>
      <c r="DI92" s="231"/>
      <c r="DJ92" s="231"/>
      <c r="DK92" s="231"/>
      <c r="DL92" s="231"/>
      <c r="DM92" s="231"/>
      <c r="DN92" s="231"/>
      <c r="DO92" s="231"/>
      <c r="DP92" s="231"/>
      <c r="DQ92" s="231"/>
      <c r="DR92" s="231"/>
      <c r="DS92" s="231"/>
      <c r="DT92" s="231"/>
      <c r="DU92" s="231"/>
      <c r="DV92" s="231"/>
      <c r="DW92" s="231"/>
      <c r="DX92" s="231"/>
      <c r="DY92" s="231"/>
      <c r="DZ92" s="231"/>
      <c r="EA92" s="231"/>
      <c r="EB92" s="231"/>
      <c r="EC92" s="231"/>
      <c r="ED92" s="231"/>
      <c r="EE92" s="231"/>
      <c r="EF92" s="231"/>
      <c r="EG92" s="231"/>
      <c r="EH92" s="231"/>
      <c r="EI92" s="231"/>
      <c r="EJ92" s="231"/>
      <c r="EK92" s="231"/>
      <c r="EL92" s="231"/>
      <c r="EM92" s="231"/>
      <c r="EN92" s="231"/>
      <c r="EO92" s="231"/>
      <c r="EP92" s="231"/>
      <c r="EQ92" s="231"/>
      <c r="ER92" s="231"/>
      <c r="ES92" s="231"/>
      <c r="ET92" s="231"/>
      <c r="EU92" s="231"/>
      <c r="EV92" s="231"/>
      <c r="EW92" s="231"/>
      <c r="EX92" s="231"/>
      <c r="EY92" s="231"/>
      <c r="EZ92" s="231"/>
      <c r="FA92" s="231"/>
      <c r="FB92" s="231"/>
      <c r="FC92" s="231"/>
      <c r="FD92" s="231"/>
      <c r="FE92" s="231"/>
      <c r="FF92" s="231"/>
      <c r="FG92" s="231"/>
      <c r="FH92" s="231"/>
      <c r="FI92" s="231"/>
      <c r="FJ92" s="231"/>
      <c r="FK92" s="231"/>
      <c r="FL92" s="231"/>
      <c r="FM92" s="231"/>
      <c r="FN92" s="231"/>
      <c r="FO92" s="231"/>
      <c r="FP92" s="231"/>
      <c r="FQ92" s="231"/>
      <c r="FR92" s="231"/>
      <c r="FS92" s="231"/>
      <c r="FT92" s="231"/>
      <c r="FU92" s="231"/>
      <c r="FV92" s="231"/>
      <c r="FW92" s="231"/>
      <c r="FX92" s="231"/>
      <c r="FY92" s="231"/>
      <c r="FZ92" s="231"/>
      <c r="GA92" s="231"/>
      <c r="GB92" s="231"/>
      <c r="GC92" s="231"/>
      <c r="GD92" s="231"/>
      <c r="GE92" s="231"/>
      <c r="GF92" s="231"/>
      <c r="GG92" s="231"/>
      <c r="GH92" s="231"/>
      <c r="GI92" s="231"/>
      <c r="GJ92" s="231"/>
      <c r="GK92" s="231"/>
      <c r="GL92" s="231"/>
      <c r="GM92" s="231"/>
      <c r="GN92" s="231"/>
      <c r="GO92" s="231"/>
      <c r="GP92" s="231"/>
      <c r="GQ92" s="231"/>
      <c r="GR92" s="231"/>
      <c r="GS92" s="231"/>
      <c r="GT92" s="231"/>
      <c r="GU92" s="231"/>
      <c r="GV92" s="231"/>
      <c r="GW92" s="231"/>
      <c r="GX92" s="231"/>
      <c r="GY92" s="231"/>
      <c r="GZ92" s="231"/>
      <c r="HA92" s="231"/>
      <c r="HB92" s="231"/>
      <c r="HC92" s="231"/>
      <c r="HD92" s="231"/>
      <c r="HE92" s="231"/>
      <c r="HF92" s="231"/>
      <c r="HG92" s="231"/>
      <c r="HH92" s="231"/>
      <c r="HI92" s="231"/>
      <c r="HJ92" s="231"/>
      <c r="HK92" s="231"/>
      <c r="HL92" s="231"/>
      <c r="HM92" s="231"/>
      <c r="HN92" s="231"/>
      <c r="HO92" s="231"/>
      <c r="HP92" s="231"/>
      <c r="HQ92" s="231"/>
      <c r="HR92" s="231"/>
      <c r="HS92" s="231"/>
      <c r="HT92" s="231"/>
      <c r="HU92" s="231"/>
      <c r="HV92" s="231"/>
      <c r="HW92" s="231"/>
      <c r="HX92" s="231"/>
      <c r="HY92" s="231"/>
      <c r="HZ92" s="231"/>
      <c r="IA92" s="231"/>
      <c r="IB92" s="231"/>
      <c r="IC92" s="231"/>
      <c r="ID92" s="231"/>
      <c r="IE92" s="231"/>
      <c r="IF92" s="231"/>
      <c r="IG92" s="231"/>
      <c r="IH92" s="231"/>
      <c r="II92" s="231"/>
      <c r="IJ92" s="231"/>
      <c r="IK92" s="231"/>
      <c r="IL92" s="231"/>
      <c r="IM92" s="231"/>
      <c r="IN92" s="231"/>
      <c r="IO92" s="231"/>
      <c r="IP92" s="231"/>
      <c r="IQ92" s="231"/>
      <c r="IR92" s="231"/>
      <c r="IS92" s="231"/>
      <c r="IT92" s="231"/>
      <c r="IU92" s="231"/>
      <c r="IV92" s="231"/>
      <c r="IW92" s="231"/>
    </row>
    <row r="93" customFormat="false" ht="12.75" hidden="false" customHeight="false" outlineLevel="0" collapsed="false">
      <c r="A93" s="161"/>
      <c r="B93" s="217" t="s">
        <v>121</v>
      </c>
      <c r="C93" s="215"/>
      <c r="D93" s="218" t="n">
        <v>0</v>
      </c>
      <c r="E93" s="218" t="n">
        <v>0</v>
      </c>
      <c r="F93" s="218" t="n">
        <v>0</v>
      </c>
      <c r="G93" s="218" t="n">
        <v>0</v>
      </c>
      <c r="H93" s="218" t="n">
        <v>0</v>
      </c>
      <c r="I93" s="218" t="n">
        <v>0</v>
      </c>
      <c r="J93" s="218" t="n">
        <v>0</v>
      </c>
      <c r="K93" s="218" t="n">
        <v>0</v>
      </c>
      <c r="L93" s="218" t="n">
        <v>0</v>
      </c>
      <c r="M93" s="218" t="n">
        <v>0</v>
      </c>
      <c r="N93" s="218" t="n">
        <v>0</v>
      </c>
      <c r="O93" s="218" t="n">
        <v>0</v>
      </c>
      <c r="P93" s="218" t="n">
        <v>0</v>
      </c>
      <c r="Q93" s="218" t="n">
        <v>0</v>
      </c>
      <c r="R93" s="218" t="n">
        <v>0</v>
      </c>
      <c r="S93" s="218" t="n">
        <v>0</v>
      </c>
      <c r="T93" s="218" t="n">
        <v>0</v>
      </c>
      <c r="U93" s="218" t="n">
        <v>0</v>
      </c>
      <c r="V93" s="218" t="n">
        <v>0</v>
      </c>
      <c r="W93" s="218" t="n">
        <v>1</v>
      </c>
      <c r="X93" s="218" t="n">
        <v>0</v>
      </c>
      <c r="Y93" s="218" t="n">
        <v>0</v>
      </c>
      <c r="Z93" s="218" t="n">
        <v>0</v>
      </c>
      <c r="AA93" s="218" t="n">
        <v>0</v>
      </c>
      <c r="AB93" s="218" t="n">
        <v>0</v>
      </c>
      <c r="AC93" s="218" t="n">
        <v>0</v>
      </c>
      <c r="AD93" s="218" t="n">
        <v>0</v>
      </c>
      <c r="AE93" s="218" t="n">
        <v>0</v>
      </c>
      <c r="AF93" s="218" t="n">
        <v>0</v>
      </c>
      <c r="AG93" s="218" t="n">
        <v>0</v>
      </c>
      <c r="AH93" s="218" t="n">
        <v>0</v>
      </c>
      <c r="AI93" s="218" t="n">
        <v>0</v>
      </c>
      <c r="AJ93" s="170" t="n">
        <v>0</v>
      </c>
      <c r="AK93" s="218" t="n">
        <v>0</v>
      </c>
      <c r="AL93" s="218" t="n">
        <v>0</v>
      </c>
      <c r="AM93" s="218" t="n">
        <v>0</v>
      </c>
      <c r="AN93" s="218" t="n">
        <v>0</v>
      </c>
      <c r="AO93" s="218" t="n">
        <v>0</v>
      </c>
      <c r="AP93" s="218" t="n">
        <v>0</v>
      </c>
      <c r="AQ93" s="218" t="n">
        <v>0</v>
      </c>
      <c r="AR93" s="218" t="n">
        <v>0</v>
      </c>
      <c r="AS93" s="218" t="n">
        <v>0</v>
      </c>
      <c r="AT93" s="218" t="n">
        <v>0</v>
      </c>
      <c r="AU93" s="218" t="n">
        <v>0</v>
      </c>
      <c r="AV93" s="218" t="n">
        <v>0</v>
      </c>
      <c r="AW93" s="218" t="n">
        <v>0</v>
      </c>
      <c r="AX93" s="218" t="n">
        <v>0</v>
      </c>
      <c r="AY93" s="218" t="n">
        <v>0</v>
      </c>
      <c r="AZ93" s="218" t="n">
        <v>0</v>
      </c>
      <c r="BA93" s="218" t="n">
        <v>0</v>
      </c>
      <c r="BB93" s="218" t="n">
        <v>0</v>
      </c>
      <c r="BC93" s="232" t="n">
        <f aca="false">SUM(D93:BB93)</f>
        <v>1</v>
      </c>
      <c r="BD93" s="217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2.75" hidden="false" customHeight="false" outlineLevel="0" collapsed="false">
      <c r="A94" s="161"/>
      <c r="B94" s="217" t="s">
        <v>122</v>
      </c>
      <c r="C94" s="215"/>
      <c r="D94" s="218" t="n">
        <f aca="false">D93</f>
        <v>0</v>
      </c>
      <c r="E94" s="218" t="n">
        <f aca="false">+D94+E93</f>
        <v>0</v>
      </c>
      <c r="F94" s="218" t="n">
        <f aca="false">+E94+F93</f>
        <v>0</v>
      </c>
      <c r="G94" s="218" t="n">
        <f aca="false">+F94+G93</f>
        <v>0</v>
      </c>
      <c r="H94" s="218" t="n">
        <f aca="false">+G94+H93</f>
        <v>0</v>
      </c>
      <c r="I94" s="218" t="n">
        <f aca="false">+H94+I93</f>
        <v>0</v>
      </c>
      <c r="J94" s="218" t="n">
        <f aca="false">+I94+J93</f>
        <v>0</v>
      </c>
      <c r="K94" s="218" t="n">
        <f aca="false">+J94+K93</f>
        <v>0</v>
      </c>
      <c r="L94" s="218" t="n">
        <f aca="false">+K94+L93</f>
        <v>0</v>
      </c>
      <c r="M94" s="218" t="n">
        <f aca="false">+L94+M93</f>
        <v>0</v>
      </c>
      <c r="N94" s="218" t="n">
        <f aca="false">+M94+N93</f>
        <v>0</v>
      </c>
      <c r="O94" s="218" t="n">
        <f aca="false">+N94+O93</f>
        <v>0</v>
      </c>
      <c r="P94" s="218" t="n">
        <f aca="false">+O94+P93</f>
        <v>0</v>
      </c>
      <c r="Q94" s="218" t="n">
        <f aca="false">+P94+Q93</f>
        <v>0</v>
      </c>
      <c r="R94" s="218" t="n">
        <f aca="false">+Q94+R93</f>
        <v>0</v>
      </c>
      <c r="S94" s="218" t="n">
        <f aca="false">+R94+S93</f>
        <v>0</v>
      </c>
      <c r="T94" s="218" t="n">
        <f aca="false">+S94+T93</f>
        <v>0</v>
      </c>
      <c r="U94" s="218" t="n">
        <f aca="false">+T94+U93</f>
        <v>0</v>
      </c>
      <c r="V94" s="218" t="n">
        <f aca="false">+U94+V93</f>
        <v>0</v>
      </c>
      <c r="W94" s="218" t="n">
        <f aca="false">+V94+W93</f>
        <v>1</v>
      </c>
      <c r="X94" s="218" t="n">
        <f aca="false">+W94+X93</f>
        <v>1</v>
      </c>
      <c r="Y94" s="218" t="n">
        <f aca="false">+X94+Y93</f>
        <v>1</v>
      </c>
      <c r="Z94" s="218" t="n">
        <f aca="false">+Y94+Z93</f>
        <v>1</v>
      </c>
      <c r="AA94" s="218" t="n">
        <f aca="false">+Z94+AA93</f>
        <v>1</v>
      </c>
      <c r="AB94" s="218" t="n">
        <f aca="false">+AA94+AB93</f>
        <v>1</v>
      </c>
      <c r="AC94" s="218" t="n">
        <f aca="false">+AB94+AC93</f>
        <v>1</v>
      </c>
      <c r="AD94" s="218" t="n">
        <f aca="false">+AC94+AD93</f>
        <v>1</v>
      </c>
      <c r="AE94" s="218" t="n">
        <f aca="false">+AD94+AE93</f>
        <v>1</v>
      </c>
      <c r="AF94" s="218" t="n">
        <f aca="false">+AE94+AF93</f>
        <v>1</v>
      </c>
      <c r="AG94" s="218" t="n">
        <f aca="false">+AF94+AG93</f>
        <v>1</v>
      </c>
      <c r="AH94" s="218" t="n">
        <f aca="false">+AG94+AH93</f>
        <v>1</v>
      </c>
      <c r="AI94" s="218" t="n">
        <f aca="false">+AH94+AI93</f>
        <v>1</v>
      </c>
      <c r="AJ94" s="170" t="n">
        <f aca="false">+AI94+AJ93</f>
        <v>1</v>
      </c>
      <c r="AK94" s="218" t="n">
        <f aca="false">+AJ94+AK93</f>
        <v>1</v>
      </c>
      <c r="AL94" s="218" t="n">
        <f aca="false">+AK94+AL93</f>
        <v>1</v>
      </c>
      <c r="AM94" s="218" t="n">
        <f aca="false">+AL94+AM93</f>
        <v>1</v>
      </c>
      <c r="AN94" s="218" t="n">
        <f aca="false">+AM94+AN93</f>
        <v>1</v>
      </c>
      <c r="AO94" s="218" t="n">
        <f aca="false">+AN94+AO93</f>
        <v>1</v>
      </c>
      <c r="AP94" s="218" t="n">
        <f aca="false">+AO94+AP93</f>
        <v>1</v>
      </c>
      <c r="AQ94" s="218" t="n">
        <f aca="false">+AP94+AQ93</f>
        <v>1</v>
      </c>
      <c r="AR94" s="218" t="n">
        <f aca="false">+AQ94+AR93</f>
        <v>1</v>
      </c>
      <c r="AS94" s="218" t="n">
        <f aca="false">+AR94+AS93</f>
        <v>1</v>
      </c>
      <c r="AT94" s="218" t="n">
        <f aca="false">+AS94+AT93</f>
        <v>1</v>
      </c>
      <c r="AU94" s="218" t="n">
        <f aca="false">+AT94+AU93</f>
        <v>1</v>
      </c>
      <c r="AV94" s="218" t="n">
        <f aca="false">+AU94+AV93</f>
        <v>1</v>
      </c>
      <c r="AW94" s="218" t="n">
        <f aca="false">+AV94+AW93</f>
        <v>1</v>
      </c>
      <c r="AX94" s="218" t="n">
        <f aca="false">+AW94+AX93</f>
        <v>1</v>
      </c>
      <c r="AY94" s="218" t="n">
        <f aca="false">+AX94+AY93</f>
        <v>1</v>
      </c>
      <c r="AZ94" s="218" t="n">
        <f aca="false">+AY94+AZ93</f>
        <v>1</v>
      </c>
      <c r="BA94" s="218" t="n">
        <f aca="false">+AZ94+BA93</f>
        <v>1</v>
      </c>
      <c r="BB94" s="218" t="n">
        <f aca="false">+BA94+BB93</f>
        <v>1</v>
      </c>
      <c r="BC94" s="232"/>
      <c r="BD94" s="217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2.75" hidden="false" customHeight="false" outlineLevel="0" collapsed="false">
      <c r="A95" s="161"/>
      <c r="B95" s="217" t="s">
        <v>123</v>
      </c>
      <c r="C95" s="215"/>
      <c r="D95" s="218" t="n">
        <v>0</v>
      </c>
      <c r="E95" s="218" t="n">
        <v>0</v>
      </c>
      <c r="F95" s="218" t="n">
        <v>0</v>
      </c>
      <c r="G95" s="218" t="n">
        <v>0</v>
      </c>
      <c r="H95" s="218" t="n">
        <v>0</v>
      </c>
      <c r="I95" s="218" t="n">
        <v>0</v>
      </c>
      <c r="J95" s="218" t="n">
        <v>0</v>
      </c>
      <c r="K95" s="218" t="n">
        <v>0</v>
      </c>
      <c r="L95" s="218" t="n">
        <v>0</v>
      </c>
      <c r="M95" s="218" t="n">
        <v>0</v>
      </c>
      <c r="N95" s="218" t="n">
        <v>0</v>
      </c>
      <c r="O95" s="218" t="n">
        <v>0</v>
      </c>
      <c r="P95" s="218" t="n">
        <v>0</v>
      </c>
      <c r="Q95" s="218" t="n">
        <v>0</v>
      </c>
      <c r="R95" s="218" t="n">
        <v>0</v>
      </c>
      <c r="S95" s="218" t="n">
        <v>0</v>
      </c>
      <c r="T95" s="218" t="n">
        <v>0</v>
      </c>
      <c r="U95" s="218" t="n">
        <v>0</v>
      </c>
      <c r="V95" s="218" t="n">
        <v>0</v>
      </c>
      <c r="W95" s="218" t="n">
        <v>1</v>
      </c>
      <c r="X95" s="218" t="n">
        <v>0</v>
      </c>
      <c r="Y95" s="218" t="n">
        <v>0</v>
      </c>
      <c r="Z95" s="218" t="n">
        <v>0</v>
      </c>
      <c r="AA95" s="218" t="n">
        <v>0</v>
      </c>
      <c r="AB95" s="218" t="n">
        <v>0</v>
      </c>
      <c r="AC95" s="218" t="n">
        <v>0</v>
      </c>
      <c r="AD95" s="218" t="n">
        <v>0</v>
      </c>
      <c r="AE95" s="218" t="n">
        <v>0</v>
      </c>
      <c r="AF95" s="218" t="n">
        <v>0</v>
      </c>
      <c r="AG95" s="218" t="n">
        <v>0</v>
      </c>
      <c r="AH95" s="218" t="n">
        <v>0</v>
      </c>
      <c r="AI95" s="218" t="n">
        <v>0</v>
      </c>
      <c r="AJ95" s="170" t="n">
        <v>0</v>
      </c>
      <c r="AK95" s="218" t="n">
        <v>0</v>
      </c>
      <c r="AL95" s="218" t="n">
        <v>0</v>
      </c>
      <c r="AM95" s="218" t="n">
        <v>0</v>
      </c>
      <c r="AN95" s="218" t="n">
        <v>0</v>
      </c>
      <c r="AO95" s="218" t="n">
        <v>0</v>
      </c>
      <c r="AP95" s="218" t="n">
        <v>0</v>
      </c>
      <c r="AQ95" s="218" t="n">
        <v>0</v>
      </c>
      <c r="AR95" s="218" t="n">
        <v>0</v>
      </c>
      <c r="AS95" s="218" t="n">
        <v>0</v>
      </c>
      <c r="AT95" s="218" t="n">
        <v>0</v>
      </c>
      <c r="AU95" s="218" t="n">
        <v>0</v>
      </c>
      <c r="AV95" s="218" t="n">
        <v>0</v>
      </c>
      <c r="AW95" s="218" t="n">
        <v>0</v>
      </c>
      <c r="AX95" s="218" t="n">
        <v>0</v>
      </c>
      <c r="AY95" s="218" t="n">
        <v>0</v>
      </c>
      <c r="AZ95" s="218" t="n">
        <v>0</v>
      </c>
      <c r="BA95" s="218" t="n">
        <v>0</v>
      </c>
      <c r="BB95" s="218" t="n">
        <v>0</v>
      </c>
      <c r="BC95" s="232" t="n">
        <f aca="false">SUM(D95:BB95)</f>
        <v>1</v>
      </c>
      <c r="BD95" s="217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2.75" hidden="false" customHeight="false" outlineLevel="0" collapsed="false">
      <c r="A96" s="161"/>
      <c r="B96" s="217" t="s">
        <v>124</v>
      </c>
      <c r="C96" s="215"/>
      <c r="D96" s="218" t="n">
        <f aca="false">D95</f>
        <v>0</v>
      </c>
      <c r="E96" s="218" t="n">
        <f aca="false">+D96+E95</f>
        <v>0</v>
      </c>
      <c r="F96" s="218" t="n">
        <f aca="false">+E96+F95</f>
        <v>0</v>
      </c>
      <c r="G96" s="218" t="n">
        <f aca="false">+F96+G95</f>
        <v>0</v>
      </c>
      <c r="H96" s="218" t="n">
        <f aca="false">+G96+H95</f>
        <v>0</v>
      </c>
      <c r="I96" s="218" t="n">
        <f aca="false">+H96+I95</f>
        <v>0</v>
      </c>
      <c r="J96" s="218" t="n">
        <f aca="false">+I96+J95</f>
        <v>0</v>
      </c>
      <c r="K96" s="218" t="n">
        <f aca="false">+J96+K95</f>
        <v>0</v>
      </c>
      <c r="L96" s="218" t="n">
        <f aca="false">+K96+L95</f>
        <v>0</v>
      </c>
      <c r="M96" s="218" t="n">
        <f aca="false">+L96+M95</f>
        <v>0</v>
      </c>
      <c r="N96" s="218" t="n">
        <f aca="false">+M96+N95</f>
        <v>0</v>
      </c>
      <c r="O96" s="218" t="n">
        <f aca="false">+N96+O95</f>
        <v>0</v>
      </c>
      <c r="P96" s="218" t="n">
        <f aca="false">+O96+P95</f>
        <v>0</v>
      </c>
      <c r="Q96" s="218" t="n">
        <f aca="false">+P96+Q95</f>
        <v>0</v>
      </c>
      <c r="R96" s="218" t="n">
        <f aca="false">+Q96+R95</f>
        <v>0</v>
      </c>
      <c r="S96" s="218" t="n">
        <f aca="false">+R96+S95</f>
        <v>0</v>
      </c>
      <c r="T96" s="218" t="n">
        <f aca="false">+S96+T95</f>
        <v>0</v>
      </c>
      <c r="U96" s="218" t="n">
        <f aca="false">+T96+U95</f>
        <v>0</v>
      </c>
      <c r="V96" s="218" t="n">
        <f aca="false">+U96+V95</f>
        <v>0</v>
      </c>
      <c r="W96" s="218" t="n">
        <f aca="false">+V96+W95</f>
        <v>1</v>
      </c>
      <c r="X96" s="218" t="n">
        <f aca="false">+W96+X95</f>
        <v>1</v>
      </c>
      <c r="Y96" s="218" t="n">
        <f aca="false">+X96+Y95</f>
        <v>1</v>
      </c>
      <c r="Z96" s="218" t="n">
        <f aca="false">+Y96+Z95</f>
        <v>1</v>
      </c>
      <c r="AA96" s="218" t="n">
        <f aca="false">+Z96+AA95</f>
        <v>1</v>
      </c>
      <c r="AB96" s="218" t="n">
        <f aca="false">+AA96+AB95</f>
        <v>1</v>
      </c>
      <c r="AC96" s="218" t="n">
        <f aca="false">+AB96+AC95</f>
        <v>1</v>
      </c>
      <c r="AD96" s="218" t="n">
        <f aca="false">+AC96+AD95</f>
        <v>1</v>
      </c>
      <c r="AE96" s="218" t="n">
        <f aca="false">+AD96+AE95</f>
        <v>1</v>
      </c>
      <c r="AF96" s="218" t="n">
        <f aca="false">+AE96+AF95</f>
        <v>1</v>
      </c>
      <c r="AG96" s="218" t="n">
        <f aca="false">+AF96+AG95</f>
        <v>1</v>
      </c>
      <c r="AH96" s="218" t="n">
        <f aca="false">+AG96+AH95</f>
        <v>1</v>
      </c>
      <c r="AI96" s="218" t="n">
        <f aca="false">+AH96+AI95</f>
        <v>1</v>
      </c>
      <c r="AJ96" s="170" t="n">
        <f aca="false">+AI96+AJ95</f>
        <v>1</v>
      </c>
      <c r="AK96" s="218" t="n">
        <f aca="false">+AJ96+AK95</f>
        <v>1</v>
      </c>
      <c r="AL96" s="218" t="n">
        <f aca="false">+AK96+AL95</f>
        <v>1</v>
      </c>
      <c r="AM96" s="218" t="n">
        <f aca="false">+AL96+AM95</f>
        <v>1</v>
      </c>
      <c r="AN96" s="218" t="n">
        <f aca="false">+AM96+AN95</f>
        <v>1</v>
      </c>
      <c r="AO96" s="218" t="n">
        <f aca="false">+AN96+AO95</f>
        <v>1</v>
      </c>
      <c r="AP96" s="218" t="n">
        <f aca="false">+AO96+AP95</f>
        <v>1</v>
      </c>
      <c r="AQ96" s="218" t="n">
        <f aca="false">+AP96+AQ95</f>
        <v>1</v>
      </c>
      <c r="AR96" s="218" t="n">
        <f aca="false">+AQ96+AR95</f>
        <v>1</v>
      </c>
      <c r="AS96" s="218" t="n">
        <f aca="false">+AR96+AS95</f>
        <v>1</v>
      </c>
      <c r="AT96" s="218" t="n">
        <f aca="false">+AS96+AT95</f>
        <v>1</v>
      </c>
      <c r="AU96" s="218" t="n">
        <f aca="false">+AT96+AU95</f>
        <v>1</v>
      </c>
      <c r="AV96" s="218" t="n">
        <f aca="false">+AU96+AV95</f>
        <v>1</v>
      </c>
      <c r="AW96" s="218" t="n">
        <f aca="false">+AV96+AW95</f>
        <v>1</v>
      </c>
      <c r="AX96" s="218" t="n">
        <f aca="false">+AW96+AX95</f>
        <v>1</v>
      </c>
      <c r="AY96" s="218" t="n">
        <f aca="false">+AX96+AY95</f>
        <v>1</v>
      </c>
      <c r="AZ96" s="218" t="n">
        <f aca="false">+AY96+AZ95</f>
        <v>1</v>
      </c>
      <c r="BA96" s="218" t="n">
        <f aca="false">+AZ96+BA95</f>
        <v>1</v>
      </c>
      <c r="BB96" s="218" t="n">
        <f aca="false">+BA96+BB95</f>
        <v>1</v>
      </c>
      <c r="BC96" s="232"/>
      <c r="BD96" s="217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2.75" hidden="false" customHeight="false" outlineLevel="0" collapsed="false">
      <c r="A97" s="161"/>
      <c r="B97" s="219"/>
      <c r="C97" s="215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175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34"/>
      <c r="BD97" s="230"/>
      <c r="BE97" s="230"/>
      <c r="BF97" s="230"/>
      <c r="BG97" s="230"/>
      <c r="BH97" s="230"/>
      <c r="BI97" s="230"/>
      <c r="BJ97" s="230"/>
      <c r="BK97" s="230"/>
      <c r="BL97" s="230"/>
      <c r="BM97" s="230"/>
      <c r="BN97" s="230"/>
      <c r="BO97" s="230"/>
      <c r="BP97" s="230"/>
      <c r="BQ97" s="230"/>
      <c r="BR97" s="230"/>
      <c r="BS97" s="230"/>
      <c r="BT97" s="230"/>
      <c r="BU97" s="230"/>
      <c r="BV97" s="230"/>
      <c r="BW97" s="230"/>
      <c r="BX97" s="230"/>
      <c r="BY97" s="230"/>
      <c r="BZ97" s="230"/>
      <c r="CA97" s="230"/>
      <c r="CB97" s="230"/>
      <c r="CC97" s="230"/>
      <c r="CD97" s="230"/>
      <c r="CE97" s="230"/>
      <c r="CF97" s="230"/>
      <c r="CG97" s="230"/>
      <c r="CH97" s="230"/>
      <c r="CI97" s="230"/>
      <c r="CJ97" s="230"/>
      <c r="CK97" s="230"/>
      <c r="CL97" s="231"/>
      <c r="CM97" s="231"/>
      <c r="CN97" s="231"/>
      <c r="CO97" s="231"/>
      <c r="CP97" s="231"/>
      <c r="CQ97" s="231"/>
      <c r="CR97" s="231"/>
      <c r="CS97" s="231"/>
      <c r="CT97" s="231"/>
      <c r="CU97" s="231"/>
      <c r="CV97" s="231"/>
      <c r="CW97" s="231"/>
      <c r="CX97" s="231"/>
      <c r="CY97" s="231"/>
      <c r="CZ97" s="231"/>
      <c r="DA97" s="231"/>
      <c r="DB97" s="231"/>
      <c r="DC97" s="231"/>
      <c r="DD97" s="231"/>
      <c r="DE97" s="231"/>
      <c r="DF97" s="231"/>
      <c r="DG97" s="231"/>
      <c r="DH97" s="231"/>
      <c r="DI97" s="231"/>
      <c r="DJ97" s="231"/>
      <c r="DK97" s="231"/>
      <c r="DL97" s="231"/>
      <c r="DM97" s="231"/>
      <c r="DN97" s="231"/>
      <c r="DO97" s="231"/>
      <c r="DP97" s="231"/>
      <c r="DQ97" s="231"/>
      <c r="DR97" s="231"/>
      <c r="DS97" s="231"/>
      <c r="DT97" s="231"/>
      <c r="DU97" s="231"/>
      <c r="DV97" s="231"/>
      <c r="DW97" s="231"/>
      <c r="DX97" s="231"/>
      <c r="DY97" s="231"/>
      <c r="DZ97" s="231"/>
      <c r="EA97" s="231"/>
      <c r="EB97" s="231"/>
      <c r="EC97" s="231"/>
      <c r="ED97" s="231"/>
      <c r="EE97" s="231"/>
      <c r="EF97" s="231"/>
      <c r="EG97" s="231"/>
      <c r="EH97" s="231"/>
      <c r="EI97" s="231"/>
      <c r="EJ97" s="231"/>
      <c r="EK97" s="231"/>
      <c r="EL97" s="231"/>
      <c r="EM97" s="231"/>
      <c r="EN97" s="231"/>
      <c r="EO97" s="231"/>
      <c r="EP97" s="231"/>
      <c r="EQ97" s="231"/>
      <c r="ER97" s="231"/>
      <c r="ES97" s="231"/>
      <c r="ET97" s="231"/>
      <c r="EU97" s="231"/>
      <c r="EV97" s="231"/>
      <c r="EW97" s="231"/>
      <c r="EX97" s="231"/>
      <c r="EY97" s="231"/>
      <c r="EZ97" s="231"/>
      <c r="FA97" s="231"/>
      <c r="FB97" s="231"/>
      <c r="FC97" s="231"/>
      <c r="FD97" s="231"/>
      <c r="FE97" s="231"/>
      <c r="FF97" s="231"/>
      <c r="FG97" s="231"/>
      <c r="FH97" s="231"/>
      <c r="FI97" s="231"/>
      <c r="FJ97" s="231"/>
      <c r="FK97" s="231"/>
      <c r="FL97" s="231"/>
      <c r="FM97" s="231"/>
      <c r="FN97" s="231"/>
      <c r="FO97" s="231"/>
      <c r="FP97" s="231"/>
      <c r="FQ97" s="231"/>
      <c r="FR97" s="231"/>
      <c r="FS97" s="231"/>
      <c r="FT97" s="231"/>
      <c r="FU97" s="231"/>
      <c r="FV97" s="231"/>
      <c r="FW97" s="231"/>
      <c r="FX97" s="231"/>
      <c r="FY97" s="231"/>
      <c r="FZ97" s="231"/>
      <c r="GA97" s="231"/>
      <c r="GB97" s="231"/>
      <c r="GC97" s="231"/>
      <c r="GD97" s="231"/>
      <c r="GE97" s="231"/>
      <c r="GF97" s="231"/>
      <c r="GG97" s="231"/>
      <c r="GH97" s="231"/>
      <c r="GI97" s="231"/>
      <c r="GJ97" s="231"/>
      <c r="GK97" s="231"/>
      <c r="GL97" s="231"/>
      <c r="GM97" s="231"/>
      <c r="GN97" s="231"/>
      <c r="GO97" s="231"/>
      <c r="GP97" s="231"/>
      <c r="GQ97" s="231"/>
      <c r="GR97" s="231"/>
      <c r="GS97" s="231"/>
      <c r="GT97" s="231"/>
      <c r="GU97" s="231"/>
      <c r="GV97" s="231"/>
      <c r="GW97" s="231"/>
      <c r="GX97" s="231"/>
      <c r="GY97" s="231"/>
      <c r="GZ97" s="231"/>
      <c r="HA97" s="231"/>
      <c r="HB97" s="231"/>
      <c r="HC97" s="231"/>
      <c r="HD97" s="231"/>
      <c r="HE97" s="231"/>
      <c r="HF97" s="231"/>
      <c r="HG97" s="231"/>
      <c r="HH97" s="231"/>
      <c r="HI97" s="231"/>
      <c r="HJ97" s="231"/>
      <c r="HK97" s="231"/>
      <c r="HL97" s="231"/>
      <c r="HM97" s="231"/>
      <c r="HN97" s="231"/>
      <c r="HO97" s="231"/>
      <c r="HP97" s="231"/>
      <c r="HQ97" s="231"/>
      <c r="HR97" s="231"/>
      <c r="HS97" s="231"/>
      <c r="HT97" s="231"/>
      <c r="HU97" s="231"/>
      <c r="HV97" s="231"/>
      <c r="HW97" s="231"/>
      <c r="HX97" s="231"/>
      <c r="HY97" s="231"/>
      <c r="HZ97" s="231"/>
      <c r="IA97" s="231"/>
      <c r="IB97" s="231"/>
      <c r="IC97" s="231"/>
      <c r="ID97" s="231"/>
      <c r="IE97" s="231"/>
      <c r="IF97" s="231"/>
      <c r="IG97" s="231"/>
      <c r="IH97" s="231"/>
      <c r="II97" s="231"/>
      <c r="IJ97" s="231"/>
      <c r="IK97" s="231"/>
      <c r="IL97" s="231"/>
      <c r="IM97" s="231"/>
      <c r="IN97" s="231"/>
      <c r="IO97" s="231"/>
      <c r="IP97" s="231"/>
      <c r="IQ97" s="231"/>
      <c r="IR97" s="231"/>
      <c r="IS97" s="231"/>
      <c r="IT97" s="231"/>
      <c r="IU97" s="231"/>
      <c r="IV97" s="231"/>
      <c r="IW97" s="231"/>
    </row>
    <row r="98" customFormat="false" ht="12.75" hidden="false" customHeight="false" outlineLevel="0" collapsed="false">
      <c r="A98" s="161"/>
      <c r="B98" s="221" t="s">
        <v>125</v>
      </c>
      <c r="C98" s="222" t="n">
        <v>17.25</v>
      </c>
      <c r="D98" s="223" t="n">
        <f aca="false">+D94*$C98</f>
        <v>0</v>
      </c>
      <c r="E98" s="223" t="n">
        <f aca="false">+E94*$C98</f>
        <v>0</v>
      </c>
      <c r="F98" s="223" t="n">
        <f aca="false">+F94*$C98</f>
        <v>0</v>
      </c>
      <c r="G98" s="223" t="n">
        <f aca="false">+G94*$C98</f>
        <v>0</v>
      </c>
      <c r="H98" s="223" t="n">
        <f aca="false">+H94*$C98</f>
        <v>0</v>
      </c>
      <c r="I98" s="223" t="n">
        <f aca="false">+I94*$C98</f>
        <v>0</v>
      </c>
      <c r="J98" s="223" t="n">
        <f aca="false">+J94*$C98</f>
        <v>0</v>
      </c>
      <c r="K98" s="223" t="n">
        <f aca="false">+K94*$C98</f>
        <v>0</v>
      </c>
      <c r="L98" s="223" t="n">
        <f aca="false">+L94*$C98</f>
        <v>0</v>
      </c>
      <c r="M98" s="223" t="n">
        <f aca="false">+M94*$C98</f>
        <v>0</v>
      </c>
      <c r="N98" s="223" t="n">
        <f aca="false">+N94*$C98</f>
        <v>0</v>
      </c>
      <c r="O98" s="223" t="n">
        <f aca="false">+O94*$C98</f>
        <v>0</v>
      </c>
      <c r="P98" s="223" t="n">
        <f aca="false">+P94*$C98</f>
        <v>0</v>
      </c>
      <c r="Q98" s="223" t="n">
        <f aca="false">+Q94*$C98</f>
        <v>0</v>
      </c>
      <c r="R98" s="223" t="n">
        <f aca="false">+R94*$C98</f>
        <v>0</v>
      </c>
      <c r="S98" s="223" t="n">
        <f aca="false">+S94*$C98</f>
        <v>0</v>
      </c>
      <c r="T98" s="223" t="n">
        <f aca="false">+T94*$C98</f>
        <v>0</v>
      </c>
      <c r="U98" s="223" t="n">
        <f aca="false">+U94*$C98</f>
        <v>0</v>
      </c>
      <c r="V98" s="223" t="n">
        <f aca="false">+V94*$C98</f>
        <v>0</v>
      </c>
      <c r="W98" s="223" t="n">
        <f aca="false">+W94*$C98</f>
        <v>17.25</v>
      </c>
      <c r="X98" s="223" t="n">
        <f aca="false">+X94*$C98</f>
        <v>17.25</v>
      </c>
      <c r="Y98" s="223" t="n">
        <f aca="false">+Y94*$C98</f>
        <v>17.25</v>
      </c>
      <c r="Z98" s="223" t="n">
        <f aca="false">+Z94*$C98</f>
        <v>17.25</v>
      </c>
      <c r="AA98" s="223" t="n">
        <f aca="false">+AA94*$C98</f>
        <v>17.25</v>
      </c>
      <c r="AB98" s="223" t="n">
        <f aca="false">+AB94*$C98</f>
        <v>17.25</v>
      </c>
      <c r="AC98" s="223" t="n">
        <f aca="false">+AC94*$C98</f>
        <v>17.25</v>
      </c>
      <c r="AD98" s="223" t="n">
        <f aca="false">+AD94*$C98</f>
        <v>17.25</v>
      </c>
      <c r="AE98" s="223" t="n">
        <f aca="false">+AE94*$C98</f>
        <v>17.25</v>
      </c>
      <c r="AF98" s="223" t="n">
        <f aca="false">+AF94*$C98</f>
        <v>17.25</v>
      </c>
      <c r="AG98" s="223" t="n">
        <f aca="false">+AG94*$C98</f>
        <v>17.25</v>
      </c>
      <c r="AH98" s="223" t="n">
        <f aca="false">+AH94*$C98</f>
        <v>17.25</v>
      </c>
      <c r="AI98" s="223" t="n">
        <f aca="false">+AI94*$C98</f>
        <v>17.25</v>
      </c>
      <c r="AJ98" s="181" t="n">
        <f aca="false">+AJ94*$C98</f>
        <v>17.25</v>
      </c>
      <c r="AK98" s="223" t="n">
        <f aca="false">+AK94*$C98</f>
        <v>17.25</v>
      </c>
      <c r="AL98" s="223" t="n">
        <f aca="false">+AL94*$C98</f>
        <v>17.25</v>
      </c>
      <c r="AM98" s="223" t="n">
        <f aca="false">+AM94*$C98</f>
        <v>17.25</v>
      </c>
      <c r="AN98" s="223" t="n">
        <f aca="false">+AN94*$C98</f>
        <v>17.25</v>
      </c>
      <c r="AO98" s="223" t="n">
        <f aca="false">+AO94*$C98</f>
        <v>17.25</v>
      </c>
      <c r="AP98" s="223" t="n">
        <f aca="false">+AP94*$C98</f>
        <v>17.25</v>
      </c>
      <c r="AQ98" s="223" t="n">
        <f aca="false">+AQ94*$C98</f>
        <v>17.25</v>
      </c>
      <c r="AR98" s="223" t="n">
        <f aca="false">+AR94*$C98</f>
        <v>17.25</v>
      </c>
      <c r="AS98" s="223" t="n">
        <f aca="false">+AS94*$C98</f>
        <v>17.25</v>
      </c>
      <c r="AT98" s="223" t="n">
        <f aca="false">+AT94*$C98</f>
        <v>17.25</v>
      </c>
      <c r="AU98" s="223" t="n">
        <f aca="false">+AU94*$C98</f>
        <v>17.25</v>
      </c>
      <c r="AV98" s="223" t="n">
        <f aca="false">+AV94*$C98</f>
        <v>17.25</v>
      </c>
      <c r="AW98" s="223" t="n">
        <f aca="false">+AW94*$C98</f>
        <v>17.25</v>
      </c>
      <c r="AX98" s="223" t="n">
        <f aca="false">+AX94*$C98</f>
        <v>17.25</v>
      </c>
      <c r="AY98" s="223" t="n">
        <f aca="false">+AY94*$C98</f>
        <v>17.25</v>
      </c>
      <c r="AZ98" s="223" t="n">
        <f aca="false">+AZ94*$C98</f>
        <v>17.25</v>
      </c>
      <c r="BA98" s="223" t="n">
        <f aca="false">+BA94*$C98</f>
        <v>17.25</v>
      </c>
      <c r="BB98" s="223" t="n">
        <f aca="false">+BB94*$C98</f>
        <v>17.25</v>
      </c>
      <c r="BC98" s="235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1"/>
      <c r="CX98" s="221"/>
      <c r="CY98" s="221"/>
      <c r="CZ98" s="221"/>
      <c r="DA98" s="221"/>
      <c r="DB98" s="221"/>
      <c r="DC98" s="221"/>
      <c r="DD98" s="221"/>
      <c r="DE98" s="221"/>
      <c r="DF98" s="221"/>
      <c r="DG98" s="221"/>
      <c r="DH98" s="221"/>
      <c r="DI98" s="221"/>
      <c r="DJ98" s="221"/>
      <c r="DK98" s="221"/>
      <c r="DL98" s="221"/>
      <c r="DM98" s="221"/>
      <c r="DN98" s="221"/>
      <c r="DO98" s="221"/>
      <c r="DP98" s="221"/>
      <c r="DQ98" s="221"/>
      <c r="DR98" s="221"/>
      <c r="DS98" s="221"/>
      <c r="DT98" s="221"/>
      <c r="DU98" s="221"/>
      <c r="DV98" s="221"/>
      <c r="DW98" s="221"/>
      <c r="DX98" s="221"/>
      <c r="DY98" s="221"/>
      <c r="DZ98" s="221"/>
      <c r="EA98" s="221"/>
      <c r="EB98" s="221"/>
      <c r="EC98" s="221"/>
      <c r="ED98" s="221"/>
      <c r="EE98" s="221"/>
      <c r="EF98" s="221"/>
      <c r="EG98" s="221"/>
      <c r="EH98" s="221"/>
      <c r="EI98" s="221"/>
      <c r="EJ98" s="221"/>
      <c r="EK98" s="221"/>
      <c r="EL98" s="221"/>
      <c r="EM98" s="221"/>
      <c r="EN98" s="221"/>
      <c r="EO98" s="221"/>
      <c r="EP98" s="221"/>
      <c r="EQ98" s="221"/>
      <c r="ER98" s="221"/>
      <c r="ES98" s="221"/>
      <c r="ET98" s="221"/>
      <c r="EU98" s="221"/>
      <c r="EV98" s="221"/>
      <c r="EW98" s="221"/>
      <c r="EX98" s="221"/>
      <c r="EY98" s="221"/>
      <c r="EZ98" s="221"/>
      <c r="FA98" s="221"/>
      <c r="FB98" s="221"/>
      <c r="FC98" s="221"/>
      <c r="FD98" s="221"/>
      <c r="FE98" s="221"/>
      <c r="FF98" s="221"/>
      <c r="FG98" s="221"/>
      <c r="FH98" s="221"/>
      <c r="FI98" s="221"/>
      <c r="FJ98" s="221"/>
      <c r="FK98" s="221"/>
      <c r="FL98" s="221"/>
      <c r="FM98" s="221"/>
      <c r="FN98" s="221"/>
      <c r="FO98" s="221"/>
      <c r="FP98" s="221"/>
      <c r="FQ98" s="221"/>
      <c r="FR98" s="221"/>
      <c r="FS98" s="221"/>
      <c r="FT98" s="221"/>
      <c r="FU98" s="221"/>
      <c r="FV98" s="221"/>
      <c r="FW98" s="221"/>
      <c r="FX98" s="221"/>
      <c r="FY98" s="221"/>
      <c r="FZ98" s="221"/>
      <c r="GA98" s="221"/>
      <c r="GB98" s="221"/>
      <c r="GC98" s="221"/>
      <c r="GD98" s="221"/>
      <c r="GE98" s="221"/>
      <c r="GF98" s="221"/>
      <c r="GG98" s="221"/>
      <c r="GH98" s="221"/>
      <c r="GI98" s="221"/>
      <c r="GJ98" s="221"/>
      <c r="GK98" s="221"/>
      <c r="GL98" s="221"/>
      <c r="GM98" s="221"/>
      <c r="GN98" s="221"/>
      <c r="GO98" s="221"/>
      <c r="GP98" s="221"/>
      <c r="GQ98" s="221"/>
      <c r="GR98" s="221"/>
      <c r="GS98" s="221"/>
      <c r="GT98" s="221"/>
      <c r="GU98" s="221"/>
      <c r="GV98" s="221"/>
      <c r="GW98" s="221"/>
      <c r="GX98" s="221"/>
      <c r="GY98" s="221"/>
      <c r="GZ98" s="221"/>
      <c r="HA98" s="221"/>
      <c r="HB98" s="221"/>
      <c r="HC98" s="221"/>
      <c r="HD98" s="221"/>
      <c r="HE98" s="221"/>
      <c r="HF98" s="221"/>
      <c r="HG98" s="221"/>
      <c r="HH98" s="221"/>
      <c r="HI98" s="221"/>
      <c r="HJ98" s="221"/>
      <c r="HK98" s="221"/>
      <c r="HL98" s="221"/>
      <c r="HM98" s="221"/>
      <c r="HN98" s="221"/>
      <c r="HO98" s="221"/>
      <c r="HP98" s="221"/>
      <c r="HQ98" s="221"/>
      <c r="HR98" s="221"/>
      <c r="HS98" s="221"/>
      <c r="HT98" s="221"/>
      <c r="HU98" s="221"/>
      <c r="HV98" s="221"/>
      <c r="HW98" s="221"/>
      <c r="HX98" s="221"/>
      <c r="HY98" s="221"/>
      <c r="HZ98" s="221"/>
      <c r="IA98" s="221"/>
      <c r="IB98" s="221"/>
      <c r="IC98" s="221"/>
      <c r="ID98" s="221"/>
      <c r="IE98" s="221"/>
      <c r="IF98" s="221"/>
      <c r="IG98" s="221"/>
      <c r="IH98" s="221"/>
      <c r="II98" s="221"/>
      <c r="IJ98" s="221"/>
      <c r="IK98" s="221"/>
      <c r="IL98" s="221"/>
      <c r="IM98" s="221"/>
      <c r="IN98" s="221"/>
      <c r="IO98" s="221"/>
      <c r="IP98" s="221"/>
      <c r="IQ98" s="221"/>
      <c r="IR98" s="221"/>
      <c r="IS98" s="221"/>
      <c r="IT98" s="221"/>
      <c r="IU98" s="221"/>
      <c r="IV98" s="221"/>
      <c r="IW98" s="221"/>
    </row>
    <row r="99" customFormat="false" ht="13.5" hidden="false" customHeight="false" outlineLevel="0" collapsed="false">
      <c r="A99" s="161"/>
      <c r="B99" s="224" t="s">
        <v>126</v>
      </c>
      <c r="C99" s="225" t="str">
        <f aca="false">+'Detail by Turbine'!B17</f>
        <v>Available</v>
      </c>
      <c r="D99" s="226" t="n">
        <f aca="false">+D96*$C98</f>
        <v>0</v>
      </c>
      <c r="E99" s="226" t="n">
        <f aca="false">+E96*$C98</f>
        <v>0</v>
      </c>
      <c r="F99" s="226" t="n">
        <f aca="false">+F96*$C98</f>
        <v>0</v>
      </c>
      <c r="G99" s="226" t="n">
        <f aca="false">+G96*$C98</f>
        <v>0</v>
      </c>
      <c r="H99" s="226" t="n">
        <f aca="false">+H96*$C98</f>
        <v>0</v>
      </c>
      <c r="I99" s="226" t="n">
        <f aca="false">+I96*$C98</f>
        <v>0</v>
      </c>
      <c r="J99" s="226" t="n">
        <f aca="false">+J96*$C98</f>
        <v>0</v>
      </c>
      <c r="K99" s="226" t="n">
        <f aca="false">+K96*$C98</f>
        <v>0</v>
      </c>
      <c r="L99" s="226" t="n">
        <f aca="false">+L96*$C98</f>
        <v>0</v>
      </c>
      <c r="M99" s="226" t="n">
        <f aca="false">+M96*$C98</f>
        <v>0</v>
      </c>
      <c r="N99" s="226" t="n">
        <f aca="false">+N96*$C98</f>
        <v>0</v>
      </c>
      <c r="O99" s="226" t="n">
        <f aca="false">+O96*$C98</f>
        <v>0</v>
      </c>
      <c r="P99" s="226" t="n">
        <f aca="false">+P96*$C98</f>
        <v>0</v>
      </c>
      <c r="Q99" s="226" t="n">
        <f aca="false">+Q96*$C98</f>
        <v>0</v>
      </c>
      <c r="R99" s="226" t="n">
        <f aca="false">+R96*$C98</f>
        <v>0</v>
      </c>
      <c r="S99" s="226" t="n">
        <f aca="false">+S96*$C98</f>
        <v>0</v>
      </c>
      <c r="T99" s="226" t="n">
        <f aca="false">+T96*$C98</f>
        <v>0</v>
      </c>
      <c r="U99" s="226" t="n">
        <f aca="false">+U96*$C98</f>
        <v>0</v>
      </c>
      <c r="V99" s="226" t="n">
        <f aca="false">+V96*$C98</f>
        <v>0</v>
      </c>
      <c r="W99" s="226" t="n">
        <f aca="false">+W96*$C98</f>
        <v>17.25</v>
      </c>
      <c r="X99" s="226" t="n">
        <f aca="false">+X96*$C98</f>
        <v>17.25</v>
      </c>
      <c r="Y99" s="226" t="n">
        <f aca="false">+Y96*$C98</f>
        <v>17.25</v>
      </c>
      <c r="Z99" s="226" t="n">
        <f aca="false">+Z96*$C98</f>
        <v>17.25</v>
      </c>
      <c r="AA99" s="226" t="n">
        <f aca="false">+AA96*$C98</f>
        <v>17.25</v>
      </c>
      <c r="AB99" s="226" t="n">
        <f aca="false">+AB96*$C98</f>
        <v>17.25</v>
      </c>
      <c r="AC99" s="226" t="n">
        <f aca="false">+AC96*$C98</f>
        <v>17.25</v>
      </c>
      <c r="AD99" s="226" t="n">
        <f aca="false">+AD96*$C98</f>
        <v>17.25</v>
      </c>
      <c r="AE99" s="226" t="n">
        <f aca="false">+AE96*$C98</f>
        <v>17.25</v>
      </c>
      <c r="AF99" s="226" t="n">
        <f aca="false">+AF96*$C98</f>
        <v>17.25</v>
      </c>
      <c r="AG99" s="226" t="n">
        <f aca="false">+AG96*$C98</f>
        <v>17.25</v>
      </c>
      <c r="AH99" s="226" t="n">
        <f aca="false">+AH96*$C98</f>
        <v>17.25</v>
      </c>
      <c r="AI99" s="226" t="n">
        <f aca="false">+AI96*$C98</f>
        <v>17.25</v>
      </c>
      <c r="AJ99" s="187" t="n">
        <f aca="false">+AJ96*$C98</f>
        <v>17.25</v>
      </c>
      <c r="AK99" s="226" t="n">
        <f aca="false">+AK96*$C98</f>
        <v>17.25</v>
      </c>
      <c r="AL99" s="226" t="n">
        <f aca="false">+AL96*$C98</f>
        <v>17.25</v>
      </c>
      <c r="AM99" s="226" t="n">
        <f aca="false">+AM96*$C98</f>
        <v>17.25</v>
      </c>
      <c r="AN99" s="226" t="n">
        <f aca="false">+AN96*$C98</f>
        <v>17.25</v>
      </c>
      <c r="AO99" s="226" t="n">
        <f aca="false">+AO96*$C98</f>
        <v>17.25</v>
      </c>
      <c r="AP99" s="226" t="n">
        <f aca="false">+AP96*$C98</f>
        <v>17.25</v>
      </c>
      <c r="AQ99" s="226" t="n">
        <f aca="false">+AQ96*$C98</f>
        <v>17.25</v>
      </c>
      <c r="AR99" s="226" t="n">
        <f aca="false">+AR96*$C98</f>
        <v>17.25</v>
      </c>
      <c r="AS99" s="226" t="n">
        <f aca="false">+AS96*$C98</f>
        <v>17.25</v>
      </c>
      <c r="AT99" s="226" t="n">
        <f aca="false">+AT96*$C98</f>
        <v>17.25</v>
      </c>
      <c r="AU99" s="226" t="n">
        <f aca="false">+AU96*$C98</f>
        <v>17.25</v>
      </c>
      <c r="AV99" s="226" t="n">
        <f aca="false">+AV96*$C98</f>
        <v>17.25</v>
      </c>
      <c r="AW99" s="226" t="n">
        <f aca="false">+AW96*$C98</f>
        <v>17.25</v>
      </c>
      <c r="AX99" s="226" t="n">
        <f aca="false">+AX96*$C98</f>
        <v>17.25</v>
      </c>
      <c r="AY99" s="226" t="n">
        <f aca="false">+AY96*$C98</f>
        <v>17.25</v>
      </c>
      <c r="AZ99" s="226" t="n">
        <f aca="false">+AZ96*$C98</f>
        <v>17.25</v>
      </c>
      <c r="BA99" s="226" t="n">
        <f aca="false">+BA96*$C98</f>
        <v>17.25</v>
      </c>
      <c r="BB99" s="226" t="n">
        <f aca="false">+BB96*$C98</f>
        <v>17.25</v>
      </c>
      <c r="BC99" s="237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  <c r="CY99" s="224"/>
      <c r="CZ99" s="224"/>
      <c r="DA99" s="224"/>
      <c r="DB99" s="224"/>
      <c r="DC99" s="224"/>
      <c r="DD99" s="224"/>
      <c r="DE99" s="224"/>
      <c r="DF99" s="224"/>
      <c r="DG99" s="224"/>
      <c r="DH99" s="224"/>
      <c r="DI99" s="224"/>
      <c r="DJ99" s="224"/>
      <c r="DK99" s="224"/>
      <c r="DL99" s="224"/>
      <c r="DM99" s="224"/>
      <c r="DN99" s="224"/>
      <c r="DO99" s="224"/>
      <c r="DP99" s="224"/>
      <c r="DQ99" s="224"/>
      <c r="DR99" s="224"/>
      <c r="DS99" s="224"/>
      <c r="DT99" s="224"/>
      <c r="DU99" s="224"/>
      <c r="DV99" s="224"/>
      <c r="DW99" s="224"/>
      <c r="DX99" s="224"/>
      <c r="DY99" s="224"/>
      <c r="DZ99" s="224"/>
      <c r="EA99" s="224"/>
      <c r="EB99" s="224"/>
      <c r="EC99" s="224"/>
      <c r="ED99" s="224"/>
      <c r="EE99" s="224"/>
      <c r="EF99" s="224"/>
      <c r="EG99" s="224"/>
      <c r="EH99" s="224"/>
      <c r="EI99" s="224"/>
      <c r="EJ99" s="224"/>
      <c r="EK99" s="224"/>
      <c r="EL99" s="224"/>
      <c r="EM99" s="224"/>
      <c r="EN99" s="224"/>
      <c r="EO99" s="224"/>
      <c r="EP99" s="224"/>
      <c r="EQ99" s="224"/>
      <c r="ER99" s="224"/>
      <c r="ES99" s="224"/>
      <c r="ET99" s="224"/>
      <c r="EU99" s="224"/>
      <c r="EV99" s="224"/>
      <c r="EW99" s="224"/>
      <c r="EX99" s="224"/>
      <c r="EY99" s="224"/>
      <c r="EZ99" s="224"/>
      <c r="FA99" s="224"/>
      <c r="FB99" s="224"/>
      <c r="FC99" s="224"/>
      <c r="FD99" s="224"/>
      <c r="FE99" s="224"/>
      <c r="FF99" s="224"/>
      <c r="FG99" s="224"/>
      <c r="FH99" s="224"/>
      <c r="FI99" s="224"/>
      <c r="FJ99" s="224"/>
      <c r="FK99" s="224"/>
      <c r="FL99" s="224"/>
      <c r="FM99" s="224"/>
      <c r="FN99" s="224"/>
      <c r="FO99" s="224"/>
      <c r="FP99" s="224"/>
      <c r="FQ99" s="224"/>
      <c r="FR99" s="224"/>
      <c r="FS99" s="224"/>
      <c r="FT99" s="224"/>
      <c r="FU99" s="224"/>
      <c r="FV99" s="224"/>
      <c r="FW99" s="224"/>
      <c r="FX99" s="224"/>
      <c r="FY99" s="224"/>
      <c r="FZ99" s="224"/>
      <c r="GA99" s="224"/>
      <c r="GB99" s="224"/>
      <c r="GC99" s="224"/>
      <c r="GD99" s="224"/>
      <c r="GE99" s="224"/>
      <c r="GF99" s="224"/>
      <c r="GG99" s="224"/>
      <c r="GH99" s="224"/>
      <c r="GI99" s="224"/>
      <c r="GJ99" s="224"/>
      <c r="GK99" s="224"/>
      <c r="GL99" s="224"/>
      <c r="GM99" s="224"/>
      <c r="GN99" s="224"/>
      <c r="GO99" s="224"/>
      <c r="GP99" s="224"/>
      <c r="GQ99" s="224"/>
      <c r="GR99" s="224"/>
      <c r="GS99" s="224"/>
      <c r="GT99" s="224"/>
      <c r="GU99" s="224"/>
      <c r="GV99" s="224"/>
      <c r="GW99" s="224"/>
      <c r="GX99" s="224"/>
      <c r="GY99" s="224"/>
      <c r="GZ99" s="224"/>
      <c r="HA99" s="224"/>
      <c r="HB99" s="224"/>
      <c r="HC99" s="224"/>
      <c r="HD99" s="224"/>
      <c r="HE99" s="224"/>
      <c r="HF99" s="224"/>
      <c r="HG99" s="224"/>
      <c r="HH99" s="224"/>
      <c r="HI99" s="224"/>
      <c r="HJ99" s="224"/>
      <c r="HK99" s="224"/>
      <c r="HL99" s="224"/>
      <c r="HM99" s="224"/>
      <c r="HN99" s="224"/>
      <c r="HO99" s="224"/>
      <c r="HP99" s="224"/>
      <c r="HQ99" s="224"/>
      <c r="HR99" s="224"/>
      <c r="HS99" s="224"/>
      <c r="HT99" s="224"/>
      <c r="HU99" s="224"/>
      <c r="HV99" s="224"/>
      <c r="HW99" s="224"/>
      <c r="HX99" s="224"/>
      <c r="HY99" s="224"/>
      <c r="HZ99" s="224"/>
      <c r="IA99" s="224"/>
      <c r="IB99" s="224"/>
      <c r="IC99" s="224"/>
      <c r="ID99" s="224"/>
      <c r="IE99" s="224"/>
      <c r="IF99" s="224"/>
      <c r="IG99" s="224"/>
      <c r="IH99" s="224"/>
      <c r="II99" s="224"/>
      <c r="IJ99" s="224"/>
      <c r="IK99" s="224"/>
      <c r="IL99" s="224"/>
      <c r="IM99" s="224"/>
      <c r="IN99" s="224"/>
      <c r="IO99" s="224"/>
      <c r="IP99" s="224"/>
      <c r="IQ99" s="224"/>
      <c r="IR99" s="224"/>
      <c r="IS99" s="224"/>
      <c r="IT99" s="224"/>
      <c r="IU99" s="224"/>
      <c r="IV99" s="224"/>
      <c r="IW99" s="224"/>
    </row>
    <row r="100" customFormat="false" ht="13.5" hidden="false" customHeight="false" outlineLevel="0" collapsed="false">
      <c r="A100" s="161" t="n">
        <f aca="false">+A92+1</f>
        <v>13</v>
      </c>
      <c r="B100" s="214" t="str">
        <f aca="false">+'Detail by Turbine'!G18</f>
        <v>11N1</v>
      </c>
      <c r="C100" s="215" t="str">
        <f aca="false">+'Detail by Turbine'!S18</f>
        <v>Unassigned</v>
      </c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8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9"/>
      <c r="BD100" s="230"/>
      <c r="BE100" s="230"/>
      <c r="BF100" s="230"/>
      <c r="BG100" s="230"/>
      <c r="BH100" s="230"/>
      <c r="BI100" s="230"/>
      <c r="BJ100" s="230"/>
      <c r="BK100" s="230"/>
      <c r="BL100" s="230"/>
      <c r="BM100" s="230"/>
      <c r="BN100" s="230"/>
      <c r="BO100" s="230"/>
      <c r="BP100" s="230"/>
      <c r="BQ100" s="230"/>
      <c r="BR100" s="230"/>
      <c r="BS100" s="230"/>
      <c r="BT100" s="230"/>
      <c r="BU100" s="230"/>
      <c r="BV100" s="230"/>
      <c r="BW100" s="230"/>
      <c r="BX100" s="230"/>
      <c r="BY100" s="230"/>
      <c r="BZ100" s="230"/>
      <c r="CA100" s="230"/>
      <c r="CB100" s="230"/>
      <c r="CC100" s="230"/>
      <c r="CD100" s="230"/>
      <c r="CE100" s="230"/>
      <c r="CF100" s="230"/>
      <c r="CG100" s="230"/>
      <c r="CH100" s="230"/>
      <c r="CI100" s="230"/>
      <c r="CJ100" s="230"/>
      <c r="CK100" s="230"/>
      <c r="CL100" s="231"/>
      <c r="CM100" s="231"/>
      <c r="CN100" s="231"/>
      <c r="CO100" s="231"/>
      <c r="CP100" s="231"/>
      <c r="CQ100" s="231"/>
      <c r="CR100" s="231"/>
      <c r="CS100" s="231"/>
      <c r="CT100" s="231"/>
      <c r="CU100" s="231"/>
      <c r="CV100" s="231"/>
      <c r="CW100" s="231"/>
      <c r="CX100" s="231"/>
      <c r="CY100" s="231"/>
      <c r="CZ100" s="231"/>
      <c r="DA100" s="231"/>
      <c r="DB100" s="231"/>
      <c r="DC100" s="231"/>
      <c r="DD100" s="231"/>
      <c r="DE100" s="231"/>
      <c r="DF100" s="231"/>
      <c r="DG100" s="231"/>
      <c r="DH100" s="231"/>
      <c r="DI100" s="231"/>
      <c r="DJ100" s="231"/>
      <c r="DK100" s="231"/>
      <c r="DL100" s="231"/>
      <c r="DM100" s="231"/>
      <c r="DN100" s="231"/>
      <c r="DO100" s="231"/>
      <c r="DP100" s="231"/>
      <c r="DQ100" s="231"/>
      <c r="DR100" s="231"/>
      <c r="DS100" s="231"/>
      <c r="DT100" s="231"/>
      <c r="DU100" s="231"/>
      <c r="DV100" s="231"/>
      <c r="DW100" s="231"/>
      <c r="DX100" s="231"/>
      <c r="DY100" s="231"/>
      <c r="DZ100" s="231"/>
      <c r="EA100" s="231"/>
      <c r="EB100" s="231"/>
      <c r="EC100" s="231"/>
      <c r="ED100" s="231"/>
      <c r="EE100" s="231"/>
      <c r="EF100" s="231"/>
      <c r="EG100" s="231"/>
      <c r="EH100" s="231"/>
      <c r="EI100" s="231"/>
      <c r="EJ100" s="231"/>
      <c r="EK100" s="231"/>
      <c r="EL100" s="231"/>
      <c r="EM100" s="231"/>
      <c r="EN100" s="231"/>
      <c r="EO100" s="231"/>
      <c r="EP100" s="231"/>
      <c r="EQ100" s="231"/>
      <c r="ER100" s="231"/>
      <c r="ES100" s="231"/>
      <c r="ET100" s="231"/>
      <c r="EU100" s="231"/>
      <c r="EV100" s="231"/>
      <c r="EW100" s="231"/>
      <c r="EX100" s="231"/>
      <c r="EY100" s="231"/>
      <c r="EZ100" s="231"/>
      <c r="FA100" s="231"/>
      <c r="FB100" s="231"/>
      <c r="FC100" s="231"/>
      <c r="FD100" s="231"/>
      <c r="FE100" s="231"/>
      <c r="FF100" s="231"/>
      <c r="FG100" s="231"/>
      <c r="FH100" s="231"/>
      <c r="FI100" s="231"/>
      <c r="FJ100" s="231"/>
      <c r="FK100" s="231"/>
      <c r="FL100" s="231"/>
      <c r="FM100" s="231"/>
      <c r="FN100" s="231"/>
      <c r="FO100" s="231"/>
      <c r="FP100" s="231"/>
      <c r="FQ100" s="231"/>
      <c r="FR100" s="231"/>
      <c r="FS100" s="231"/>
      <c r="FT100" s="231"/>
      <c r="FU100" s="231"/>
      <c r="FV100" s="231"/>
      <c r="FW100" s="231"/>
      <c r="FX100" s="231"/>
      <c r="FY100" s="231"/>
      <c r="FZ100" s="231"/>
      <c r="GA100" s="231"/>
      <c r="GB100" s="231"/>
      <c r="GC100" s="231"/>
      <c r="GD100" s="231"/>
      <c r="GE100" s="231"/>
      <c r="GF100" s="231"/>
      <c r="GG100" s="231"/>
      <c r="GH100" s="231"/>
      <c r="GI100" s="231"/>
      <c r="GJ100" s="231"/>
      <c r="GK100" s="231"/>
      <c r="GL100" s="231"/>
      <c r="GM100" s="231"/>
      <c r="GN100" s="231"/>
      <c r="GO100" s="231"/>
      <c r="GP100" s="231"/>
      <c r="GQ100" s="231"/>
      <c r="GR100" s="231"/>
      <c r="GS100" s="231"/>
      <c r="GT100" s="231"/>
      <c r="GU100" s="231"/>
      <c r="GV100" s="231"/>
      <c r="GW100" s="231"/>
      <c r="GX100" s="231"/>
      <c r="GY100" s="231"/>
      <c r="GZ100" s="231"/>
      <c r="HA100" s="231"/>
      <c r="HB100" s="231"/>
      <c r="HC100" s="231"/>
      <c r="HD100" s="231"/>
      <c r="HE100" s="231"/>
      <c r="HF100" s="231"/>
      <c r="HG100" s="231"/>
      <c r="HH100" s="231"/>
      <c r="HI100" s="231"/>
      <c r="HJ100" s="231"/>
      <c r="HK100" s="231"/>
      <c r="HL100" s="231"/>
      <c r="HM100" s="231"/>
      <c r="HN100" s="231"/>
      <c r="HO100" s="231"/>
      <c r="HP100" s="231"/>
      <c r="HQ100" s="231"/>
      <c r="HR100" s="231"/>
      <c r="HS100" s="231"/>
      <c r="HT100" s="231"/>
      <c r="HU100" s="231"/>
      <c r="HV100" s="231"/>
      <c r="HW100" s="231"/>
      <c r="HX100" s="231"/>
      <c r="HY100" s="231"/>
      <c r="HZ100" s="231"/>
      <c r="IA100" s="231"/>
      <c r="IB100" s="231"/>
      <c r="IC100" s="231"/>
      <c r="ID100" s="231"/>
      <c r="IE100" s="231"/>
      <c r="IF100" s="231"/>
      <c r="IG100" s="231"/>
      <c r="IH100" s="231"/>
      <c r="II100" s="231"/>
      <c r="IJ100" s="231"/>
      <c r="IK100" s="231"/>
      <c r="IL100" s="231"/>
      <c r="IM100" s="231"/>
      <c r="IN100" s="231"/>
      <c r="IO100" s="231"/>
      <c r="IP100" s="231"/>
      <c r="IQ100" s="231"/>
      <c r="IR100" s="231"/>
      <c r="IS100" s="231"/>
      <c r="IT100" s="231"/>
      <c r="IU100" s="231"/>
      <c r="IV100" s="231"/>
      <c r="IW100" s="231"/>
    </row>
    <row r="101" customFormat="false" ht="12.75" hidden="false" customHeight="false" outlineLevel="0" collapsed="false">
      <c r="A101" s="161"/>
      <c r="B101" s="217" t="s">
        <v>121</v>
      </c>
      <c r="C101" s="215"/>
      <c r="D101" s="218" t="n">
        <v>0</v>
      </c>
      <c r="E101" s="218" t="n">
        <v>0</v>
      </c>
      <c r="F101" s="218" t="n">
        <v>0</v>
      </c>
      <c r="G101" s="218" t="n">
        <v>0</v>
      </c>
      <c r="H101" s="218" t="n">
        <v>0</v>
      </c>
      <c r="I101" s="218" t="n">
        <v>0</v>
      </c>
      <c r="J101" s="218" t="n">
        <v>0</v>
      </c>
      <c r="K101" s="218" t="n">
        <v>0</v>
      </c>
      <c r="L101" s="218" t="n">
        <v>0</v>
      </c>
      <c r="M101" s="218" t="n">
        <v>0</v>
      </c>
      <c r="N101" s="218" t="n">
        <v>0</v>
      </c>
      <c r="O101" s="218" t="n">
        <v>0</v>
      </c>
      <c r="P101" s="218" t="n">
        <v>0</v>
      </c>
      <c r="Q101" s="218" t="n">
        <v>0</v>
      </c>
      <c r="R101" s="218" t="n">
        <v>0</v>
      </c>
      <c r="S101" s="218" t="n">
        <v>0</v>
      </c>
      <c r="T101" s="218" t="n">
        <v>0</v>
      </c>
      <c r="U101" s="218" t="n">
        <v>0</v>
      </c>
      <c r="V101" s="218" t="n">
        <v>0</v>
      </c>
      <c r="W101" s="218" t="n">
        <v>1</v>
      </c>
      <c r="X101" s="218" t="n">
        <v>0</v>
      </c>
      <c r="Y101" s="218" t="n">
        <v>0</v>
      </c>
      <c r="Z101" s="218" t="n">
        <v>0</v>
      </c>
      <c r="AA101" s="218" t="n">
        <v>0</v>
      </c>
      <c r="AB101" s="218" t="n">
        <v>0</v>
      </c>
      <c r="AC101" s="218" t="n">
        <v>0</v>
      </c>
      <c r="AD101" s="218" t="n">
        <v>0</v>
      </c>
      <c r="AE101" s="218" t="n">
        <v>0</v>
      </c>
      <c r="AF101" s="218" t="n">
        <v>0</v>
      </c>
      <c r="AG101" s="218" t="n">
        <v>0</v>
      </c>
      <c r="AH101" s="218" t="n">
        <v>0</v>
      </c>
      <c r="AI101" s="218" t="n">
        <v>0</v>
      </c>
      <c r="AJ101" s="170" t="n">
        <v>0</v>
      </c>
      <c r="AK101" s="218" t="n">
        <v>0</v>
      </c>
      <c r="AL101" s="218" t="n">
        <v>0</v>
      </c>
      <c r="AM101" s="218" t="n">
        <v>0</v>
      </c>
      <c r="AN101" s="218" t="n">
        <v>0</v>
      </c>
      <c r="AO101" s="218" t="n">
        <v>0</v>
      </c>
      <c r="AP101" s="218" t="n">
        <v>0</v>
      </c>
      <c r="AQ101" s="218" t="n">
        <v>0</v>
      </c>
      <c r="AR101" s="218" t="n">
        <v>0</v>
      </c>
      <c r="AS101" s="218" t="n">
        <v>0</v>
      </c>
      <c r="AT101" s="218" t="n">
        <v>0</v>
      </c>
      <c r="AU101" s="218" t="n">
        <v>0</v>
      </c>
      <c r="AV101" s="218" t="n">
        <v>0</v>
      </c>
      <c r="AW101" s="218" t="n">
        <v>0</v>
      </c>
      <c r="AX101" s="218" t="n">
        <v>0</v>
      </c>
      <c r="AY101" s="218" t="n">
        <v>0</v>
      </c>
      <c r="AZ101" s="218" t="n">
        <v>0</v>
      </c>
      <c r="BA101" s="218" t="n">
        <v>0</v>
      </c>
      <c r="BB101" s="218" t="n">
        <v>0</v>
      </c>
      <c r="BC101" s="232" t="n">
        <f aca="false">SUM(D101:BB101)</f>
        <v>1</v>
      </c>
      <c r="BD101" s="217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2.75" hidden="false" customHeight="false" outlineLevel="0" collapsed="false">
      <c r="A102" s="161"/>
      <c r="B102" s="217" t="s">
        <v>122</v>
      </c>
      <c r="C102" s="215"/>
      <c r="D102" s="218" t="n">
        <f aca="false">D101</f>
        <v>0</v>
      </c>
      <c r="E102" s="218" t="n">
        <f aca="false">+D102+E101</f>
        <v>0</v>
      </c>
      <c r="F102" s="218" t="n">
        <f aca="false">+E102+F101</f>
        <v>0</v>
      </c>
      <c r="G102" s="218" t="n">
        <f aca="false">+F102+G101</f>
        <v>0</v>
      </c>
      <c r="H102" s="218" t="n">
        <f aca="false">+G102+H101</f>
        <v>0</v>
      </c>
      <c r="I102" s="218" t="n">
        <f aca="false">+H102+I101</f>
        <v>0</v>
      </c>
      <c r="J102" s="218" t="n">
        <f aca="false">+I102+J101</f>
        <v>0</v>
      </c>
      <c r="K102" s="218" t="n">
        <f aca="false">+J102+K101</f>
        <v>0</v>
      </c>
      <c r="L102" s="218" t="n">
        <f aca="false">+K102+L101</f>
        <v>0</v>
      </c>
      <c r="M102" s="218" t="n">
        <f aca="false">+L102+M101</f>
        <v>0</v>
      </c>
      <c r="N102" s="218" t="n">
        <f aca="false">+M102+N101</f>
        <v>0</v>
      </c>
      <c r="O102" s="218" t="n">
        <f aca="false">+N102+O101</f>
        <v>0</v>
      </c>
      <c r="P102" s="218" t="n">
        <f aca="false">+O102+P101</f>
        <v>0</v>
      </c>
      <c r="Q102" s="218" t="n">
        <f aca="false">+P102+Q101</f>
        <v>0</v>
      </c>
      <c r="R102" s="218" t="n">
        <f aca="false">+Q102+R101</f>
        <v>0</v>
      </c>
      <c r="S102" s="218" t="n">
        <f aca="false">+R102+S101</f>
        <v>0</v>
      </c>
      <c r="T102" s="218" t="n">
        <f aca="false">+S102+T101</f>
        <v>0</v>
      </c>
      <c r="U102" s="218" t="n">
        <f aca="false">+T102+U101</f>
        <v>0</v>
      </c>
      <c r="V102" s="218" t="n">
        <f aca="false">+U102+V101</f>
        <v>0</v>
      </c>
      <c r="W102" s="218" t="n">
        <f aca="false">+V102+W101</f>
        <v>1</v>
      </c>
      <c r="X102" s="218" t="n">
        <f aca="false">+W102+X101</f>
        <v>1</v>
      </c>
      <c r="Y102" s="218" t="n">
        <f aca="false">+X102+Y101</f>
        <v>1</v>
      </c>
      <c r="Z102" s="218" t="n">
        <f aca="false">+Y102+Z101</f>
        <v>1</v>
      </c>
      <c r="AA102" s="218" t="n">
        <f aca="false">+Z102+AA101</f>
        <v>1</v>
      </c>
      <c r="AB102" s="218" t="n">
        <f aca="false">+AA102+AB101</f>
        <v>1</v>
      </c>
      <c r="AC102" s="218" t="n">
        <f aca="false">+AB102+AC101</f>
        <v>1</v>
      </c>
      <c r="AD102" s="218" t="n">
        <f aca="false">+AC102+AD101</f>
        <v>1</v>
      </c>
      <c r="AE102" s="218" t="n">
        <f aca="false">+AD102+AE101</f>
        <v>1</v>
      </c>
      <c r="AF102" s="218" t="n">
        <f aca="false">+AE102+AF101</f>
        <v>1</v>
      </c>
      <c r="AG102" s="218" t="n">
        <f aca="false">+AF102+AG101</f>
        <v>1</v>
      </c>
      <c r="AH102" s="218" t="n">
        <f aca="false">+AG102+AH101</f>
        <v>1</v>
      </c>
      <c r="AI102" s="218" t="n">
        <f aca="false">+AH102+AI101</f>
        <v>1</v>
      </c>
      <c r="AJ102" s="170" t="n">
        <f aca="false">+AI102+AJ101</f>
        <v>1</v>
      </c>
      <c r="AK102" s="218" t="n">
        <f aca="false">+AJ102+AK101</f>
        <v>1</v>
      </c>
      <c r="AL102" s="218" t="n">
        <f aca="false">+AK102+AL101</f>
        <v>1</v>
      </c>
      <c r="AM102" s="218" t="n">
        <f aca="false">+AL102+AM101</f>
        <v>1</v>
      </c>
      <c r="AN102" s="218" t="n">
        <f aca="false">+AM102+AN101</f>
        <v>1</v>
      </c>
      <c r="AO102" s="218" t="n">
        <f aca="false">+AN102+AO101</f>
        <v>1</v>
      </c>
      <c r="AP102" s="218" t="n">
        <f aca="false">+AO102+AP101</f>
        <v>1</v>
      </c>
      <c r="AQ102" s="218" t="n">
        <f aca="false">+AP102+AQ101</f>
        <v>1</v>
      </c>
      <c r="AR102" s="218" t="n">
        <f aca="false">+AQ102+AR101</f>
        <v>1</v>
      </c>
      <c r="AS102" s="218" t="n">
        <f aca="false">+AR102+AS101</f>
        <v>1</v>
      </c>
      <c r="AT102" s="218" t="n">
        <f aca="false">+AS102+AT101</f>
        <v>1</v>
      </c>
      <c r="AU102" s="218" t="n">
        <f aca="false">+AT102+AU101</f>
        <v>1</v>
      </c>
      <c r="AV102" s="218" t="n">
        <f aca="false">+AU102+AV101</f>
        <v>1</v>
      </c>
      <c r="AW102" s="218" t="n">
        <f aca="false">+AV102+AW101</f>
        <v>1</v>
      </c>
      <c r="AX102" s="218" t="n">
        <f aca="false">+AW102+AX101</f>
        <v>1</v>
      </c>
      <c r="AY102" s="218" t="n">
        <f aca="false">+AX102+AY101</f>
        <v>1</v>
      </c>
      <c r="AZ102" s="218" t="n">
        <f aca="false">+AY102+AZ101</f>
        <v>1</v>
      </c>
      <c r="BA102" s="218" t="n">
        <f aca="false">+AZ102+BA101</f>
        <v>1</v>
      </c>
      <c r="BB102" s="218" t="n">
        <f aca="false">+BA102+BB101</f>
        <v>1</v>
      </c>
      <c r="BC102" s="232"/>
      <c r="BD102" s="217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2.75" hidden="false" customHeight="false" outlineLevel="0" collapsed="false">
      <c r="A103" s="161"/>
      <c r="B103" s="217" t="s">
        <v>123</v>
      </c>
      <c r="C103" s="215"/>
      <c r="D103" s="218" t="n">
        <v>0</v>
      </c>
      <c r="E103" s="218" t="n">
        <v>0</v>
      </c>
      <c r="F103" s="218" t="n">
        <v>0</v>
      </c>
      <c r="G103" s="218" t="n">
        <v>0</v>
      </c>
      <c r="H103" s="218" t="n">
        <v>0</v>
      </c>
      <c r="I103" s="218" t="n">
        <v>0</v>
      </c>
      <c r="J103" s="218" t="n">
        <v>0</v>
      </c>
      <c r="K103" s="218" t="n">
        <v>0</v>
      </c>
      <c r="L103" s="218" t="n">
        <v>0</v>
      </c>
      <c r="M103" s="218" t="n">
        <v>0</v>
      </c>
      <c r="N103" s="218" t="n">
        <v>0</v>
      </c>
      <c r="O103" s="218" t="n">
        <v>0</v>
      </c>
      <c r="P103" s="218" t="n">
        <v>0</v>
      </c>
      <c r="Q103" s="218" t="n">
        <v>0</v>
      </c>
      <c r="R103" s="218" t="n">
        <v>0</v>
      </c>
      <c r="S103" s="218" t="n">
        <v>0</v>
      </c>
      <c r="T103" s="218" t="n">
        <v>0</v>
      </c>
      <c r="U103" s="218" t="n">
        <v>0</v>
      </c>
      <c r="V103" s="218" t="n">
        <v>0</v>
      </c>
      <c r="W103" s="218" t="n">
        <v>1</v>
      </c>
      <c r="X103" s="218" t="n">
        <v>0</v>
      </c>
      <c r="Y103" s="218" t="n">
        <v>0</v>
      </c>
      <c r="Z103" s="218" t="n">
        <v>0</v>
      </c>
      <c r="AA103" s="218" t="n">
        <v>0</v>
      </c>
      <c r="AB103" s="218" t="n">
        <v>0</v>
      </c>
      <c r="AC103" s="218" t="n">
        <v>0</v>
      </c>
      <c r="AD103" s="218" t="n">
        <v>0</v>
      </c>
      <c r="AE103" s="218" t="n">
        <v>0</v>
      </c>
      <c r="AF103" s="218" t="n">
        <v>0</v>
      </c>
      <c r="AG103" s="218" t="n">
        <v>0</v>
      </c>
      <c r="AH103" s="218" t="n">
        <v>0</v>
      </c>
      <c r="AI103" s="218" t="n">
        <v>0</v>
      </c>
      <c r="AJ103" s="170" t="n">
        <v>0</v>
      </c>
      <c r="AK103" s="218" t="n">
        <v>0</v>
      </c>
      <c r="AL103" s="218" t="n">
        <v>0</v>
      </c>
      <c r="AM103" s="218" t="n">
        <v>0</v>
      </c>
      <c r="AN103" s="218" t="n">
        <v>0</v>
      </c>
      <c r="AO103" s="218" t="n">
        <v>0</v>
      </c>
      <c r="AP103" s="218" t="n">
        <v>0</v>
      </c>
      <c r="AQ103" s="218" t="n">
        <v>0</v>
      </c>
      <c r="AR103" s="218" t="n">
        <v>0</v>
      </c>
      <c r="AS103" s="218" t="n">
        <v>0</v>
      </c>
      <c r="AT103" s="218" t="n">
        <v>0</v>
      </c>
      <c r="AU103" s="218" t="n">
        <v>0</v>
      </c>
      <c r="AV103" s="218" t="n">
        <v>0</v>
      </c>
      <c r="AW103" s="218" t="n">
        <v>0</v>
      </c>
      <c r="AX103" s="218" t="n">
        <v>0</v>
      </c>
      <c r="AY103" s="218" t="n">
        <v>0</v>
      </c>
      <c r="AZ103" s="218" t="n">
        <v>0</v>
      </c>
      <c r="BA103" s="218" t="n">
        <v>0</v>
      </c>
      <c r="BB103" s="218" t="n">
        <v>0</v>
      </c>
      <c r="BC103" s="232" t="n">
        <f aca="false">SUM(D103:BB103)</f>
        <v>1</v>
      </c>
      <c r="BD103" s="217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2.75" hidden="false" customHeight="false" outlineLevel="0" collapsed="false">
      <c r="A104" s="161"/>
      <c r="B104" s="217" t="s">
        <v>124</v>
      </c>
      <c r="C104" s="215"/>
      <c r="D104" s="218" t="n">
        <f aca="false">D103</f>
        <v>0</v>
      </c>
      <c r="E104" s="218" t="n">
        <f aca="false">+D104+E103</f>
        <v>0</v>
      </c>
      <c r="F104" s="218" t="n">
        <f aca="false">+E104+F103</f>
        <v>0</v>
      </c>
      <c r="G104" s="218" t="n">
        <f aca="false">+F104+G103</f>
        <v>0</v>
      </c>
      <c r="H104" s="218" t="n">
        <f aca="false">+G104+H103</f>
        <v>0</v>
      </c>
      <c r="I104" s="218" t="n">
        <f aca="false">+H104+I103</f>
        <v>0</v>
      </c>
      <c r="J104" s="218" t="n">
        <f aca="false">+I104+J103</f>
        <v>0</v>
      </c>
      <c r="K104" s="218" t="n">
        <f aca="false">+J104+K103</f>
        <v>0</v>
      </c>
      <c r="L104" s="218" t="n">
        <f aca="false">+K104+L103</f>
        <v>0</v>
      </c>
      <c r="M104" s="218" t="n">
        <f aca="false">+L104+M103</f>
        <v>0</v>
      </c>
      <c r="N104" s="218" t="n">
        <f aca="false">+M104+N103</f>
        <v>0</v>
      </c>
      <c r="O104" s="218" t="n">
        <f aca="false">+N104+O103</f>
        <v>0</v>
      </c>
      <c r="P104" s="218" t="n">
        <f aca="false">+O104+P103</f>
        <v>0</v>
      </c>
      <c r="Q104" s="218" t="n">
        <f aca="false">+P104+Q103</f>
        <v>0</v>
      </c>
      <c r="R104" s="218" t="n">
        <f aca="false">+Q104+R103</f>
        <v>0</v>
      </c>
      <c r="S104" s="218" t="n">
        <f aca="false">+R104+S103</f>
        <v>0</v>
      </c>
      <c r="T104" s="218" t="n">
        <f aca="false">+S104+T103</f>
        <v>0</v>
      </c>
      <c r="U104" s="218" t="n">
        <f aca="false">+T104+U103</f>
        <v>0</v>
      </c>
      <c r="V104" s="218" t="n">
        <f aca="false">+U104+V103</f>
        <v>0</v>
      </c>
      <c r="W104" s="218" t="n">
        <f aca="false">+V104+W103</f>
        <v>1</v>
      </c>
      <c r="X104" s="218" t="n">
        <f aca="false">+W104+X103</f>
        <v>1</v>
      </c>
      <c r="Y104" s="218" t="n">
        <f aca="false">+X104+Y103</f>
        <v>1</v>
      </c>
      <c r="Z104" s="218" t="n">
        <f aca="false">+Y104+Z103</f>
        <v>1</v>
      </c>
      <c r="AA104" s="218" t="n">
        <f aca="false">+Z104+AA103</f>
        <v>1</v>
      </c>
      <c r="AB104" s="218" t="n">
        <f aca="false">+AA104+AB103</f>
        <v>1</v>
      </c>
      <c r="AC104" s="218" t="n">
        <f aca="false">+AB104+AC103</f>
        <v>1</v>
      </c>
      <c r="AD104" s="218" t="n">
        <f aca="false">+AC104+AD103</f>
        <v>1</v>
      </c>
      <c r="AE104" s="218" t="n">
        <f aca="false">+AD104+AE103</f>
        <v>1</v>
      </c>
      <c r="AF104" s="218" t="n">
        <f aca="false">+AE104+AF103</f>
        <v>1</v>
      </c>
      <c r="AG104" s="218" t="n">
        <f aca="false">+AF104+AG103</f>
        <v>1</v>
      </c>
      <c r="AH104" s="218" t="n">
        <f aca="false">+AG104+AH103</f>
        <v>1</v>
      </c>
      <c r="AI104" s="218" t="n">
        <f aca="false">+AH104+AI103</f>
        <v>1</v>
      </c>
      <c r="AJ104" s="170" t="n">
        <f aca="false">+AI104+AJ103</f>
        <v>1</v>
      </c>
      <c r="AK104" s="218" t="n">
        <f aca="false">+AJ104+AK103</f>
        <v>1</v>
      </c>
      <c r="AL104" s="218" t="n">
        <f aca="false">+AK104+AL103</f>
        <v>1</v>
      </c>
      <c r="AM104" s="218" t="n">
        <f aca="false">+AL104+AM103</f>
        <v>1</v>
      </c>
      <c r="AN104" s="218" t="n">
        <f aca="false">+AM104+AN103</f>
        <v>1</v>
      </c>
      <c r="AO104" s="218" t="n">
        <f aca="false">+AN104+AO103</f>
        <v>1</v>
      </c>
      <c r="AP104" s="218" t="n">
        <f aca="false">+AO104+AP103</f>
        <v>1</v>
      </c>
      <c r="AQ104" s="218" t="n">
        <f aca="false">+AP104+AQ103</f>
        <v>1</v>
      </c>
      <c r="AR104" s="218" t="n">
        <f aca="false">+AQ104+AR103</f>
        <v>1</v>
      </c>
      <c r="AS104" s="218" t="n">
        <f aca="false">+AR104+AS103</f>
        <v>1</v>
      </c>
      <c r="AT104" s="218" t="n">
        <f aca="false">+AS104+AT103</f>
        <v>1</v>
      </c>
      <c r="AU104" s="218" t="n">
        <f aca="false">+AT104+AU103</f>
        <v>1</v>
      </c>
      <c r="AV104" s="218" t="n">
        <f aca="false">+AU104+AV103</f>
        <v>1</v>
      </c>
      <c r="AW104" s="218" t="n">
        <f aca="false">+AV104+AW103</f>
        <v>1</v>
      </c>
      <c r="AX104" s="218" t="n">
        <f aca="false">+AW104+AX103</f>
        <v>1</v>
      </c>
      <c r="AY104" s="218" t="n">
        <f aca="false">+AX104+AY103</f>
        <v>1</v>
      </c>
      <c r="AZ104" s="218" t="n">
        <f aca="false">+AY104+AZ103</f>
        <v>1</v>
      </c>
      <c r="BA104" s="218" t="n">
        <f aca="false">+AZ104+BA103</f>
        <v>1</v>
      </c>
      <c r="BB104" s="218" t="n">
        <f aca="false">+BA104+BB103</f>
        <v>1</v>
      </c>
      <c r="BC104" s="232"/>
      <c r="BD104" s="217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2.75" hidden="false" customHeight="false" outlineLevel="0" collapsed="false">
      <c r="A105" s="161"/>
      <c r="B105" s="219"/>
      <c r="C105" s="215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175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34"/>
      <c r="BD105" s="230"/>
      <c r="BE105" s="230"/>
      <c r="BF105" s="230"/>
      <c r="BG105" s="230"/>
      <c r="BH105" s="230"/>
      <c r="BI105" s="230"/>
      <c r="BJ105" s="230"/>
      <c r="BK105" s="230"/>
      <c r="BL105" s="230"/>
      <c r="BM105" s="230"/>
      <c r="BN105" s="230"/>
      <c r="BO105" s="230"/>
      <c r="BP105" s="230"/>
      <c r="BQ105" s="230"/>
      <c r="BR105" s="230"/>
      <c r="BS105" s="230"/>
      <c r="BT105" s="230"/>
      <c r="BU105" s="230"/>
      <c r="BV105" s="230"/>
      <c r="BW105" s="230"/>
      <c r="BX105" s="230"/>
      <c r="BY105" s="230"/>
      <c r="BZ105" s="230"/>
      <c r="CA105" s="230"/>
      <c r="CB105" s="230"/>
      <c r="CC105" s="230"/>
      <c r="CD105" s="230"/>
      <c r="CE105" s="230"/>
      <c r="CF105" s="230"/>
      <c r="CG105" s="230"/>
      <c r="CH105" s="230"/>
      <c r="CI105" s="230"/>
      <c r="CJ105" s="230"/>
      <c r="CK105" s="230"/>
      <c r="CL105" s="231"/>
      <c r="CM105" s="231"/>
      <c r="CN105" s="231"/>
      <c r="CO105" s="231"/>
      <c r="CP105" s="231"/>
      <c r="CQ105" s="231"/>
      <c r="CR105" s="231"/>
      <c r="CS105" s="231"/>
      <c r="CT105" s="231"/>
      <c r="CU105" s="231"/>
      <c r="CV105" s="231"/>
      <c r="CW105" s="231"/>
      <c r="CX105" s="231"/>
      <c r="CY105" s="231"/>
      <c r="CZ105" s="231"/>
      <c r="DA105" s="231"/>
      <c r="DB105" s="231"/>
      <c r="DC105" s="231"/>
      <c r="DD105" s="231"/>
      <c r="DE105" s="231"/>
      <c r="DF105" s="231"/>
      <c r="DG105" s="231"/>
      <c r="DH105" s="231"/>
      <c r="DI105" s="231"/>
      <c r="DJ105" s="231"/>
      <c r="DK105" s="231"/>
      <c r="DL105" s="231"/>
      <c r="DM105" s="231"/>
      <c r="DN105" s="231"/>
      <c r="DO105" s="231"/>
      <c r="DP105" s="231"/>
      <c r="DQ105" s="231"/>
      <c r="DR105" s="231"/>
      <c r="DS105" s="231"/>
      <c r="DT105" s="231"/>
      <c r="DU105" s="231"/>
      <c r="DV105" s="231"/>
      <c r="DW105" s="231"/>
      <c r="DX105" s="231"/>
      <c r="DY105" s="231"/>
      <c r="DZ105" s="231"/>
      <c r="EA105" s="231"/>
      <c r="EB105" s="231"/>
      <c r="EC105" s="231"/>
      <c r="ED105" s="231"/>
      <c r="EE105" s="231"/>
      <c r="EF105" s="231"/>
      <c r="EG105" s="231"/>
      <c r="EH105" s="231"/>
      <c r="EI105" s="231"/>
      <c r="EJ105" s="231"/>
      <c r="EK105" s="231"/>
      <c r="EL105" s="231"/>
      <c r="EM105" s="231"/>
      <c r="EN105" s="231"/>
      <c r="EO105" s="231"/>
      <c r="EP105" s="231"/>
      <c r="EQ105" s="231"/>
      <c r="ER105" s="231"/>
      <c r="ES105" s="231"/>
      <c r="ET105" s="231"/>
      <c r="EU105" s="231"/>
      <c r="EV105" s="231"/>
      <c r="EW105" s="231"/>
      <c r="EX105" s="231"/>
      <c r="EY105" s="231"/>
      <c r="EZ105" s="231"/>
      <c r="FA105" s="231"/>
      <c r="FB105" s="231"/>
      <c r="FC105" s="231"/>
      <c r="FD105" s="231"/>
      <c r="FE105" s="231"/>
      <c r="FF105" s="231"/>
      <c r="FG105" s="231"/>
      <c r="FH105" s="231"/>
      <c r="FI105" s="231"/>
      <c r="FJ105" s="231"/>
      <c r="FK105" s="231"/>
      <c r="FL105" s="231"/>
      <c r="FM105" s="231"/>
      <c r="FN105" s="231"/>
      <c r="FO105" s="231"/>
      <c r="FP105" s="231"/>
      <c r="FQ105" s="231"/>
      <c r="FR105" s="231"/>
      <c r="FS105" s="231"/>
      <c r="FT105" s="231"/>
      <c r="FU105" s="231"/>
      <c r="FV105" s="231"/>
      <c r="FW105" s="231"/>
      <c r="FX105" s="231"/>
      <c r="FY105" s="231"/>
      <c r="FZ105" s="231"/>
      <c r="GA105" s="231"/>
      <c r="GB105" s="231"/>
      <c r="GC105" s="231"/>
      <c r="GD105" s="231"/>
      <c r="GE105" s="231"/>
      <c r="GF105" s="231"/>
      <c r="GG105" s="231"/>
      <c r="GH105" s="231"/>
      <c r="GI105" s="231"/>
      <c r="GJ105" s="231"/>
      <c r="GK105" s="231"/>
      <c r="GL105" s="231"/>
      <c r="GM105" s="231"/>
      <c r="GN105" s="231"/>
      <c r="GO105" s="231"/>
      <c r="GP105" s="231"/>
      <c r="GQ105" s="231"/>
      <c r="GR105" s="231"/>
      <c r="GS105" s="231"/>
      <c r="GT105" s="231"/>
      <c r="GU105" s="231"/>
      <c r="GV105" s="231"/>
      <c r="GW105" s="231"/>
      <c r="GX105" s="231"/>
      <c r="GY105" s="231"/>
      <c r="GZ105" s="231"/>
      <c r="HA105" s="231"/>
      <c r="HB105" s="231"/>
      <c r="HC105" s="231"/>
      <c r="HD105" s="231"/>
      <c r="HE105" s="231"/>
      <c r="HF105" s="231"/>
      <c r="HG105" s="231"/>
      <c r="HH105" s="231"/>
      <c r="HI105" s="231"/>
      <c r="HJ105" s="231"/>
      <c r="HK105" s="231"/>
      <c r="HL105" s="231"/>
      <c r="HM105" s="231"/>
      <c r="HN105" s="231"/>
      <c r="HO105" s="231"/>
      <c r="HP105" s="231"/>
      <c r="HQ105" s="231"/>
      <c r="HR105" s="231"/>
      <c r="HS105" s="231"/>
      <c r="HT105" s="231"/>
      <c r="HU105" s="231"/>
      <c r="HV105" s="231"/>
      <c r="HW105" s="231"/>
      <c r="HX105" s="231"/>
      <c r="HY105" s="231"/>
      <c r="HZ105" s="231"/>
      <c r="IA105" s="231"/>
      <c r="IB105" s="231"/>
      <c r="IC105" s="231"/>
      <c r="ID105" s="231"/>
      <c r="IE105" s="231"/>
      <c r="IF105" s="231"/>
      <c r="IG105" s="231"/>
      <c r="IH105" s="231"/>
      <c r="II105" s="231"/>
      <c r="IJ105" s="231"/>
      <c r="IK105" s="231"/>
      <c r="IL105" s="231"/>
      <c r="IM105" s="231"/>
      <c r="IN105" s="231"/>
      <c r="IO105" s="231"/>
      <c r="IP105" s="231"/>
      <c r="IQ105" s="231"/>
      <c r="IR105" s="231"/>
      <c r="IS105" s="231"/>
      <c r="IT105" s="231"/>
      <c r="IU105" s="231"/>
      <c r="IV105" s="231"/>
      <c r="IW105" s="231"/>
    </row>
    <row r="106" customFormat="false" ht="12.75" hidden="false" customHeight="false" outlineLevel="0" collapsed="false">
      <c r="A106" s="161"/>
      <c r="B106" s="221" t="s">
        <v>125</v>
      </c>
      <c r="C106" s="222" t="n">
        <v>17.25</v>
      </c>
      <c r="D106" s="223" t="n">
        <f aca="false">+D102*$C106</f>
        <v>0</v>
      </c>
      <c r="E106" s="223" t="n">
        <f aca="false">+E102*$C106</f>
        <v>0</v>
      </c>
      <c r="F106" s="223" t="n">
        <f aca="false">+F102*$C106</f>
        <v>0</v>
      </c>
      <c r="G106" s="223" t="n">
        <f aca="false">+G102*$C106</f>
        <v>0</v>
      </c>
      <c r="H106" s="223" t="n">
        <f aca="false">+H102*$C106</f>
        <v>0</v>
      </c>
      <c r="I106" s="223" t="n">
        <f aca="false">+I102*$C106</f>
        <v>0</v>
      </c>
      <c r="J106" s="223" t="n">
        <f aca="false">+J102*$C106</f>
        <v>0</v>
      </c>
      <c r="K106" s="223" t="n">
        <f aca="false">+K102*$C106</f>
        <v>0</v>
      </c>
      <c r="L106" s="223" t="n">
        <f aca="false">+L102*$C106</f>
        <v>0</v>
      </c>
      <c r="M106" s="223" t="n">
        <f aca="false">+M102*$C106</f>
        <v>0</v>
      </c>
      <c r="N106" s="223" t="n">
        <f aca="false">+N102*$C106</f>
        <v>0</v>
      </c>
      <c r="O106" s="223" t="n">
        <f aca="false">+O102*$C106</f>
        <v>0</v>
      </c>
      <c r="P106" s="223" t="n">
        <f aca="false">+P102*$C106</f>
        <v>0</v>
      </c>
      <c r="Q106" s="223" t="n">
        <f aca="false">+Q102*$C106</f>
        <v>0</v>
      </c>
      <c r="R106" s="223" t="n">
        <f aca="false">+R102*$C106</f>
        <v>0</v>
      </c>
      <c r="S106" s="223" t="n">
        <f aca="false">+S102*$C106</f>
        <v>0</v>
      </c>
      <c r="T106" s="223" t="n">
        <f aca="false">+T102*$C106</f>
        <v>0</v>
      </c>
      <c r="U106" s="223" t="n">
        <f aca="false">+U102*$C106</f>
        <v>0</v>
      </c>
      <c r="V106" s="223" t="n">
        <f aca="false">+V102*$C106</f>
        <v>0</v>
      </c>
      <c r="W106" s="223" t="n">
        <f aca="false">+W102*$C106</f>
        <v>17.25</v>
      </c>
      <c r="X106" s="223" t="n">
        <f aca="false">+X102*$C106</f>
        <v>17.25</v>
      </c>
      <c r="Y106" s="223" t="n">
        <f aca="false">+Y102*$C106</f>
        <v>17.25</v>
      </c>
      <c r="Z106" s="223" t="n">
        <f aca="false">+Z102*$C106</f>
        <v>17.25</v>
      </c>
      <c r="AA106" s="223" t="n">
        <f aca="false">+AA102*$C106</f>
        <v>17.25</v>
      </c>
      <c r="AB106" s="223" t="n">
        <f aca="false">+AB102*$C106</f>
        <v>17.25</v>
      </c>
      <c r="AC106" s="223" t="n">
        <f aca="false">+AC102*$C106</f>
        <v>17.25</v>
      </c>
      <c r="AD106" s="223" t="n">
        <f aca="false">+AD102*$C106</f>
        <v>17.25</v>
      </c>
      <c r="AE106" s="223" t="n">
        <f aca="false">+AE102*$C106</f>
        <v>17.25</v>
      </c>
      <c r="AF106" s="223" t="n">
        <f aca="false">+AF102*$C106</f>
        <v>17.25</v>
      </c>
      <c r="AG106" s="223" t="n">
        <f aca="false">+AG102*$C106</f>
        <v>17.25</v>
      </c>
      <c r="AH106" s="223" t="n">
        <f aca="false">+AH102*$C106</f>
        <v>17.25</v>
      </c>
      <c r="AI106" s="223" t="n">
        <f aca="false">+AI102*$C106</f>
        <v>17.25</v>
      </c>
      <c r="AJ106" s="181" t="n">
        <f aca="false">+AJ102*$C106</f>
        <v>17.25</v>
      </c>
      <c r="AK106" s="223" t="n">
        <f aca="false">+AK102*$C106</f>
        <v>17.25</v>
      </c>
      <c r="AL106" s="223" t="n">
        <f aca="false">+AL102*$C106</f>
        <v>17.25</v>
      </c>
      <c r="AM106" s="223" t="n">
        <f aca="false">+AM102*$C106</f>
        <v>17.25</v>
      </c>
      <c r="AN106" s="223" t="n">
        <f aca="false">+AN102*$C106</f>
        <v>17.25</v>
      </c>
      <c r="AO106" s="223" t="n">
        <f aca="false">+AO102*$C106</f>
        <v>17.25</v>
      </c>
      <c r="AP106" s="223" t="n">
        <f aca="false">+AP102*$C106</f>
        <v>17.25</v>
      </c>
      <c r="AQ106" s="223" t="n">
        <f aca="false">+AQ102*$C106</f>
        <v>17.25</v>
      </c>
      <c r="AR106" s="223" t="n">
        <f aca="false">+AR102*$C106</f>
        <v>17.25</v>
      </c>
      <c r="AS106" s="223" t="n">
        <f aca="false">+AS102*$C106</f>
        <v>17.25</v>
      </c>
      <c r="AT106" s="223" t="n">
        <f aca="false">+AT102*$C106</f>
        <v>17.25</v>
      </c>
      <c r="AU106" s="223" t="n">
        <f aca="false">+AU102*$C106</f>
        <v>17.25</v>
      </c>
      <c r="AV106" s="223" t="n">
        <f aca="false">+AV102*$C106</f>
        <v>17.25</v>
      </c>
      <c r="AW106" s="223" t="n">
        <f aca="false">+AW102*$C106</f>
        <v>17.25</v>
      </c>
      <c r="AX106" s="223" t="n">
        <f aca="false">+AX102*$C106</f>
        <v>17.25</v>
      </c>
      <c r="AY106" s="223" t="n">
        <f aca="false">+AY102*$C106</f>
        <v>17.25</v>
      </c>
      <c r="AZ106" s="223" t="n">
        <f aca="false">+AZ102*$C106</f>
        <v>17.25</v>
      </c>
      <c r="BA106" s="223" t="n">
        <f aca="false">+BA102*$C106</f>
        <v>17.25</v>
      </c>
      <c r="BB106" s="223" t="n">
        <f aca="false">+BB102*$C106</f>
        <v>17.25</v>
      </c>
      <c r="BC106" s="235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21"/>
      <c r="CM106" s="221"/>
      <c r="CN106" s="221"/>
      <c r="CO106" s="221"/>
      <c r="CP106" s="221"/>
      <c r="CQ106" s="221"/>
      <c r="CR106" s="221"/>
      <c r="CS106" s="221"/>
      <c r="CT106" s="221"/>
      <c r="CU106" s="221"/>
      <c r="CV106" s="221"/>
      <c r="CW106" s="221"/>
      <c r="CX106" s="221"/>
      <c r="CY106" s="221"/>
      <c r="CZ106" s="221"/>
      <c r="DA106" s="221"/>
      <c r="DB106" s="221"/>
      <c r="DC106" s="221"/>
      <c r="DD106" s="221"/>
      <c r="DE106" s="221"/>
      <c r="DF106" s="221"/>
      <c r="DG106" s="221"/>
      <c r="DH106" s="221"/>
      <c r="DI106" s="221"/>
      <c r="DJ106" s="221"/>
      <c r="DK106" s="221"/>
      <c r="DL106" s="221"/>
      <c r="DM106" s="221"/>
      <c r="DN106" s="221"/>
      <c r="DO106" s="221"/>
      <c r="DP106" s="221"/>
      <c r="DQ106" s="221"/>
      <c r="DR106" s="221"/>
      <c r="DS106" s="221"/>
      <c r="DT106" s="221"/>
      <c r="DU106" s="221"/>
      <c r="DV106" s="221"/>
      <c r="DW106" s="221"/>
      <c r="DX106" s="221"/>
      <c r="DY106" s="221"/>
      <c r="DZ106" s="221"/>
      <c r="EA106" s="221"/>
      <c r="EB106" s="221"/>
      <c r="EC106" s="221"/>
      <c r="ED106" s="221"/>
      <c r="EE106" s="221"/>
      <c r="EF106" s="221"/>
      <c r="EG106" s="221"/>
      <c r="EH106" s="221"/>
      <c r="EI106" s="221"/>
      <c r="EJ106" s="221"/>
      <c r="EK106" s="221"/>
      <c r="EL106" s="221"/>
      <c r="EM106" s="221"/>
      <c r="EN106" s="221"/>
      <c r="EO106" s="221"/>
      <c r="EP106" s="221"/>
      <c r="EQ106" s="221"/>
      <c r="ER106" s="221"/>
      <c r="ES106" s="221"/>
      <c r="ET106" s="221"/>
      <c r="EU106" s="221"/>
      <c r="EV106" s="221"/>
      <c r="EW106" s="221"/>
      <c r="EX106" s="221"/>
      <c r="EY106" s="221"/>
      <c r="EZ106" s="221"/>
      <c r="FA106" s="221"/>
      <c r="FB106" s="221"/>
      <c r="FC106" s="221"/>
      <c r="FD106" s="221"/>
      <c r="FE106" s="221"/>
      <c r="FF106" s="221"/>
      <c r="FG106" s="221"/>
      <c r="FH106" s="221"/>
      <c r="FI106" s="221"/>
      <c r="FJ106" s="221"/>
      <c r="FK106" s="221"/>
      <c r="FL106" s="221"/>
      <c r="FM106" s="221"/>
      <c r="FN106" s="221"/>
      <c r="FO106" s="221"/>
      <c r="FP106" s="221"/>
      <c r="FQ106" s="221"/>
      <c r="FR106" s="221"/>
      <c r="FS106" s="221"/>
      <c r="FT106" s="221"/>
      <c r="FU106" s="221"/>
      <c r="FV106" s="221"/>
      <c r="FW106" s="221"/>
      <c r="FX106" s="221"/>
      <c r="FY106" s="221"/>
      <c r="FZ106" s="221"/>
      <c r="GA106" s="221"/>
      <c r="GB106" s="221"/>
      <c r="GC106" s="221"/>
      <c r="GD106" s="221"/>
      <c r="GE106" s="221"/>
      <c r="GF106" s="221"/>
      <c r="GG106" s="221"/>
      <c r="GH106" s="221"/>
      <c r="GI106" s="221"/>
      <c r="GJ106" s="221"/>
      <c r="GK106" s="221"/>
      <c r="GL106" s="221"/>
      <c r="GM106" s="221"/>
      <c r="GN106" s="221"/>
      <c r="GO106" s="221"/>
      <c r="GP106" s="221"/>
      <c r="GQ106" s="221"/>
      <c r="GR106" s="221"/>
      <c r="GS106" s="221"/>
      <c r="GT106" s="221"/>
      <c r="GU106" s="221"/>
      <c r="GV106" s="221"/>
      <c r="GW106" s="221"/>
      <c r="GX106" s="221"/>
      <c r="GY106" s="221"/>
      <c r="GZ106" s="221"/>
      <c r="HA106" s="221"/>
      <c r="HB106" s="221"/>
      <c r="HC106" s="221"/>
      <c r="HD106" s="221"/>
      <c r="HE106" s="221"/>
      <c r="HF106" s="221"/>
      <c r="HG106" s="221"/>
      <c r="HH106" s="221"/>
      <c r="HI106" s="221"/>
      <c r="HJ106" s="221"/>
      <c r="HK106" s="221"/>
      <c r="HL106" s="221"/>
      <c r="HM106" s="221"/>
      <c r="HN106" s="221"/>
      <c r="HO106" s="221"/>
      <c r="HP106" s="221"/>
      <c r="HQ106" s="221"/>
      <c r="HR106" s="221"/>
      <c r="HS106" s="221"/>
      <c r="HT106" s="221"/>
      <c r="HU106" s="221"/>
      <c r="HV106" s="221"/>
      <c r="HW106" s="221"/>
      <c r="HX106" s="221"/>
      <c r="HY106" s="221"/>
      <c r="HZ106" s="221"/>
      <c r="IA106" s="221"/>
      <c r="IB106" s="221"/>
      <c r="IC106" s="221"/>
      <c r="ID106" s="221"/>
      <c r="IE106" s="221"/>
      <c r="IF106" s="221"/>
      <c r="IG106" s="221"/>
      <c r="IH106" s="221"/>
      <c r="II106" s="221"/>
      <c r="IJ106" s="221"/>
      <c r="IK106" s="221"/>
      <c r="IL106" s="221"/>
      <c r="IM106" s="221"/>
      <c r="IN106" s="221"/>
      <c r="IO106" s="221"/>
      <c r="IP106" s="221"/>
      <c r="IQ106" s="221"/>
      <c r="IR106" s="221"/>
      <c r="IS106" s="221"/>
      <c r="IT106" s="221"/>
      <c r="IU106" s="221"/>
      <c r="IV106" s="221"/>
      <c r="IW106" s="221"/>
    </row>
    <row r="107" customFormat="false" ht="13.5" hidden="false" customHeight="false" outlineLevel="0" collapsed="false">
      <c r="A107" s="161"/>
      <c r="B107" s="224" t="s">
        <v>126</v>
      </c>
      <c r="C107" s="225" t="str">
        <f aca="false">+'Detail by Turbine'!B18</f>
        <v>Available</v>
      </c>
      <c r="D107" s="226" t="n">
        <f aca="false">+D104*$C106</f>
        <v>0</v>
      </c>
      <c r="E107" s="226" t="n">
        <f aca="false">+E104*$C106</f>
        <v>0</v>
      </c>
      <c r="F107" s="226" t="n">
        <f aca="false">+F104*$C106</f>
        <v>0</v>
      </c>
      <c r="G107" s="226" t="n">
        <f aca="false">+G104*$C106</f>
        <v>0</v>
      </c>
      <c r="H107" s="226" t="n">
        <f aca="false">+H104*$C106</f>
        <v>0</v>
      </c>
      <c r="I107" s="226" t="n">
        <f aca="false">+I104*$C106</f>
        <v>0</v>
      </c>
      <c r="J107" s="226" t="n">
        <f aca="false">+J104*$C106</f>
        <v>0</v>
      </c>
      <c r="K107" s="226" t="n">
        <f aca="false">+K104*$C106</f>
        <v>0</v>
      </c>
      <c r="L107" s="226" t="n">
        <f aca="false">+L104*$C106</f>
        <v>0</v>
      </c>
      <c r="M107" s="226" t="n">
        <f aca="false">+M104*$C106</f>
        <v>0</v>
      </c>
      <c r="N107" s="226" t="n">
        <f aca="false">+N104*$C106</f>
        <v>0</v>
      </c>
      <c r="O107" s="226" t="n">
        <f aca="false">+O104*$C106</f>
        <v>0</v>
      </c>
      <c r="P107" s="226" t="n">
        <f aca="false">+P104*$C106</f>
        <v>0</v>
      </c>
      <c r="Q107" s="226" t="n">
        <f aca="false">+Q104*$C106</f>
        <v>0</v>
      </c>
      <c r="R107" s="226" t="n">
        <f aca="false">+R104*$C106</f>
        <v>0</v>
      </c>
      <c r="S107" s="226" t="n">
        <f aca="false">+S104*$C106</f>
        <v>0</v>
      </c>
      <c r="T107" s="226" t="n">
        <f aca="false">+T104*$C106</f>
        <v>0</v>
      </c>
      <c r="U107" s="226" t="n">
        <f aca="false">+U104*$C106</f>
        <v>0</v>
      </c>
      <c r="V107" s="226" t="n">
        <f aca="false">+V104*$C106</f>
        <v>0</v>
      </c>
      <c r="W107" s="226" t="n">
        <f aca="false">+W104*$C106</f>
        <v>17.25</v>
      </c>
      <c r="X107" s="226" t="n">
        <f aca="false">+X104*$C106</f>
        <v>17.25</v>
      </c>
      <c r="Y107" s="226" t="n">
        <f aca="false">+Y104*$C106</f>
        <v>17.25</v>
      </c>
      <c r="Z107" s="226" t="n">
        <f aca="false">+Z104*$C106</f>
        <v>17.25</v>
      </c>
      <c r="AA107" s="226" t="n">
        <f aca="false">+AA104*$C106</f>
        <v>17.25</v>
      </c>
      <c r="AB107" s="226" t="n">
        <f aca="false">+AB104*$C106</f>
        <v>17.25</v>
      </c>
      <c r="AC107" s="226" t="n">
        <f aca="false">+AC104*$C106</f>
        <v>17.25</v>
      </c>
      <c r="AD107" s="226" t="n">
        <f aca="false">+AD104*$C106</f>
        <v>17.25</v>
      </c>
      <c r="AE107" s="226" t="n">
        <f aca="false">+AE104*$C106</f>
        <v>17.25</v>
      </c>
      <c r="AF107" s="226" t="n">
        <f aca="false">+AF104*$C106</f>
        <v>17.25</v>
      </c>
      <c r="AG107" s="226" t="n">
        <f aca="false">+AG104*$C106</f>
        <v>17.25</v>
      </c>
      <c r="AH107" s="226" t="n">
        <f aca="false">+AH104*$C106</f>
        <v>17.25</v>
      </c>
      <c r="AI107" s="226" t="n">
        <f aca="false">+AI104*$C106</f>
        <v>17.25</v>
      </c>
      <c r="AJ107" s="187" t="n">
        <f aca="false">+AJ104*$C106</f>
        <v>17.25</v>
      </c>
      <c r="AK107" s="226" t="n">
        <f aca="false">+AK104*$C106</f>
        <v>17.25</v>
      </c>
      <c r="AL107" s="226" t="n">
        <f aca="false">+AL104*$C106</f>
        <v>17.25</v>
      </c>
      <c r="AM107" s="226" t="n">
        <f aca="false">+AM104*$C106</f>
        <v>17.25</v>
      </c>
      <c r="AN107" s="226" t="n">
        <f aca="false">+AN104*$C106</f>
        <v>17.25</v>
      </c>
      <c r="AO107" s="226" t="n">
        <f aca="false">+AO104*$C106</f>
        <v>17.25</v>
      </c>
      <c r="AP107" s="226" t="n">
        <f aca="false">+AP104*$C106</f>
        <v>17.25</v>
      </c>
      <c r="AQ107" s="226" t="n">
        <f aca="false">+AQ104*$C106</f>
        <v>17.25</v>
      </c>
      <c r="AR107" s="226" t="n">
        <f aca="false">+AR104*$C106</f>
        <v>17.25</v>
      </c>
      <c r="AS107" s="226" t="n">
        <f aca="false">+AS104*$C106</f>
        <v>17.25</v>
      </c>
      <c r="AT107" s="226" t="n">
        <f aca="false">+AT104*$C106</f>
        <v>17.25</v>
      </c>
      <c r="AU107" s="226" t="n">
        <f aca="false">+AU104*$C106</f>
        <v>17.25</v>
      </c>
      <c r="AV107" s="226" t="n">
        <f aca="false">+AV104*$C106</f>
        <v>17.25</v>
      </c>
      <c r="AW107" s="226" t="n">
        <f aca="false">+AW104*$C106</f>
        <v>17.25</v>
      </c>
      <c r="AX107" s="226" t="n">
        <f aca="false">+AX104*$C106</f>
        <v>17.25</v>
      </c>
      <c r="AY107" s="226" t="n">
        <f aca="false">+AY104*$C106</f>
        <v>17.25</v>
      </c>
      <c r="AZ107" s="226" t="n">
        <f aca="false">+AZ104*$C106</f>
        <v>17.25</v>
      </c>
      <c r="BA107" s="226" t="n">
        <f aca="false">+BA104*$C106</f>
        <v>17.25</v>
      </c>
      <c r="BB107" s="226" t="n">
        <f aca="false">+BB104*$C106</f>
        <v>17.25</v>
      </c>
      <c r="BC107" s="237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  <c r="CZ107" s="224"/>
      <c r="DA107" s="224"/>
      <c r="DB107" s="224"/>
      <c r="DC107" s="224"/>
      <c r="DD107" s="224"/>
      <c r="DE107" s="224"/>
      <c r="DF107" s="224"/>
      <c r="DG107" s="224"/>
      <c r="DH107" s="224"/>
      <c r="DI107" s="224"/>
      <c r="DJ107" s="224"/>
      <c r="DK107" s="224"/>
      <c r="DL107" s="224"/>
      <c r="DM107" s="224"/>
      <c r="DN107" s="224"/>
      <c r="DO107" s="224"/>
      <c r="DP107" s="224"/>
      <c r="DQ107" s="224"/>
      <c r="DR107" s="224"/>
      <c r="DS107" s="224"/>
      <c r="DT107" s="224"/>
      <c r="DU107" s="224"/>
      <c r="DV107" s="224"/>
      <c r="DW107" s="224"/>
      <c r="DX107" s="224"/>
      <c r="DY107" s="224"/>
      <c r="DZ107" s="224"/>
      <c r="EA107" s="224"/>
      <c r="EB107" s="224"/>
      <c r="EC107" s="224"/>
      <c r="ED107" s="224"/>
      <c r="EE107" s="224"/>
      <c r="EF107" s="224"/>
      <c r="EG107" s="224"/>
      <c r="EH107" s="224"/>
      <c r="EI107" s="224"/>
      <c r="EJ107" s="224"/>
      <c r="EK107" s="224"/>
      <c r="EL107" s="224"/>
      <c r="EM107" s="224"/>
      <c r="EN107" s="224"/>
      <c r="EO107" s="224"/>
      <c r="EP107" s="224"/>
      <c r="EQ107" s="224"/>
      <c r="ER107" s="224"/>
      <c r="ES107" s="224"/>
      <c r="ET107" s="224"/>
      <c r="EU107" s="224"/>
      <c r="EV107" s="224"/>
      <c r="EW107" s="224"/>
      <c r="EX107" s="224"/>
      <c r="EY107" s="224"/>
      <c r="EZ107" s="224"/>
      <c r="FA107" s="224"/>
      <c r="FB107" s="224"/>
      <c r="FC107" s="224"/>
      <c r="FD107" s="224"/>
      <c r="FE107" s="224"/>
      <c r="FF107" s="224"/>
      <c r="FG107" s="224"/>
      <c r="FH107" s="224"/>
      <c r="FI107" s="224"/>
      <c r="FJ107" s="224"/>
      <c r="FK107" s="224"/>
      <c r="FL107" s="224"/>
      <c r="FM107" s="224"/>
      <c r="FN107" s="224"/>
      <c r="FO107" s="224"/>
      <c r="FP107" s="224"/>
      <c r="FQ107" s="224"/>
      <c r="FR107" s="224"/>
      <c r="FS107" s="224"/>
      <c r="FT107" s="224"/>
      <c r="FU107" s="224"/>
      <c r="FV107" s="224"/>
      <c r="FW107" s="224"/>
      <c r="FX107" s="224"/>
      <c r="FY107" s="224"/>
      <c r="FZ107" s="224"/>
      <c r="GA107" s="224"/>
      <c r="GB107" s="224"/>
      <c r="GC107" s="224"/>
      <c r="GD107" s="224"/>
      <c r="GE107" s="224"/>
      <c r="GF107" s="224"/>
      <c r="GG107" s="224"/>
      <c r="GH107" s="224"/>
      <c r="GI107" s="224"/>
      <c r="GJ107" s="224"/>
      <c r="GK107" s="224"/>
      <c r="GL107" s="224"/>
      <c r="GM107" s="224"/>
      <c r="GN107" s="224"/>
      <c r="GO107" s="224"/>
      <c r="GP107" s="224"/>
      <c r="GQ107" s="224"/>
      <c r="GR107" s="224"/>
      <c r="GS107" s="224"/>
      <c r="GT107" s="224"/>
      <c r="GU107" s="224"/>
      <c r="GV107" s="224"/>
      <c r="GW107" s="224"/>
      <c r="GX107" s="224"/>
      <c r="GY107" s="224"/>
      <c r="GZ107" s="224"/>
      <c r="HA107" s="224"/>
      <c r="HB107" s="224"/>
      <c r="HC107" s="224"/>
      <c r="HD107" s="224"/>
      <c r="HE107" s="224"/>
      <c r="HF107" s="224"/>
      <c r="HG107" s="224"/>
      <c r="HH107" s="224"/>
      <c r="HI107" s="224"/>
      <c r="HJ107" s="224"/>
      <c r="HK107" s="224"/>
      <c r="HL107" s="224"/>
      <c r="HM107" s="224"/>
      <c r="HN107" s="224"/>
      <c r="HO107" s="224"/>
      <c r="HP107" s="224"/>
      <c r="HQ107" s="224"/>
      <c r="HR107" s="224"/>
      <c r="HS107" s="224"/>
      <c r="HT107" s="224"/>
      <c r="HU107" s="224"/>
      <c r="HV107" s="224"/>
      <c r="HW107" s="224"/>
      <c r="HX107" s="224"/>
      <c r="HY107" s="224"/>
      <c r="HZ107" s="224"/>
      <c r="IA107" s="224"/>
      <c r="IB107" s="224"/>
      <c r="IC107" s="224"/>
      <c r="ID107" s="224"/>
      <c r="IE107" s="224"/>
      <c r="IF107" s="224"/>
      <c r="IG107" s="224"/>
      <c r="IH107" s="224"/>
      <c r="II107" s="224"/>
      <c r="IJ107" s="224"/>
      <c r="IK107" s="224"/>
      <c r="IL107" s="224"/>
      <c r="IM107" s="224"/>
      <c r="IN107" s="224"/>
      <c r="IO107" s="224"/>
      <c r="IP107" s="224"/>
      <c r="IQ107" s="224"/>
      <c r="IR107" s="224"/>
      <c r="IS107" s="224"/>
      <c r="IT107" s="224"/>
      <c r="IU107" s="224"/>
      <c r="IV107" s="224"/>
      <c r="IW107" s="224"/>
    </row>
    <row r="108" customFormat="false" ht="13.5" hidden="false" customHeight="false" outlineLevel="0" collapsed="false">
      <c r="A108" s="161" t="n">
        <f aca="false">+A100+1</f>
        <v>14</v>
      </c>
      <c r="B108" s="214" t="str">
        <f aca="false">+'Detail by Turbine'!G19</f>
        <v>Fr 6B 60 hz power barges (BV = 0)</v>
      </c>
      <c r="C108" s="215" t="str">
        <f aca="false">+'Detail by Turbine'!S19</f>
        <v>Unassigned</v>
      </c>
      <c r="D108" s="227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8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9"/>
      <c r="BD108" s="230"/>
      <c r="BE108" s="230"/>
      <c r="BF108" s="230"/>
      <c r="BG108" s="230"/>
      <c r="BH108" s="230"/>
      <c r="BI108" s="230"/>
      <c r="BJ108" s="230"/>
      <c r="BK108" s="230"/>
      <c r="BL108" s="230"/>
      <c r="BM108" s="230"/>
      <c r="BN108" s="230"/>
      <c r="BO108" s="230"/>
      <c r="BP108" s="230"/>
      <c r="BQ108" s="230"/>
      <c r="BR108" s="230"/>
      <c r="BS108" s="230"/>
      <c r="BT108" s="230"/>
      <c r="BU108" s="230"/>
      <c r="BV108" s="230"/>
      <c r="BW108" s="230"/>
      <c r="BX108" s="230"/>
      <c r="BY108" s="230"/>
      <c r="BZ108" s="230"/>
      <c r="CA108" s="230"/>
      <c r="CB108" s="230"/>
      <c r="CC108" s="230"/>
      <c r="CD108" s="230"/>
      <c r="CE108" s="230"/>
      <c r="CF108" s="230"/>
      <c r="CG108" s="230"/>
      <c r="CH108" s="230"/>
      <c r="CI108" s="230"/>
      <c r="CJ108" s="230"/>
      <c r="CK108" s="230"/>
      <c r="CL108" s="231"/>
      <c r="CM108" s="231"/>
      <c r="CN108" s="231"/>
      <c r="CO108" s="231"/>
      <c r="CP108" s="231"/>
      <c r="CQ108" s="231"/>
      <c r="CR108" s="231"/>
      <c r="CS108" s="231"/>
      <c r="CT108" s="231"/>
      <c r="CU108" s="231"/>
      <c r="CV108" s="231"/>
      <c r="CW108" s="231"/>
      <c r="CX108" s="231"/>
      <c r="CY108" s="231"/>
      <c r="CZ108" s="231"/>
      <c r="DA108" s="231"/>
      <c r="DB108" s="231"/>
      <c r="DC108" s="231"/>
      <c r="DD108" s="231"/>
      <c r="DE108" s="231"/>
      <c r="DF108" s="231"/>
      <c r="DG108" s="231"/>
      <c r="DH108" s="231"/>
      <c r="DI108" s="231"/>
      <c r="DJ108" s="231"/>
      <c r="DK108" s="231"/>
      <c r="DL108" s="231"/>
      <c r="DM108" s="231"/>
      <c r="DN108" s="231"/>
      <c r="DO108" s="231"/>
      <c r="DP108" s="231"/>
      <c r="DQ108" s="231"/>
      <c r="DR108" s="231"/>
      <c r="DS108" s="231"/>
      <c r="DT108" s="231"/>
      <c r="DU108" s="231"/>
      <c r="DV108" s="231"/>
      <c r="DW108" s="231"/>
      <c r="DX108" s="231"/>
      <c r="DY108" s="231"/>
      <c r="DZ108" s="231"/>
      <c r="EA108" s="231"/>
      <c r="EB108" s="231"/>
      <c r="EC108" s="231"/>
      <c r="ED108" s="231"/>
      <c r="EE108" s="231"/>
      <c r="EF108" s="231"/>
      <c r="EG108" s="231"/>
      <c r="EH108" s="231"/>
      <c r="EI108" s="231"/>
      <c r="EJ108" s="231"/>
      <c r="EK108" s="231"/>
      <c r="EL108" s="231"/>
      <c r="EM108" s="231"/>
      <c r="EN108" s="231"/>
      <c r="EO108" s="231"/>
      <c r="EP108" s="231"/>
      <c r="EQ108" s="231"/>
      <c r="ER108" s="231"/>
      <c r="ES108" s="231"/>
      <c r="ET108" s="231"/>
      <c r="EU108" s="231"/>
      <c r="EV108" s="231"/>
      <c r="EW108" s="231"/>
      <c r="EX108" s="231"/>
      <c r="EY108" s="231"/>
      <c r="EZ108" s="231"/>
      <c r="FA108" s="231"/>
      <c r="FB108" s="231"/>
      <c r="FC108" s="231"/>
      <c r="FD108" s="231"/>
      <c r="FE108" s="231"/>
      <c r="FF108" s="231"/>
      <c r="FG108" s="231"/>
      <c r="FH108" s="231"/>
      <c r="FI108" s="231"/>
      <c r="FJ108" s="231"/>
      <c r="FK108" s="231"/>
      <c r="FL108" s="231"/>
      <c r="FM108" s="231"/>
      <c r="FN108" s="231"/>
      <c r="FO108" s="231"/>
      <c r="FP108" s="231"/>
      <c r="FQ108" s="231"/>
      <c r="FR108" s="231"/>
      <c r="FS108" s="231"/>
      <c r="FT108" s="231"/>
      <c r="FU108" s="231"/>
      <c r="FV108" s="231"/>
      <c r="FW108" s="231"/>
      <c r="FX108" s="231"/>
      <c r="FY108" s="231"/>
      <c r="FZ108" s="231"/>
      <c r="GA108" s="231"/>
      <c r="GB108" s="231"/>
      <c r="GC108" s="231"/>
      <c r="GD108" s="231"/>
      <c r="GE108" s="231"/>
      <c r="GF108" s="231"/>
      <c r="GG108" s="231"/>
      <c r="GH108" s="231"/>
      <c r="GI108" s="231"/>
      <c r="GJ108" s="231"/>
      <c r="GK108" s="231"/>
      <c r="GL108" s="231"/>
      <c r="GM108" s="231"/>
      <c r="GN108" s="231"/>
      <c r="GO108" s="231"/>
      <c r="GP108" s="231"/>
      <c r="GQ108" s="231"/>
      <c r="GR108" s="231"/>
      <c r="GS108" s="231"/>
      <c r="GT108" s="231"/>
      <c r="GU108" s="231"/>
      <c r="GV108" s="231"/>
      <c r="GW108" s="231"/>
      <c r="GX108" s="231"/>
      <c r="GY108" s="231"/>
      <c r="GZ108" s="231"/>
      <c r="HA108" s="231"/>
      <c r="HB108" s="231"/>
      <c r="HC108" s="231"/>
      <c r="HD108" s="231"/>
      <c r="HE108" s="231"/>
      <c r="HF108" s="231"/>
      <c r="HG108" s="231"/>
      <c r="HH108" s="231"/>
      <c r="HI108" s="231"/>
      <c r="HJ108" s="231"/>
      <c r="HK108" s="231"/>
      <c r="HL108" s="231"/>
      <c r="HM108" s="231"/>
      <c r="HN108" s="231"/>
      <c r="HO108" s="231"/>
      <c r="HP108" s="231"/>
      <c r="HQ108" s="231"/>
      <c r="HR108" s="231"/>
      <c r="HS108" s="231"/>
      <c r="HT108" s="231"/>
      <c r="HU108" s="231"/>
      <c r="HV108" s="231"/>
      <c r="HW108" s="231"/>
      <c r="HX108" s="231"/>
      <c r="HY108" s="231"/>
      <c r="HZ108" s="231"/>
      <c r="IA108" s="231"/>
      <c r="IB108" s="231"/>
      <c r="IC108" s="231"/>
      <c r="ID108" s="231"/>
      <c r="IE108" s="231"/>
      <c r="IF108" s="231"/>
      <c r="IG108" s="231"/>
      <c r="IH108" s="231"/>
      <c r="II108" s="231"/>
      <c r="IJ108" s="231"/>
      <c r="IK108" s="231"/>
      <c r="IL108" s="231"/>
      <c r="IM108" s="231"/>
      <c r="IN108" s="231"/>
      <c r="IO108" s="231"/>
      <c r="IP108" s="231"/>
      <c r="IQ108" s="231"/>
      <c r="IR108" s="231"/>
      <c r="IS108" s="231"/>
      <c r="IT108" s="231"/>
      <c r="IU108" s="231"/>
      <c r="IV108" s="231"/>
      <c r="IW108" s="231"/>
    </row>
    <row r="109" customFormat="false" ht="12.75" hidden="false" customHeight="false" outlineLevel="0" collapsed="false">
      <c r="A109" s="161"/>
      <c r="B109" s="217" t="s">
        <v>121</v>
      </c>
      <c r="C109" s="215"/>
      <c r="D109" s="218" t="n">
        <f aca="false">+D108</f>
        <v>0</v>
      </c>
      <c r="E109" s="218" t="n">
        <v>0</v>
      </c>
      <c r="F109" s="218" t="n">
        <v>0</v>
      </c>
      <c r="G109" s="218" t="n">
        <v>0</v>
      </c>
      <c r="H109" s="218" t="n">
        <v>0</v>
      </c>
      <c r="I109" s="218" t="n">
        <v>0</v>
      </c>
      <c r="J109" s="218" t="n">
        <v>0</v>
      </c>
      <c r="K109" s="218" t="n">
        <v>0</v>
      </c>
      <c r="L109" s="218" t="n">
        <v>0</v>
      </c>
      <c r="M109" s="218" t="n">
        <v>0</v>
      </c>
      <c r="N109" s="218" t="n">
        <v>0</v>
      </c>
      <c r="O109" s="218" t="n">
        <v>0</v>
      </c>
      <c r="P109" s="218" t="n">
        <v>0</v>
      </c>
      <c r="Q109" s="218" t="n">
        <v>0</v>
      </c>
      <c r="R109" s="218" t="n">
        <v>0</v>
      </c>
      <c r="S109" s="218" t="n">
        <v>0</v>
      </c>
      <c r="T109" s="218" t="n">
        <v>0</v>
      </c>
      <c r="U109" s="218" t="n">
        <v>0</v>
      </c>
      <c r="V109" s="218" t="n">
        <v>0</v>
      </c>
      <c r="W109" s="218" t="n">
        <v>1</v>
      </c>
      <c r="X109" s="218" t="n">
        <v>0</v>
      </c>
      <c r="Y109" s="218" t="n">
        <v>0</v>
      </c>
      <c r="Z109" s="218" t="n">
        <v>0</v>
      </c>
      <c r="AA109" s="218" t="n">
        <v>0</v>
      </c>
      <c r="AB109" s="218" t="n">
        <v>0</v>
      </c>
      <c r="AC109" s="218" t="n">
        <v>0</v>
      </c>
      <c r="AD109" s="218" t="n">
        <v>0</v>
      </c>
      <c r="AE109" s="218" t="n">
        <v>0</v>
      </c>
      <c r="AF109" s="218" t="n">
        <v>0</v>
      </c>
      <c r="AG109" s="218" t="n">
        <v>0</v>
      </c>
      <c r="AH109" s="218" t="n">
        <v>0</v>
      </c>
      <c r="AI109" s="218" t="n">
        <v>0</v>
      </c>
      <c r="AJ109" s="170" t="n">
        <v>0</v>
      </c>
      <c r="AK109" s="218" t="n">
        <v>0</v>
      </c>
      <c r="AL109" s="218" t="n">
        <v>0</v>
      </c>
      <c r="AM109" s="218" t="n">
        <v>0</v>
      </c>
      <c r="AN109" s="218" t="n">
        <v>0</v>
      </c>
      <c r="AO109" s="218" t="n">
        <v>0</v>
      </c>
      <c r="AP109" s="218" t="n">
        <v>0</v>
      </c>
      <c r="AQ109" s="218" t="n">
        <v>0</v>
      </c>
      <c r="AR109" s="218" t="n">
        <v>0</v>
      </c>
      <c r="AS109" s="218" t="n">
        <v>0</v>
      </c>
      <c r="AT109" s="218" t="n">
        <v>0</v>
      </c>
      <c r="AU109" s="218" t="n">
        <v>0</v>
      </c>
      <c r="AV109" s="218" t="n">
        <v>0</v>
      </c>
      <c r="AW109" s="218" t="n">
        <v>0</v>
      </c>
      <c r="AX109" s="218" t="n">
        <v>0</v>
      </c>
      <c r="AY109" s="218" t="n">
        <v>0</v>
      </c>
      <c r="AZ109" s="218" t="n">
        <v>0</v>
      </c>
      <c r="BA109" s="218" t="n">
        <v>0</v>
      </c>
      <c r="BB109" s="218" t="n">
        <v>0</v>
      </c>
      <c r="BC109" s="232" t="n">
        <f aca="false">SUM(D109:BB109)</f>
        <v>1</v>
      </c>
      <c r="BD109" s="217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2.75" hidden="false" customHeight="false" outlineLevel="0" collapsed="false">
      <c r="A110" s="161"/>
      <c r="B110" s="217" t="s">
        <v>122</v>
      </c>
      <c r="C110" s="215"/>
      <c r="D110" s="218" t="n">
        <f aca="false">+D109</f>
        <v>0</v>
      </c>
      <c r="E110" s="218" t="n">
        <f aca="false">+D110+E109</f>
        <v>0</v>
      </c>
      <c r="F110" s="218" t="n">
        <f aca="false">+E110+F109</f>
        <v>0</v>
      </c>
      <c r="G110" s="218" t="n">
        <f aca="false">+F110+G109</f>
        <v>0</v>
      </c>
      <c r="H110" s="218" t="n">
        <f aca="false">+G110+H109</f>
        <v>0</v>
      </c>
      <c r="I110" s="218" t="n">
        <f aca="false">+H110+I109</f>
        <v>0</v>
      </c>
      <c r="J110" s="218" t="n">
        <f aca="false">+I110+J109</f>
        <v>0</v>
      </c>
      <c r="K110" s="218" t="n">
        <f aca="false">+J110+K109</f>
        <v>0</v>
      </c>
      <c r="L110" s="218" t="n">
        <f aca="false">+K110+L109</f>
        <v>0</v>
      </c>
      <c r="M110" s="218" t="n">
        <f aca="false">+L110+M109</f>
        <v>0</v>
      </c>
      <c r="N110" s="218" t="n">
        <f aca="false">+M110+N109</f>
        <v>0</v>
      </c>
      <c r="O110" s="218" t="n">
        <f aca="false">+N110+O109</f>
        <v>0</v>
      </c>
      <c r="P110" s="218" t="n">
        <f aca="false">+O110+P109</f>
        <v>0</v>
      </c>
      <c r="Q110" s="218" t="n">
        <f aca="false">+P110+Q109</f>
        <v>0</v>
      </c>
      <c r="R110" s="218" t="n">
        <f aca="false">+Q110+R109</f>
        <v>0</v>
      </c>
      <c r="S110" s="218" t="n">
        <f aca="false">+R110+S109</f>
        <v>0</v>
      </c>
      <c r="T110" s="218" t="n">
        <f aca="false">+S110+T109</f>
        <v>0</v>
      </c>
      <c r="U110" s="218" t="n">
        <f aca="false">+T110+U109</f>
        <v>0</v>
      </c>
      <c r="V110" s="218" t="n">
        <f aca="false">+U110+V109</f>
        <v>0</v>
      </c>
      <c r="W110" s="218" t="n">
        <f aca="false">+V110+W109</f>
        <v>1</v>
      </c>
      <c r="X110" s="218" t="n">
        <f aca="false">+W110+X109</f>
        <v>1</v>
      </c>
      <c r="Y110" s="218" t="n">
        <f aca="false">+X110+Y109</f>
        <v>1</v>
      </c>
      <c r="Z110" s="218" t="n">
        <f aca="false">+Y110+Z109</f>
        <v>1</v>
      </c>
      <c r="AA110" s="218" t="n">
        <f aca="false">+Z110+AA109</f>
        <v>1</v>
      </c>
      <c r="AB110" s="218" t="n">
        <f aca="false">+AA110+AB109</f>
        <v>1</v>
      </c>
      <c r="AC110" s="218" t="n">
        <f aca="false">+AB110+AC109</f>
        <v>1</v>
      </c>
      <c r="AD110" s="218" t="n">
        <f aca="false">+AC110+AD109</f>
        <v>1</v>
      </c>
      <c r="AE110" s="218" t="n">
        <f aca="false">+AD110+AE109</f>
        <v>1</v>
      </c>
      <c r="AF110" s="218" t="n">
        <f aca="false">+AE110+AF109</f>
        <v>1</v>
      </c>
      <c r="AG110" s="218" t="n">
        <f aca="false">+AF110+AG109</f>
        <v>1</v>
      </c>
      <c r="AH110" s="218" t="n">
        <f aca="false">+AG110+AH109</f>
        <v>1</v>
      </c>
      <c r="AI110" s="218" t="n">
        <f aca="false">+AH110+AI109</f>
        <v>1</v>
      </c>
      <c r="AJ110" s="170" t="n">
        <f aca="false">+AI110+AJ109</f>
        <v>1</v>
      </c>
      <c r="AK110" s="218" t="n">
        <f aca="false">+AJ110+AK109</f>
        <v>1</v>
      </c>
      <c r="AL110" s="218" t="n">
        <f aca="false">+AK110+AL109</f>
        <v>1</v>
      </c>
      <c r="AM110" s="218" t="n">
        <f aca="false">+AL110+AM109</f>
        <v>1</v>
      </c>
      <c r="AN110" s="218" t="n">
        <f aca="false">+AM110+AN109</f>
        <v>1</v>
      </c>
      <c r="AO110" s="218" t="n">
        <f aca="false">+AN110+AO109</f>
        <v>1</v>
      </c>
      <c r="AP110" s="218" t="n">
        <f aca="false">+AO110+AP109</f>
        <v>1</v>
      </c>
      <c r="AQ110" s="218" t="n">
        <f aca="false">+AP110+AQ109</f>
        <v>1</v>
      </c>
      <c r="AR110" s="218" t="n">
        <f aca="false">+AQ110+AR109</f>
        <v>1</v>
      </c>
      <c r="AS110" s="218" t="n">
        <f aca="false">+AR110+AS109</f>
        <v>1</v>
      </c>
      <c r="AT110" s="218" t="n">
        <f aca="false">+AS110+AT109</f>
        <v>1</v>
      </c>
      <c r="AU110" s="218" t="n">
        <f aca="false">+AT110+AU109</f>
        <v>1</v>
      </c>
      <c r="AV110" s="218" t="n">
        <f aca="false">+AU110+AV109</f>
        <v>1</v>
      </c>
      <c r="AW110" s="218" t="n">
        <f aca="false">+AV110+AW109</f>
        <v>1</v>
      </c>
      <c r="AX110" s="218" t="n">
        <f aca="false">+AW110+AX109</f>
        <v>1</v>
      </c>
      <c r="AY110" s="218" t="n">
        <f aca="false">+AX110+AY109</f>
        <v>1</v>
      </c>
      <c r="AZ110" s="218" t="n">
        <f aca="false">+AY110+AZ109</f>
        <v>1</v>
      </c>
      <c r="BA110" s="218" t="n">
        <f aca="false">+AZ110+BA109</f>
        <v>1</v>
      </c>
      <c r="BB110" s="218" t="n">
        <f aca="false">+BA110+BB109</f>
        <v>1</v>
      </c>
      <c r="BC110" s="232"/>
      <c r="BD110" s="217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2.75" hidden="false" customHeight="false" outlineLevel="0" collapsed="false">
      <c r="A111" s="161"/>
      <c r="B111" s="217" t="s">
        <v>123</v>
      </c>
      <c r="C111" s="215"/>
      <c r="D111" s="218" t="n">
        <v>0</v>
      </c>
      <c r="E111" s="218" t="n">
        <v>0</v>
      </c>
      <c r="F111" s="218" t="n">
        <v>0</v>
      </c>
      <c r="G111" s="218" t="n">
        <v>0</v>
      </c>
      <c r="H111" s="218" t="n">
        <v>0</v>
      </c>
      <c r="I111" s="218" t="n">
        <v>0</v>
      </c>
      <c r="J111" s="218" t="n">
        <v>0</v>
      </c>
      <c r="K111" s="218" t="n">
        <v>0</v>
      </c>
      <c r="L111" s="218" t="n">
        <v>0</v>
      </c>
      <c r="M111" s="218" t="n">
        <v>0</v>
      </c>
      <c r="N111" s="218" t="n">
        <v>0</v>
      </c>
      <c r="O111" s="218" t="n">
        <v>0</v>
      </c>
      <c r="P111" s="218" t="n">
        <v>0</v>
      </c>
      <c r="Q111" s="218" t="n">
        <v>0</v>
      </c>
      <c r="R111" s="218" t="n">
        <v>0</v>
      </c>
      <c r="S111" s="218" t="n">
        <v>0</v>
      </c>
      <c r="T111" s="218" t="n">
        <v>0</v>
      </c>
      <c r="U111" s="218" t="n">
        <v>0</v>
      </c>
      <c r="V111" s="218" t="n">
        <v>0</v>
      </c>
      <c r="W111" s="218" t="n">
        <v>1</v>
      </c>
      <c r="X111" s="218" t="n">
        <v>0</v>
      </c>
      <c r="Y111" s="218" t="n">
        <v>0</v>
      </c>
      <c r="Z111" s="218" t="n">
        <v>0</v>
      </c>
      <c r="AA111" s="218" t="n">
        <v>0</v>
      </c>
      <c r="AB111" s="218" t="n">
        <v>0</v>
      </c>
      <c r="AC111" s="218" t="n">
        <v>0</v>
      </c>
      <c r="AD111" s="218" t="n">
        <v>0</v>
      </c>
      <c r="AE111" s="218" t="n">
        <v>0</v>
      </c>
      <c r="AF111" s="218" t="n">
        <v>0</v>
      </c>
      <c r="AG111" s="218" t="n">
        <v>0</v>
      </c>
      <c r="AH111" s="218" t="n">
        <v>0</v>
      </c>
      <c r="AI111" s="218" t="n">
        <v>0</v>
      </c>
      <c r="AJ111" s="170" t="n">
        <v>0</v>
      </c>
      <c r="AK111" s="218" t="n">
        <v>0</v>
      </c>
      <c r="AL111" s="218" t="n">
        <v>0</v>
      </c>
      <c r="AM111" s="218" t="n">
        <v>0</v>
      </c>
      <c r="AN111" s="218" t="n">
        <v>0</v>
      </c>
      <c r="AO111" s="218" t="n">
        <v>0</v>
      </c>
      <c r="AP111" s="218" t="n">
        <v>0</v>
      </c>
      <c r="AQ111" s="218" t="n">
        <v>0</v>
      </c>
      <c r="AR111" s="218" t="n">
        <v>0</v>
      </c>
      <c r="AS111" s="218" t="n">
        <v>0</v>
      </c>
      <c r="AT111" s="218" t="n">
        <v>0</v>
      </c>
      <c r="AU111" s="218" t="n">
        <v>0</v>
      </c>
      <c r="AV111" s="218" t="n">
        <v>0</v>
      </c>
      <c r="AW111" s="218" t="n">
        <v>0</v>
      </c>
      <c r="AX111" s="218" t="n">
        <v>0</v>
      </c>
      <c r="AY111" s="218" t="n">
        <v>0</v>
      </c>
      <c r="AZ111" s="218" t="n">
        <v>0</v>
      </c>
      <c r="BA111" s="218" t="n">
        <v>0</v>
      </c>
      <c r="BB111" s="218" t="n">
        <v>0</v>
      </c>
      <c r="BC111" s="232" t="n">
        <f aca="false">SUM(D111:BB111)</f>
        <v>1</v>
      </c>
      <c r="BD111" s="217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2.75" hidden="false" customHeight="false" outlineLevel="0" collapsed="false">
      <c r="A112" s="161"/>
      <c r="B112" s="217" t="s">
        <v>124</v>
      </c>
      <c r="C112" s="215"/>
      <c r="D112" s="218" t="n">
        <f aca="false">+D111</f>
        <v>0</v>
      </c>
      <c r="E112" s="218" t="n">
        <f aca="false">+D112+E111</f>
        <v>0</v>
      </c>
      <c r="F112" s="218" t="n">
        <f aca="false">+E112+F111</f>
        <v>0</v>
      </c>
      <c r="G112" s="218" t="n">
        <f aca="false">+F112+G111</f>
        <v>0</v>
      </c>
      <c r="H112" s="218" t="n">
        <f aca="false">+G112+H111</f>
        <v>0</v>
      </c>
      <c r="I112" s="218" t="n">
        <f aca="false">+H112+I111</f>
        <v>0</v>
      </c>
      <c r="J112" s="218" t="n">
        <f aca="false">+I112+J111</f>
        <v>0</v>
      </c>
      <c r="K112" s="218" t="n">
        <f aca="false">+J112+K111</f>
        <v>0</v>
      </c>
      <c r="L112" s="218" t="n">
        <f aca="false">+K112+L111</f>
        <v>0</v>
      </c>
      <c r="M112" s="218" t="n">
        <f aca="false">+L112+M111</f>
        <v>0</v>
      </c>
      <c r="N112" s="218" t="n">
        <f aca="false">+M112+N111</f>
        <v>0</v>
      </c>
      <c r="O112" s="218" t="n">
        <f aca="false">+N112+O111</f>
        <v>0</v>
      </c>
      <c r="P112" s="218" t="n">
        <f aca="false">+O112+P111</f>
        <v>0</v>
      </c>
      <c r="Q112" s="218" t="n">
        <f aca="false">+P112+Q111</f>
        <v>0</v>
      </c>
      <c r="R112" s="218" t="n">
        <f aca="false">+Q112+R111</f>
        <v>0</v>
      </c>
      <c r="S112" s="218" t="n">
        <f aca="false">+R112+S111</f>
        <v>0</v>
      </c>
      <c r="T112" s="218" t="n">
        <f aca="false">+S112+T111</f>
        <v>0</v>
      </c>
      <c r="U112" s="218" t="n">
        <f aca="false">+T112+U111</f>
        <v>0</v>
      </c>
      <c r="V112" s="218" t="n">
        <f aca="false">+U112+V111</f>
        <v>0</v>
      </c>
      <c r="W112" s="218" t="n">
        <f aca="false">+V112+W111</f>
        <v>1</v>
      </c>
      <c r="X112" s="218" t="n">
        <f aca="false">+W112+X111</f>
        <v>1</v>
      </c>
      <c r="Y112" s="218" t="n">
        <f aca="false">+X112+Y111</f>
        <v>1</v>
      </c>
      <c r="Z112" s="218" t="n">
        <f aca="false">+Y112+Z111</f>
        <v>1</v>
      </c>
      <c r="AA112" s="218" t="n">
        <f aca="false">+Z112+AA111</f>
        <v>1</v>
      </c>
      <c r="AB112" s="218" t="n">
        <f aca="false">+AA112+AB111</f>
        <v>1</v>
      </c>
      <c r="AC112" s="218" t="n">
        <f aca="false">+AB112+AC111</f>
        <v>1</v>
      </c>
      <c r="AD112" s="218" t="n">
        <f aca="false">+AC112+AD111</f>
        <v>1</v>
      </c>
      <c r="AE112" s="218" t="n">
        <f aca="false">+AD112+AE111</f>
        <v>1</v>
      </c>
      <c r="AF112" s="218" t="n">
        <f aca="false">+AE112+AF111</f>
        <v>1</v>
      </c>
      <c r="AG112" s="218" t="n">
        <f aca="false">+AF112+AG111</f>
        <v>1</v>
      </c>
      <c r="AH112" s="218" t="n">
        <f aca="false">+AG112+AH111</f>
        <v>1</v>
      </c>
      <c r="AI112" s="218" t="n">
        <f aca="false">+AH112+AI111</f>
        <v>1</v>
      </c>
      <c r="AJ112" s="170" t="n">
        <f aca="false">+AI112+AJ111</f>
        <v>1</v>
      </c>
      <c r="AK112" s="218" t="n">
        <f aca="false">+AJ112+AK111</f>
        <v>1</v>
      </c>
      <c r="AL112" s="218" t="n">
        <f aca="false">+AK112+AL111</f>
        <v>1</v>
      </c>
      <c r="AM112" s="218" t="n">
        <f aca="false">+AL112+AM111</f>
        <v>1</v>
      </c>
      <c r="AN112" s="218" t="n">
        <f aca="false">+AM112+AN111</f>
        <v>1</v>
      </c>
      <c r="AO112" s="218" t="n">
        <f aca="false">+AN112+AO111</f>
        <v>1</v>
      </c>
      <c r="AP112" s="218" t="n">
        <f aca="false">+AO112+AP111</f>
        <v>1</v>
      </c>
      <c r="AQ112" s="218" t="n">
        <f aca="false">+AP112+AQ111</f>
        <v>1</v>
      </c>
      <c r="AR112" s="218" t="n">
        <f aca="false">+AQ112+AR111</f>
        <v>1</v>
      </c>
      <c r="AS112" s="218" t="n">
        <f aca="false">+AR112+AS111</f>
        <v>1</v>
      </c>
      <c r="AT112" s="218" t="n">
        <f aca="false">+AS112+AT111</f>
        <v>1</v>
      </c>
      <c r="AU112" s="218" t="n">
        <f aca="false">+AT112+AU111</f>
        <v>1</v>
      </c>
      <c r="AV112" s="218" t="n">
        <f aca="false">+AU112+AV111</f>
        <v>1</v>
      </c>
      <c r="AW112" s="218" t="n">
        <f aca="false">+AV112+AW111</f>
        <v>1</v>
      </c>
      <c r="AX112" s="218" t="n">
        <f aca="false">+AW112+AX111</f>
        <v>1</v>
      </c>
      <c r="AY112" s="218" t="n">
        <f aca="false">+AX112+AY111</f>
        <v>1</v>
      </c>
      <c r="AZ112" s="218" t="n">
        <f aca="false">+AY112+AZ111</f>
        <v>1</v>
      </c>
      <c r="BA112" s="218" t="n">
        <f aca="false">+AZ112+BA111</f>
        <v>1</v>
      </c>
      <c r="BB112" s="218" t="n">
        <f aca="false">+BA112+BB111</f>
        <v>1</v>
      </c>
      <c r="BC112" s="232"/>
      <c r="BD112" s="217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2.75" hidden="false" customHeight="false" outlineLevel="0" collapsed="false">
      <c r="A113" s="161"/>
      <c r="B113" s="219"/>
      <c r="C113" s="215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175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34"/>
      <c r="BD113" s="230"/>
      <c r="BE113" s="230"/>
      <c r="BF113" s="230"/>
      <c r="BG113" s="230"/>
      <c r="BH113" s="230"/>
      <c r="BI113" s="230"/>
      <c r="BJ113" s="230"/>
      <c r="BK113" s="230"/>
      <c r="BL113" s="230"/>
      <c r="BM113" s="230"/>
      <c r="BN113" s="230"/>
      <c r="BO113" s="230"/>
      <c r="BP113" s="230"/>
      <c r="BQ113" s="230"/>
      <c r="BR113" s="230"/>
      <c r="BS113" s="230"/>
      <c r="BT113" s="230"/>
      <c r="BU113" s="230"/>
      <c r="BV113" s="230"/>
      <c r="BW113" s="230"/>
      <c r="BX113" s="230"/>
      <c r="BY113" s="230"/>
      <c r="BZ113" s="230"/>
      <c r="CA113" s="230"/>
      <c r="CB113" s="230"/>
      <c r="CC113" s="230"/>
      <c r="CD113" s="230"/>
      <c r="CE113" s="230"/>
      <c r="CF113" s="230"/>
      <c r="CG113" s="230"/>
      <c r="CH113" s="230"/>
      <c r="CI113" s="230"/>
      <c r="CJ113" s="230"/>
      <c r="CK113" s="230"/>
      <c r="CL113" s="231"/>
      <c r="CM113" s="231"/>
      <c r="CN113" s="231"/>
      <c r="CO113" s="231"/>
      <c r="CP113" s="231"/>
      <c r="CQ113" s="231"/>
      <c r="CR113" s="231"/>
      <c r="CS113" s="231"/>
      <c r="CT113" s="231"/>
      <c r="CU113" s="231"/>
      <c r="CV113" s="231"/>
      <c r="CW113" s="231"/>
      <c r="CX113" s="231"/>
      <c r="CY113" s="231"/>
      <c r="CZ113" s="231"/>
      <c r="DA113" s="231"/>
      <c r="DB113" s="231"/>
      <c r="DC113" s="231"/>
      <c r="DD113" s="231"/>
      <c r="DE113" s="231"/>
      <c r="DF113" s="231"/>
      <c r="DG113" s="231"/>
      <c r="DH113" s="231"/>
      <c r="DI113" s="231"/>
      <c r="DJ113" s="231"/>
      <c r="DK113" s="231"/>
      <c r="DL113" s="231"/>
      <c r="DM113" s="231"/>
      <c r="DN113" s="231"/>
      <c r="DO113" s="231"/>
      <c r="DP113" s="231"/>
      <c r="DQ113" s="231"/>
      <c r="DR113" s="231"/>
      <c r="DS113" s="231"/>
      <c r="DT113" s="231"/>
      <c r="DU113" s="231"/>
      <c r="DV113" s="231"/>
      <c r="DW113" s="231"/>
      <c r="DX113" s="231"/>
      <c r="DY113" s="231"/>
      <c r="DZ113" s="231"/>
      <c r="EA113" s="231"/>
      <c r="EB113" s="231"/>
      <c r="EC113" s="231"/>
      <c r="ED113" s="231"/>
      <c r="EE113" s="231"/>
      <c r="EF113" s="231"/>
      <c r="EG113" s="231"/>
      <c r="EH113" s="231"/>
      <c r="EI113" s="231"/>
      <c r="EJ113" s="231"/>
      <c r="EK113" s="231"/>
      <c r="EL113" s="231"/>
      <c r="EM113" s="231"/>
      <c r="EN113" s="231"/>
      <c r="EO113" s="231"/>
      <c r="EP113" s="231"/>
      <c r="EQ113" s="231"/>
      <c r="ER113" s="231"/>
      <c r="ES113" s="231"/>
      <c r="ET113" s="231"/>
      <c r="EU113" s="231"/>
      <c r="EV113" s="231"/>
      <c r="EW113" s="231"/>
      <c r="EX113" s="231"/>
      <c r="EY113" s="231"/>
      <c r="EZ113" s="231"/>
      <c r="FA113" s="231"/>
      <c r="FB113" s="231"/>
      <c r="FC113" s="231"/>
      <c r="FD113" s="231"/>
      <c r="FE113" s="231"/>
      <c r="FF113" s="231"/>
      <c r="FG113" s="231"/>
      <c r="FH113" s="231"/>
      <c r="FI113" s="231"/>
      <c r="FJ113" s="231"/>
      <c r="FK113" s="231"/>
      <c r="FL113" s="231"/>
      <c r="FM113" s="231"/>
      <c r="FN113" s="231"/>
      <c r="FO113" s="231"/>
      <c r="FP113" s="231"/>
      <c r="FQ113" s="231"/>
      <c r="FR113" s="231"/>
      <c r="FS113" s="231"/>
      <c r="FT113" s="231"/>
      <c r="FU113" s="231"/>
      <c r="FV113" s="231"/>
      <c r="FW113" s="231"/>
      <c r="FX113" s="231"/>
      <c r="FY113" s="231"/>
      <c r="FZ113" s="231"/>
      <c r="GA113" s="231"/>
      <c r="GB113" s="231"/>
      <c r="GC113" s="231"/>
      <c r="GD113" s="231"/>
      <c r="GE113" s="231"/>
      <c r="GF113" s="231"/>
      <c r="GG113" s="231"/>
      <c r="GH113" s="231"/>
      <c r="GI113" s="231"/>
      <c r="GJ113" s="231"/>
      <c r="GK113" s="231"/>
      <c r="GL113" s="231"/>
      <c r="GM113" s="231"/>
      <c r="GN113" s="231"/>
      <c r="GO113" s="231"/>
      <c r="GP113" s="231"/>
      <c r="GQ113" s="231"/>
      <c r="GR113" s="231"/>
      <c r="GS113" s="231"/>
      <c r="GT113" s="231"/>
      <c r="GU113" s="231"/>
      <c r="GV113" s="231"/>
      <c r="GW113" s="231"/>
      <c r="GX113" s="231"/>
      <c r="GY113" s="231"/>
      <c r="GZ113" s="231"/>
      <c r="HA113" s="231"/>
      <c r="HB113" s="231"/>
      <c r="HC113" s="231"/>
      <c r="HD113" s="231"/>
      <c r="HE113" s="231"/>
      <c r="HF113" s="231"/>
      <c r="HG113" s="231"/>
      <c r="HH113" s="231"/>
      <c r="HI113" s="231"/>
      <c r="HJ113" s="231"/>
      <c r="HK113" s="231"/>
      <c r="HL113" s="231"/>
      <c r="HM113" s="231"/>
      <c r="HN113" s="231"/>
      <c r="HO113" s="231"/>
      <c r="HP113" s="231"/>
      <c r="HQ113" s="231"/>
      <c r="HR113" s="231"/>
      <c r="HS113" s="231"/>
      <c r="HT113" s="231"/>
      <c r="HU113" s="231"/>
      <c r="HV113" s="231"/>
      <c r="HW113" s="231"/>
      <c r="HX113" s="231"/>
      <c r="HY113" s="231"/>
      <c r="HZ113" s="231"/>
      <c r="IA113" s="231"/>
      <c r="IB113" s="231"/>
      <c r="IC113" s="231"/>
      <c r="ID113" s="231"/>
      <c r="IE113" s="231"/>
      <c r="IF113" s="231"/>
      <c r="IG113" s="231"/>
      <c r="IH113" s="231"/>
      <c r="II113" s="231"/>
      <c r="IJ113" s="231"/>
      <c r="IK113" s="231"/>
      <c r="IL113" s="231"/>
      <c r="IM113" s="231"/>
      <c r="IN113" s="231"/>
      <c r="IO113" s="231"/>
      <c r="IP113" s="231"/>
      <c r="IQ113" s="231"/>
      <c r="IR113" s="231"/>
      <c r="IS113" s="231"/>
      <c r="IT113" s="231"/>
      <c r="IU113" s="231"/>
      <c r="IV113" s="231"/>
      <c r="IW113" s="231"/>
    </row>
    <row r="114" customFormat="false" ht="12.75" hidden="false" customHeight="false" outlineLevel="0" collapsed="false">
      <c r="A114" s="161"/>
      <c r="B114" s="221" t="s">
        <v>125</v>
      </c>
      <c r="C114" s="222" t="n">
        <f aca="false">13/2</f>
        <v>6.5</v>
      </c>
      <c r="D114" s="223" t="n">
        <f aca="false">+D110*$C114</f>
        <v>0</v>
      </c>
      <c r="E114" s="223" t="n">
        <f aca="false">+E110*$C114</f>
        <v>0</v>
      </c>
      <c r="F114" s="223" t="n">
        <f aca="false">+F110*$C114</f>
        <v>0</v>
      </c>
      <c r="G114" s="223" t="n">
        <f aca="false">+G110*$C114</f>
        <v>0</v>
      </c>
      <c r="H114" s="223" t="n">
        <f aca="false">+H110*$C114</f>
        <v>0</v>
      </c>
      <c r="I114" s="223" t="n">
        <f aca="false">+I110*$C114</f>
        <v>0</v>
      </c>
      <c r="J114" s="223" t="n">
        <f aca="false">+J110*$C114</f>
        <v>0</v>
      </c>
      <c r="K114" s="223" t="n">
        <f aca="false">+K110*$C114</f>
        <v>0</v>
      </c>
      <c r="L114" s="223" t="n">
        <f aca="false">+L110*$C114</f>
        <v>0</v>
      </c>
      <c r="M114" s="223" t="n">
        <f aca="false">+M110*$C114</f>
        <v>0</v>
      </c>
      <c r="N114" s="223" t="n">
        <f aca="false">+N110*$C114</f>
        <v>0</v>
      </c>
      <c r="O114" s="223" t="n">
        <f aca="false">+O110*$C114</f>
        <v>0</v>
      </c>
      <c r="P114" s="223" t="n">
        <f aca="false">+P110*$C114</f>
        <v>0</v>
      </c>
      <c r="Q114" s="223" t="n">
        <f aca="false">+Q110*$C114</f>
        <v>0</v>
      </c>
      <c r="R114" s="223" t="n">
        <f aca="false">+R110*$C114</f>
        <v>0</v>
      </c>
      <c r="S114" s="223" t="n">
        <f aca="false">+S110*$C114</f>
        <v>0</v>
      </c>
      <c r="T114" s="223" t="n">
        <f aca="false">+T110*$C114</f>
        <v>0</v>
      </c>
      <c r="U114" s="223" t="n">
        <f aca="false">+U110*$C114</f>
        <v>0</v>
      </c>
      <c r="V114" s="223" t="n">
        <f aca="false">+V110*$C114</f>
        <v>0</v>
      </c>
      <c r="W114" s="223" t="n">
        <f aca="false">+W110*$C114</f>
        <v>6.5</v>
      </c>
      <c r="X114" s="223" t="n">
        <f aca="false">+X110*$C114</f>
        <v>6.5</v>
      </c>
      <c r="Y114" s="223" t="n">
        <f aca="false">+Y110*$C114</f>
        <v>6.5</v>
      </c>
      <c r="Z114" s="223" t="n">
        <f aca="false">+Z110*$C114</f>
        <v>6.5</v>
      </c>
      <c r="AA114" s="223" t="n">
        <f aca="false">+AA110*$C114</f>
        <v>6.5</v>
      </c>
      <c r="AB114" s="223" t="n">
        <f aca="false">+AB110*$C114</f>
        <v>6.5</v>
      </c>
      <c r="AC114" s="223" t="n">
        <f aca="false">+AC110*$C114</f>
        <v>6.5</v>
      </c>
      <c r="AD114" s="223" t="n">
        <f aca="false">+AD110*$C114</f>
        <v>6.5</v>
      </c>
      <c r="AE114" s="223" t="n">
        <f aca="false">+AE110*$C114</f>
        <v>6.5</v>
      </c>
      <c r="AF114" s="223" t="n">
        <f aca="false">+AF110*$C114</f>
        <v>6.5</v>
      </c>
      <c r="AG114" s="223" t="n">
        <f aca="false">+AG110*$C114</f>
        <v>6.5</v>
      </c>
      <c r="AH114" s="223" t="n">
        <f aca="false">+AH110*$C114</f>
        <v>6.5</v>
      </c>
      <c r="AI114" s="223" t="n">
        <f aca="false">+AI110*$C114</f>
        <v>6.5</v>
      </c>
      <c r="AJ114" s="181" t="n">
        <f aca="false">+AJ110*$C114</f>
        <v>6.5</v>
      </c>
      <c r="AK114" s="223" t="n">
        <f aca="false">+AK110*$C114</f>
        <v>6.5</v>
      </c>
      <c r="AL114" s="223" t="n">
        <f aca="false">+AL110*$C114</f>
        <v>6.5</v>
      </c>
      <c r="AM114" s="223" t="n">
        <f aca="false">+AM110*$C114</f>
        <v>6.5</v>
      </c>
      <c r="AN114" s="223" t="n">
        <f aca="false">+AN110*$C114</f>
        <v>6.5</v>
      </c>
      <c r="AO114" s="223" t="n">
        <f aca="false">+AO110*$C114</f>
        <v>6.5</v>
      </c>
      <c r="AP114" s="223" t="n">
        <f aca="false">+AP110*$C114</f>
        <v>6.5</v>
      </c>
      <c r="AQ114" s="223" t="n">
        <f aca="false">+AQ110*$C114</f>
        <v>6.5</v>
      </c>
      <c r="AR114" s="223" t="n">
        <f aca="false">+AR110*$C114</f>
        <v>6.5</v>
      </c>
      <c r="AS114" s="223" t="n">
        <f aca="false">+AS110*$C114</f>
        <v>6.5</v>
      </c>
      <c r="AT114" s="223" t="n">
        <f aca="false">+AT110*$C114</f>
        <v>6.5</v>
      </c>
      <c r="AU114" s="223" t="n">
        <f aca="false">+AU110*$C114</f>
        <v>6.5</v>
      </c>
      <c r="AV114" s="223" t="n">
        <f aca="false">+AV110*$C114</f>
        <v>6.5</v>
      </c>
      <c r="AW114" s="223" t="n">
        <f aca="false">+AW110*$C114</f>
        <v>6.5</v>
      </c>
      <c r="AX114" s="223" t="n">
        <f aca="false">+AX110*$C114</f>
        <v>6.5</v>
      </c>
      <c r="AY114" s="223" t="n">
        <f aca="false">+AY110*$C114</f>
        <v>6.5</v>
      </c>
      <c r="AZ114" s="223" t="n">
        <f aca="false">+AZ110*$C114</f>
        <v>6.5</v>
      </c>
      <c r="BA114" s="223" t="n">
        <f aca="false">+BA110*$C114</f>
        <v>6.5</v>
      </c>
      <c r="BB114" s="223" t="n">
        <f aca="false">+BB110*$C114</f>
        <v>6.5</v>
      </c>
      <c r="BC114" s="235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236"/>
      <c r="BN114" s="236"/>
      <c r="BO114" s="236"/>
      <c r="BP114" s="236"/>
      <c r="BQ114" s="236"/>
      <c r="BR114" s="236"/>
      <c r="BS114" s="236"/>
      <c r="BT114" s="236"/>
      <c r="BU114" s="236"/>
      <c r="BV114" s="236"/>
      <c r="BW114" s="236"/>
      <c r="BX114" s="236"/>
      <c r="BY114" s="236"/>
      <c r="BZ114" s="236"/>
      <c r="CA114" s="236"/>
      <c r="CB114" s="236"/>
      <c r="CC114" s="236"/>
      <c r="CD114" s="236"/>
      <c r="CE114" s="236"/>
      <c r="CF114" s="236"/>
      <c r="CG114" s="236"/>
      <c r="CH114" s="236"/>
      <c r="CI114" s="236"/>
      <c r="CJ114" s="236"/>
      <c r="CK114" s="236"/>
      <c r="CL114" s="221"/>
      <c r="CM114" s="221"/>
      <c r="CN114" s="221"/>
      <c r="CO114" s="221"/>
      <c r="CP114" s="221"/>
      <c r="CQ114" s="221"/>
      <c r="CR114" s="221"/>
      <c r="CS114" s="221"/>
      <c r="CT114" s="221"/>
      <c r="CU114" s="221"/>
      <c r="CV114" s="221"/>
      <c r="CW114" s="221"/>
      <c r="CX114" s="221"/>
      <c r="CY114" s="221"/>
      <c r="CZ114" s="221"/>
      <c r="DA114" s="221"/>
      <c r="DB114" s="221"/>
      <c r="DC114" s="221"/>
      <c r="DD114" s="221"/>
      <c r="DE114" s="221"/>
      <c r="DF114" s="221"/>
      <c r="DG114" s="221"/>
      <c r="DH114" s="221"/>
      <c r="DI114" s="221"/>
      <c r="DJ114" s="221"/>
      <c r="DK114" s="221"/>
      <c r="DL114" s="221"/>
      <c r="DM114" s="221"/>
      <c r="DN114" s="221"/>
      <c r="DO114" s="221"/>
      <c r="DP114" s="221"/>
      <c r="DQ114" s="221"/>
      <c r="DR114" s="221"/>
      <c r="DS114" s="221"/>
      <c r="DT114" s="221"/>
      <c r="DU114" s="221"/>
      <c r="DV114" s="221"/>
      <c r="DW114" s="221"/>
      <c r="DX114" s="221"/>
      <c r="DY114" s="221"/>
      <c r="DZ114" s="221"/>
      <c r="EA114" s="221"/>
      <c r="EB114" s="221"/>
      <c r="EC114" s="221"/>
      <c r="ED114" s="221"/>
      <c r="EE114" s="221"/>
      <c r="EF114" s="221"/>
      <c r="EG114" s="221"/>
      <c r="EH114" s="221"/>
      <c r="EI114" s="221"/>
      <c r="EJ114" s="221"/>
      <c r="EK114" s="221"/>
      <c r="EL114" s="221"/>
      <c r="EM114" s="221"/>
      <c r="EN114" s="221"/>
      <c r="EO114" s="221"/>
      <c r="EP114" s="221"/>
      <c r="EQ114" s="221"/>
      <c r="ER114" s="221"/>
      <c r="ES114" s="221"/>
      <c r="ET114" s="221"/>
      <c r="EU114" s="221"/>
      <c r="EV114" s="221"/>
      <c r="EW114" s="221"/>
      <c r="EX114" s="221"/>
      <c r="EY114" s="221"/>
      <c r="EZ114" s="221"/>
      <c r="FA114" s="221"/>
      <c r="FB114" s="221"/>
      <c r="FC114" s="221"/>
      <c r="FD114" s="221"/>
      <c r="FE114" s="221"/>
      <c r="FF114" s="221"/>
      <c r="FG114" s="221"/>
      <c r="FH114" s="221"/>
      <c r="FI114" s="221"/>
      <c r="FJ114" s="221"/>
      <c r="FK114" s="221"/>
      <c r="FL114" s="221"/>
      <c r="FM114" s="221"/>
      <c r="FN114" s="221"/>
      <c r="FO114" s="221"/>
      <c r="FP114" s="221"/>
      <c r="FQ114" s="221"/>
      <c r="FR114" s="221"/>
      <c r="FS114" s="221"/>
      <c r="FT114" s="221"/>
      <c r="FU114" s="221"/>
      <c r="FV114" s="221"/>
      <c r="FW114" s="221"/>
      <c r="FX114" s="221"/>
      <c r="FY114" s="221"/>
      <c r="FZ114" s="221"/>
      <c r="GA114" s="221"/>
      <c r="GB114" s="221"/>
      <c r="GC114" s="221"/>
      <c r="GD114" s="221"/>
      <c r="GE114" s="221"/>
      <c r="GF114" s="221"/>
      <c r="GG114" s="221"/>
      <c r="GH114" s="221"/>
      <c r="GI114" s="221"/>
      <c r="GJ114" s="221"/>
      <c r="GK114" s="221"/>
      <c r="GL114" s="221"/>
      <c r="GM114" s="221"/>
      <c r="GN114" s="221"/>
      <c r="GO114" s="221"/>
      <c r="GP114" s="221"/>
      <c r="GQ114" s="221"/>
      <c r="GR114" s="221"/>
      <c r="GS114" s="221"/>
      <c r="GT114" s="221"/>
      <c r="GU114" s="221"/>
      <c r="GV114" s="221"/>
      <c r="GW114" s="221"/>
      <c r="GX114" s="221"/>
      <c r="GY114" s="221"/>
      <c r="GZ114" s="221"/>
      <c r="HA114" s="221"/>
      <c r="HB114" s="221"/>
      <c r="HC114" s="221"/>
      <c r="HD114" s="221"/>
      <c r="HE114" s="221"/>
      <c r="HF114" s="221"/>
      <c r="HG114" s="221"/>
      <c r="HH114" s="221"/>
      <c r="HI114" s="221"/>
      <c r="HJ114" s="221"/>
      <c r="HK114" s="221"/>
      <c r="HL114" s="221"/>
      <c r="HM114" s="221"/>
      <c r="HN114" s="221"/>
      <c r="HO114" s="221"/>
      <c r="HP114" s="221"/>
      <c r="HQ114" s="221"/>
      <c r="HR114" s="221"/>
      <c r="HS114" s="221"/>
      <c r="HT114" s="221"/>
      <c r="HU114" s="221"/>
      <c r="HV114" s="221"/>
      <c r="HW114" s="221"/>
      <c r="HX114" s="221"/>
      <c r="HY114" s="221"/>
      <c r="HZ114" s="221"/>
      <c r="IA114" s="221"/>
      <c r="IB114" s="221"/>
      <c r="IC114" s="221"/>
      <c r="ID114" s="221"/>
      <c r="IE114" s="221"/>
      <c r="IF114" s="221"/>
      <c r="IG114" s="221"/>
      <c r="IH114" s="221"/>
      <c r="II114" s="221"/>
      <c r="IJ114" s="221"/>
      <c r="IK114" s="221"/>
      <c r="IL114" s="221"/>
      <c r="IM114" s="221"/>
      <c r="IN114" s="221"/>
      <c r="IO114" s="221"/>
      <c r="IP114" s="221"/>
      <c r="IQ114" s="221"/>
      <c r="IR114" s="221"/>
      <c r="IS114" s="221"/>
      <c r="IT114" s="221"/>
      <c r="IU114" s="221"/>
      <c r="IV114" s="221"/>
      <c r="IW114" s="221"/>
    </row>
    <row r="115" customFormat="false" ht="13.5" hidden="false" customHeight="false" outlineLevel="0" collapsed="false">
      <c r="A115" s="161"/>
      <c r="B115" s="224" t="s">
        <v>126</v>
      </c>
      <c r="C115" s="225" t="str">
        <f aca="false">+'Detail by Turbine'!B19</f>
        <v>Available</v>
      </c>
      <c r="D115" s="226" t="n">
        <f aca="false">+D112*$C114</f>
        <v>0</v>
      </c>
      <c r="E115" s="226" t="n">
        <f aca="false">+E112*$C114</f>
        <v>0</v>
      </c>
      <c r="F115" s="226" t="n">
        <f aca="false">+F112*$C114</f>
        <v>0</v>
      </c>
      <c r="G115" s="226" t="n">
        <f aca="false">+G112*$C114</f>
        <v>0</v>
      </c>
      <c r="H115" s="226" t="n">
        <f aca="false">+H112*$C114</f>
        <v>0</v>
      </c>
      <c r="I115" s="226" t="n">
        <f aca="false">+I112*$C114</f>
        <v>0</v>
      </c>
      <c r="J115" s="226" t="n">
        <f aca="false">+J112*$C114</f>
        <v>0</v>
      </c>
      <c r="K115" s="226" t="n">
        <f aca="false">+K112*$C114</f>
        <v>0</v>
      </c>
      <c r="L115" s="226" t="n">
        <f aca="false">+L112*$C114</f>
        <v>0</v>
      </c>
      <c r="M115" s="226" t="n">
        <f aca="false">+M112*$C114</f>
        <v>0</v>
      </c>
      <c r="N115" s="226" t="n">
        <f aca="false">+N112*$C114</f>
        <v>0</v>
      </c>
      <c r="O115" s="226" t="n">
        <f aca="false">+O112*$C114</f>
        <v>0</v>
      </c>
      <c r="P115" s="226" t="n">
        <f aca="false">+P112*$C114</f>
        <v>0</v>
      </c>
      <c r="Q115" s="226" t="n">
        <f aca="false">+Q112*$C114</f>
        <v>0</v>
      </c>
      <c r="R115" s="226" t="n">
        <f aca="false">+R112*$C114</f>
        <v>0</v>
      </c>
      <c r="S115" s="226" t="n">
        <f aca="false">+S112*$C114</f>
        <v>0</v>
      </c>
      <c r="T115" s="226" t="n">
        <f aca="false">+T112*$C114</f>
        <v>0</v>
      </c>
      <c r="U115" s="226" t="n">
        <f aca="false">+U112*$C114</f>
        <v>0</v>
      </c>
      <c r="V115" s="226" t="n">
        <f aca="false">+V112*$C114</f>
        <v>0</v>
      </c>
      <c r="W115" s="226" t="n">
        <f aca="false">+W112*$C114</f>
        <v>6.5</v>
      </c>
      <c r="X115" s="226" t="n">
        <f aca="false">+X112*$C114</f>
        <v>6.5</v>
      </c>
      <c r="Y115" s="226" t="n">
        <f aca="false">+Y112*$C114</f>
        <v>6.5</v>
      </c>
      <c r="Z115" s="226" t="n">
        <f aca="false">+Z112*$C114</f>
        <v>6.5</v>
      </c>
      <c r="AA115" s="226" t="n">
        <f aca="false">+AA112*$C114</f>
        <v>6.5</v>
      </c>
      <c r="AB115" s="226" t="n">
        <f aca="false">+AB112*$C114</f>
        <v>6.5</v>
      </c>
      <c r="AC115" s="226" t="n">
        <f aca="false">+AC112*$C114</f>
        <v>6.5</v>
      </c>
      <c r="AD115" s="226" t="n">
        <f aca="false">+AD112*$C114</f>
        <v>6.5</v>
      </c>
      <c r="AE115" s="226" t="n">
        <f aca="false">+AE112*$C114</f>
        <v>6.5</v>
      </c>
      <c r="AF115" s="226" t="n">
        <f aca="false">+AF112*$C114</f>
        <v>6.5</v>
      </c>
      <c r="AG115" s="226" t="n">
        <f aca="false">+AG112*$C114</f>
        <v>6.5</v>
      </c>
      <c r="AH115" s="226" t="n">
        <f aca="false">+AH112*$C114</f>
        <v>6.5</v>
      </c>
      <c r="AI115" s="226" t="n">
        <f aca="false">+AI112*$C114</f>
        <v>6.5</v>
      </c>
      <c r="AJ115" s="187" t="n">
        <f aca="false">+AJ112*$C114</f>
        <v>6.5</v>
      </c>
      <c r="AK115" s="226" t="n">
        <f aca="false">+AK112*$C114</f>
        <v>6.5</v>
      </c>
      <c r="AL115" s="226" t="n">
        <f aca="false">+AL112*$C114</f>
        <v>6.5</v>
      </c>
      <c r="AM115" s="226" t="n">
        <f aca="false">+AM112*$C114</f>
        <v>6.5</v>
      </c>
      <c r="AN115" s="226" t="n">
        <f aca="false">+AN112*$C114</f>
        <v>6.5</v>
      </c>
      <c r="AO115" s="226" t="n">
        <f aca="false">+AO112*$C114</f>
        <v>6.5</v>
      </c>
      <c r="AP115" s="226" t="n">
        <f aca="false">+AP112*$C114</f>
        <v>6.5</v>
      </c>
      <c r="AQ115" s="226" t="n">
        <f aca="false">+AQ112*$C114</f>
        <v>6.5</v>
      </c>
      <c r="AR115" s="226" t="n">
        <f aca="false">+AR112*$C114</f>
        <v>6.5</v>
      </c>
      <c r="AS115" s="226" t="n">
        <f aca="false">+AS112*$C114</f>
        <v>6.5</v>
      </c>
      <c r="AT115" s="226" t="n">
        <f aca="false">+AT112*$C114</f>
        <v>6.5</v>
      </c>
      <c r="AU115" s="226" t="n">
        <f aca="false">+AU112*$C114</f>
        <v>6.5</v>
      </c>
      <c r="AV115" s="226" t="n">
        <f aca="false">+AV112*$C114</f>
        <v>6.5</v>
      </c>
      <c r="AW115" s="226" t="n">
        <f aca="false">+AW112*$C114</f>
        <v>6.5</v>
      </c>
      <c r="AX115" s="226" t="n">
        <f aca="false">+AX112*$C114</f>
        <v>6.5</v>
      </c>
      <c r="AY115" s="226" t="n">
        <f aca="false">+AY112*$C114</f>
        <v>6.5</v>
      </c>
      <c r="AZ115" s="226" t="n">
        <f aca="false">+AZ112*$C114</f>
        <v>6.5</v>
      </c>
      <c r="BA115" s="226" t="n">
        <f aca="false">+BA112*$C114</f>
        <v>6.5</v>
      </c>
      <c r="BB115" s="226" t="n">
        <f aca="false">+BB112*$C114</f>
        <v>6.5</v>
      </c>
      <c r="BC115" s="237"/>
      <c r="BD115" s="238"/>
      <c r="BE115" s="238"/>
      <c r="BF115" s="238"/>
      <c r="BG115" s="238"/>
      <c r="BH115" s="238"/>
      <c r="BI115" s="238"/>
      <c r="BJ115" s="238"/>
      <c r="BK115" s="238"/>
      <c r="BL115" s="238"/>
      <c r="BM115" s="238"/>
      <c r="BN115" s="238"/>
      <c r="BO115" s="238"/>
      <c r="BP115" s="238"/>
      <c r="BQ115" s="238"/>
      <c r="BR115" s="238"/>
      <c r="BS115" s="238"/>
      <c r="BT115" s="238"/>
      <c r="BU115" s="238"/>
      <c r="BV115" s="238"/>
      <c r="BW115" s="238"/>
      <c r="BX115" s="238"/>
      <c r="BY115" s="238"/>
      <c r="BZ115" s="238"/>
      <c r="CA115" s="238"/>
      <c r="CB115" s="238"/>
      <c r="CC115" s="238"/>
      <c r="CD115" s="238"/>
      <c r="CE115" s="238"/>
      <c r="CF115" s="238"/>
      <c r="CG115" s="238"/>
      <c r="CH115" s="238"/>
      <c r="CI115" s="238"/>
      <c r="CJ115" s="238"/>
      <c r="CK115" s="238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  <c r="CY115" s="224"/>
      <c r="CZ115" s="224"/>
      <c r="DA115" s="224"/>
      <c r="DB115" s="224"/>
      <c r="DC115" s="224"/>
      <c r="DD115" s="224"/>
      <c r="DE115" s="224"/>
      <c r="DF115" s="224"/>
      <c r="DG115" s="224"/>
      <c r="DH115" s="224"/>
      <c r="DI115" s="224"/>
      <c r="DJ115" s="224"/>
      <c r="DK115" s="224"/>
      <c r="DL115" s="224"/>
      <c r="DM115" s="224"/>
      <c r="DN115" s="224"/>
      <c r="DO115" s="224"/>
      <c r="DP115" s="224"/>
      <c r="DQ115" s="224"/>
      <c r="DR115" s="224"/>
      <c r="DS115" s="224"/>
      <c r="DT115" s="224"/>
      <c r="DU115" s="224"/>
      <c r="DV115" s="224"/>
      <c r="DW115" s="224"/>
      <c r="DX115" s="224"/>
      <c r="DY115" s="224"/>
      <c r="DZ115" s="224"/>
      <c r="EA115" s="224"/>
      <c r="EB115" s="224"/>
      <c r="EC115" s="224"/>
      <c r="ED115" s="224"/>
      <c r="EE115" s="224"/>
      <c r="EF115" s="224"/>
      <c r="EG115" s="224"/>
      <c r="EH115" s="224"/>
      <c r="EI115" s="224"/>
      <c r="EJ115" s="224"/>
      <c r="EK115" s="224"/>
      <c r="EL115" s="224"/>
      <c r="EM115" s="224"/>
      <c r="EN115" s="224"/>
      <c r="EO115" s="224"/>
      <c r="EP115" s="224"/>
      <c r="EQ115" s="224"/>
      <c r="ER115" s="224"/>
      <c r="ES115" s="224"/>
      <c r="ET115" s="224"/>
      <c r="EU115" s="224"/>
      <c r="EV115" s="224"/>
      <c r="EW115" s="224"/>
      <c r="EX115" s="224"/>
      <c r="EY115" s="224"/>
      <c r="EZ115" s="224"/>
      <c r="FA115" s="224"/>
      <c r="FB115" s="224"/>
      <c r="FC115" s="224"/>
      <c r="FD115" s="224"/>
      <c r="FE115" s="224"/>
      <c r="FF115" s="224"/>
      <c r="FG115" s="224"/>
      <c r="FH115" s="224"/>
      <c r="FI115" s="224"/>
      <c r="FJ115" s="224"/>
      <c r="FK115" s="224"/>
      <c r="FL115" s="224"/>
      <c r="FM115" s="224"/>
      <c r="FN115" s="224"/>
      <c r="FO115" s="224"/>
      <c r="FP115" s="224"/>
      <c r="FQ115" s="224"/>
      <c r="FR115" s="224"/>
      <c r="FS115" s="224"/>
      <c r="FT115" s="224"/>
      <c r="FU115" s="224"/>
      <c r="FV115" s="224"/>
      <c r="FW115" s="224"/>
      <c r="FX115" s="224"/>
      <c r="FY115" s="224"/>
      <c r="FZ115" s="224"/>
      <c r="GA115" s="224"/>
      <c r="GB115" s="224"/>
      <c r="GC115" s="224"/>
      <c r="GD115" s="224"/>
      <c r="GE115" s="224"/>
      <c r="GF115" s="224"/>
      <c r="GG115" s="224"/>
      <c r="GH115" s="224"/>
      <c r="GI115" s="224"/>
      <c r="GJ115" s="224"/>
      <c r="GK115" s="224"/>
      <c r="GL115" s="224"/>
      <c r="GM115" s="224"/>
      <c r="GN115" s="224"/>
      <c r="GO115" s="224"/>
      <c r="GP115" s="224"/>
      <c r="GQ115" s="224"/>
      <c r="GR115" s="224"/>
      <c r="GS115" s="224"/>
      <c r="GT115" s="224"/>
      <c r="GU115" s="224"/>
      <c r="GV115" s="224"/>
      <c r="GW115" s="224"/>
      <c r="GX115" s="224"/>
      <c r="GY115" s="224"/>
      <c r="GZ115" s="224"/>
      <c r="HA115" s="224"/>
      <c r="HB115" s="224"/>
      <c r="HC115" s="224"/>
      <c r="HD115" s="224"/>
      <c r="HE115" s="224"/>
      <c r="HF115" s="224"/>
      <c r="HG115" s="224"/>
      <c r="HH115" s="224"/>
      <c r="HI115" s="224"/>
      <c r="HJ115" s="224"/>
      <c r="HK115" s="224"/>
      <c r="HL115" s="224"/>
      <c r="HM115" s="224"/>
      <c r="HN115" s="224"/>
      <c r="HO115" s="224"/>
      <c r="HP115" s="224"/>
      <c r="HQ115" s="224"/>
      <c r="HR115" s="224"/>
      <c r="HS115" s="224"/>
      <c r="HT115" s="224"/>
      <c r="HU115" s="224"/>
      <c r="HV115" s="224"/>
      <c r="HW115" s="224"/>
      <c r="HX115" s="224"/>
      <c r="HY115" s="224"/>
      <c r="HZ115" s="224"/>
      <c r="IA115" s="224"/>
      <c r="IB115" s="224"/>
      <c r="IC115" s="224"/>
      <c r="ID115" s="224"/>
      <c r="IE115" s="224"/>
      <c r="IF115" s="224"/>
      <c r="IG115" s="224"/>
      <c r="IH115" s="224"/>
      <c r="II115" s="224"/>
      <c r="IJ115" s="224"/>
      <c r="IK115" s="224"/>
      <c r="IL115" s="224"/>
      <c r="IM115" s="224"/>
      <c r="IN115" s="224"/>
      <c r="IO115" s="224"/>
      <c r="IP115" s="224"/>
      <c r="IQ115" s="224"/>
      <c r="IR115" s="224"/>
      <c r="IS115" s="224"/>
      <c r="IT115" s="224"/>
      <c r="IU115" s="224"/>
      <c r="IV115" s="224"/>
      <c r="IW115" s="224"/>
    </row>
    <row r="116" customFormat="false" ht="13.5" hidden="false" customHeight="false" outlineLevel="0" collapsed="false">
      <c r="A116" s="161" t="n">
        <f aca="false">+A108+1</f>
        <v>15</v>
      </c>
      <c r="B116" s="214" t="str">
        <f aca="false">+'Detail by Turbine'!G20</f>
        <v>Fr 6B 60 hz power barges (BV = 0)</v>
      </c>
      <c r="C116" s="215" t="str">
        <f aca="false">+'Detail by Turbine'!S20</f>
        <v>Unassigned</v>
      </c>
      <c r="D116" s="227"/>
      <c r="E116" s="227"/>
      <c r="F116" s="227"/>
      <c r="G116" s="227"/>
      <c r="H116" s="227"/>
      <c r="I116" s="227"/>
      <c r="J116" s="227"/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8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9"/>
      <c r="BD116" s="230"/>
      <c r="BE116" s="230"/>
      <c r="BF116" s="230"/>
      <c r="BG116" s="230"/>
      <c r="BH116" s="230"/>
      <c r="BI116" s="230"/>
      <c r="BJ116" s="230"/>
      <c r="BK116" s="230"/>
      <c r="BL116" s="230"/>
      <c r="BM116" s="230"/>
      <c r="BN116" s="230"/>
      <c r="BO116" s="230"/>
      <c r="BP116" s="230"/>
      <c r="BQ116" s="230"/>
      <c r="BR116" s="230"/>
      <c r="BS116" s="230"/>
      <c r="BT116" s="230"/>
      <c r="BU116" s="230"/>
      <c r="BV116" s="230"/>
      <c r="BW116" s="230"/>
      <c r="BX116" s="230"/>
      <c r="BY116" s="230"/>
      <c r="BZ116" s="230"/>
      <c r="CA116" s="230"/>
      <c r="CB116" s="230"/>
      <c r="CC116" s="230"/>
      <c r="CD116" s="230"/>
      <c r="CE116" s="230"/>
      <c r="CF116" s="230"/>
      <c r="CG116" s="230"/>
      <c r="CH116" s="230"/>
      <c r="CI116" s="230"/>
      <c r="CJ116" s="230"/>
      <c r="CK116" s="230"/>
      <c r="CL116" s="231"/>
      <c r="CM116" s="231"/>
      <c r="CN116" s="231"/>
      <c r="CO116" s="231"/>
      <c r="CP116" s="231"/>
      <c r="CQ116" s="231"/>
      <c r="CR116" s="231"/>
      <c r="CS116" s="231"/>
      <c r="CT116" s="231"/>
      <c r="CU116" s="231"/>
      <c r="CV116" s="231"/>
      <c r="CW116" s="231"/>
      <c r="CX116" s="231"/>
      <c r="CY116" s="231"/>
      <c r="CZ116" s="231"/>
      <c r="DA116" s="231"/>
      <c r="DB116" s="231"/>
      <c r="DC116" s="231"/>
      <c r="DD116" s="231"/>
      <c r="DE116" s="231"/>
      <c r="DF116" s="231"/>
      <c r="DG116" s="231"/>
      <c r="DH116" s="231"/>
      <c r="DI116" s="231"/>
      <c r="DJ116" s="231"/>
      <c r="DK116" s="231"/>
      <c r="DL116" s="231"/>
      <c r="DM116" s="231"/>
      <c r="DN116" s="231"/>
      <c r="DO116" s="231"/>
      <c r="DP116" s="231"/>
      <c r="DQ116" s="231"/>
      <c r="DR116" s="231"/>
      <c r="DS116" s="231"/>
      <c r="DT116" s="231"/>
      <c r="DU116" s="231"/>
      <c r="DV116" s="231"/>
      <c r="DW116" s="231"/>
      <c r="DX116" s="231"/>
      <c r="DY116" s="231"/>
      <c r="DZ116" s="231"/>
      <c r="EA116" s="231"/>
      <c r="EB116" s="231"/>
      <c r="EC116" s="231"/>
      <c r="ED116" s="231"/>
      <c r="EE116" s="231"/>
      <c r="EF116" s="231"/>
      <c r="EG116" s="231"/>
      <c r="EH116" s="231"/>
      <c r="EI116" s="231"/>
      <c r="EJ116" s="231"/>
      <c r="EK116" s="231"/>
      <c r="EL116" s="231"/>
      <c r="EM116" s="231"/>
      <c r="EN116" s="231"/>
      <c r="EO116" s="231"/>
      <c r="EP116" s="231"/>
      <c r="EQ116" s="231"/>
      <c r="ER116" s="231"/>
      <c r="ES116" s="231"/>
      <c r="ET116" s="231"/>
      <c r="EU116" s="231"/>
      <c r="EV116" s="231"/>
      <c r="EW116" s="231"/>
      <c r="EX116" s="231"/>
      <c r="EY116" s="231"/>
      <c r="EZ116" s="231"/>
      <c r="FA116" s="231"/>
      <c r="FB116" s="231"/>
      <c r="FC116" s="231"/>
      <c r="FD116" s="231"/>
      <c r="FE116" s="231"/>
      <c r="FF116" s="231"/>
      <c r="FG116" s="231"/>
      <c r="FH116" s="231"/>
      <c r="FI116" s="231"/>
      <c r="FJ116" s="231"/>
      <c r="FK116" s="231"/>
      <c r="FL116" s="231"/>
      <c r="FM116" s="231"/>
      <c r="FN116" s="231"/>
      <c r="FO116" s="231"/>
      <c r="FP116" s="231"/>
      <c r="FQ116" s="231"/>
      <c r="FR116" s="231"/>
      <c r="FS116" s="231"/>
      <c r="FT116" s="231"/>
      <c r="FU116" s="231"/>
      <c r="FV116" s="231"/>
      <c r="FW116" s="231"/>
      <c r="FX116" s="231"/>
      <c r="FY116" s="231"/>
      <c r="FZ116" s="231"/>
      <c r="GA116" s="231"/>
      <c r="GB116" s="231"/>
      <c r="GC116" s="231"/>
      <c r="GD116" s="231"/>
      <c r="GE116" s="231"/>
      <c r="GF116" s="231"/>
      <c r="GG116" s="231"/>
      <c r="GH116" s="231"/>
      <c r="GI116" s="231"/>
      <c r="GJ116" s="231"/>
      <c r="GK116" s="231"/>
      <c r="GL116" s="231"/>
      <c r="GM116" s="231"/>
      <c r="GN116" s="231"/>
      <c r="GO116" s="231"/>
      <c r="GP116" s="231"/>
      <c r="GQ116" s="231"/>
      <c r="GR116" s="231"/>
      <c r="GS116" s="231"/>
      <c r="GT116" s="231"/>
      <c r="GU116" s="231"/>
      <c r="GV116" s="231"/>
      <c r="GW116" s="231"/>
      <c r="GX116" s="231"/>
      <c r="GY116" s="231"/>
      <c r="GZ116" s="231"/>
      <c r="HA116" s="231"/>
      <c r="HB116" s="231"/>
      <c r="HC116" s="231"/>
      <c r="HD116" s="231"/>
      <c r="HE116" s="231"/>
      <c r="HF116" s="231"/>
      <c r="HG116" s="231"/>
      <c r="HH116" s="231"/>
      <c r="HI116" s="231"/>
      <c r="HJ116" s="231"/>
      <c r="HK116" s="231"/>
      <c r="HL116" s="231"/>
      <c r="HM116" s="231"/>
      <c r="HN116" s="231"/>
      <c r="HO116" s="231"/>
      <c r="HP116" s="231"/>
      <c r="HQ116" s="231"/>
      <c r="HR116" s="231"/>
      <c r="HS116" s="231"/>
      <c r="HT116" s="231"/>
      <c r="HU116" s="231"/>
      <c r="HV116" s="231"/>
      <c r="HW116" s="231"/>
      <c r="HX116" s="231"/>
      <c r="HY116" s="231"/>
      <c r="HZ116" s="231"/>
      <c r="IA116" s="231"/>
      <c r="IB116" s="231"/>
      <c r="IC116" s="231"/>
      <c r="ID116" s="231"/>
      <c r="IE116" s="231"/>
      <c r="IF116" s="231"/>
      <c r="IG116" s="231"/>
      <c r="IH116" s="231"/>
      <c r="II116" s="231"/>
      <c r="IJ116" s="231"/>
      <c r="IK116" s="231"/>
      <c r="IL116" s="231"/>
      <c r="IM116" s="231"/>
      <c r="IN116" s="231"/>
      <c r="IO116" s="231"/>
      <c r="IP116" s="231"/>
      <c r="IQ116" s="231"/>
      <c r="IR116" s="231"/>
      <c r="IS116" s="231"/>
      <c r="IT116" s="231"/>
      <c r="IU116" s="231"/>
      <c r="IV116" s="231"/>
      <c r="IW116" s="231"/>
    </row>
    <row r="117" customFormat="false" ht="12.75" hidden="false" customHeight="false" outlineLevel="0" collapsed="false">
      <c r="A117" s="161"/>
      <c r="B117" s="217" t="s">
        <v>121</v>
      </c>
      <c r="C117" s="215"/>
      <c r="D117" s="218" t="n">
        <v>0</v>
      </c>
      <c r="E117" s="218" t="n">
        <v>0</v>
      </c>
      <c r="F117" s="218" t="n">
        <v>0</v>
      </c>
      <c r="G117" s="218" t="n">
        <v>0</v>
      </c>
      <c r="H117" s="218" t="n">
        <v>0</v>
      </c>
      <c r="I117" s="218" t="n">
        <v>0</v>
      </c>
      <c r="J117" s="218" t="n">
        <v>0</v>
      </c>
      <c r="K117" s="218" t="n">
        <v>0</v>
      </c>
      <c r="L117" s="218" t="n">
        <v>0</v>
      </c>
      <c r="M117" s="218" t="n">
        <v>0</v>
      </c>
      <c r="N117" s="218" t="n">
        <v>0</v>
      </c>
      <c r="O117" s="218" t="n">
        <v>0</v>
      </c>
      <c r="P117" s="218" t="n">
        <v>0</v>
      </c>
      <c r="Q117" s="218" t="n">
        <v>0</v>
      </c>
      <c r="R117" s="218" t="n">
        <v>0</v>
      </c>
      <c r="S117" s="218" t="n">
        <v>0</v>
      </c>
      <c r="T117" s="218" t="n">
        <v>0</v>
      </c>
      <c r="U117" s="218" t="n">
        <v>0</v>
      </c>
      <c r="V117" s="218" t="n">
        <v>0</v>
      </c>
      <c r="W117" s="218" t="n">
        <v>1</v>
      </c>
      <c r="X117" s="218" t="n">
        <v>0</v>
      </c>
      <c r="Y117" s="218" t="n">
        <v>0</v>
      </c>
      <c r="Z117" s="218" t="n">
        <v>0</v>
      </c>
      <c r="AA117" s="218" t="n">
        <v>0</v>
      </c>
      <c r="AB117" s="218" t="n">
        <v>0</v>
      </c>
      <c r="AC117" s="218" t="n">
        <v>0</v>
      </c>
      <c r="AD117" s="218" t="n">
        <v>0</v>
      </c>
      <c r="AE117" s="218" t="n">
        <v>0</v>
      </c>
      <c r="AF117" s="218" t="n">
        <v>0</v>
      </c>
      <c r="AG117" s="218" t="n">
        <v>0</v>
      </c>
      <c r="AH117" s="218" t="n">
        <v>0</v>
      </c>
      <c r="AI117" s="218" t="n">
        <v>0</v>
      </c>
      <c r="AJ117" s="170" t="n">
        <v>0</v>
      </c>
      <c r="AK117" s="218" t="n">
        <v>0</v>
      </c>
      <c r="AL117" s="218" t="n">
        <v>0</v>
      </c>
      <c r="AM117" s="218" t="n">
        <v>0</v>
      </c>
      <c r="AN117" s="218" t="n">
        <v>0</v>
      </c>
      <c r="AO117" s="218" t="n">
        <v>0</v>
      </c>
      <c r="AP117" s="218" t="n">
        <v>0</v>
      </c>
      <c r="AQ117" s="218" t="n">
        <v>0</v>
      </c>
      <c r="AR117" s="218" t="n">
        <v>0</v>
      </c>
      <c r="AS117" s="218" t="n">
        <v>0</v>
      </c>
      <c r="AT117" s="218" t="n">
        <v>0</v>
      </c>
      <c r="AU117" s="218" t="n">
        <v>0</v>
      </c>
      <c r="AV117" s="218" t="n">
        <v>0</v>
      </c>
      <c r="AW117" s="218" t="n">
        <v>0</v>
      </c>
      <c r="AX117" s="218" t="n">
        <v>0</v>
      </c>
      <c r="AY117" s="218" t="n">
        <v>0</v>
      </c>
      <c r="AZ117" s="218" t="n">
        <v>0</v>
      </c>
      <c r="BA117" s="218" t="n">
        <v>0</v>
      </c>
      <c r="BB117" s="218" t="n">
        <v>0</v>
      </c>
      <c r="BC117" s="232" t="n">
        <f aca="false">SUM(D117:BB117)</f>
        <v>1</v>
      </c>
      <c r="BD117" s="217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2.75" hidden="false" customHeight="false" outlineLevel="0" collapsed="false">
      <c r="A118" s="161"/>
      <c r="B118" s="217" t="s">
        <v>122</v>
      </c>
      <c r="C118" s="215"/>
      <c r="D118" s="218" t="n">
        <f aca="false">D117</f>
        <v>0</v>
      </c>
      <c r="E118" s="218" t="n">
        <f aca="false">+D118+E117</f>
        <v>0</v>
      </c>
      <c r="F118" s="218" t="n">
        <f aca="false">+E118+F117</f>
        <v>0</v>
      </c>
      <c r="G118" s="218" t="n">
        <f aca="false">+F118+G117</f>
        <v>0</v>
      </c>
      <c r="H118" s="218" t="n">
        <f aca="false">+G118+H117</f>
        <v>0</v>
      </c>
      <c r="I118" s="218" t="n">
        <f aca="false">+H118+I117</f>
        <v>0</v>
      </c>
      <c r="J118" s="218" t="n">
        <f aca="false">+I118+J117</f>
        <v>0</v>
      </c>
      <c r="K118" s="218" t="n">
        <f aca="false">+J118+K117</f>
        <v>0</v>
      </c>
      <c r="L118" s="218" t="n">
        <f aca="false">+K118+L117</f>
        <v>0</v>
      </c>
      <c r="M118" s="218" t="n">
        <f aca="false">+L118+M117</f>
        <v>0</v>
      </c>
      <c r="N118" s="218" t="n">
        <f aca="false">+M118+N117</f>
        <v>0</v>
      </c>
      <c r="O118" s="218" t="n">
        <f aca="false">+N118+O117</f>
        <v>0</v>
      </c>
      <c r="P118" s="218" t="n">
        <f aca="false">+O118+P117</f>
        <v>0</v>
      </c>
      <c r="Q118" s="218" t="n">
        <f aca="false">+P118+Q117</f>
        <v>0</v>
      </c>
      <c r="R118" s="218" t="n">
        <f aca="false">+Q118+R117</f>
        <v>0</v>
      </c>
      <c r="S118" s="218" t="n">
        <f aca="false">+R118+S117</f>
        <v>0</v>
      </c>
      <c r="T118" s="218" t="n">
        <f aca="false">+S118+T117</f>
        <v>0</v>
      </c>
      <c r="U118" s="218" t="n">
        <f aca="false">+T118+U117</f>
        <v>0</v>
      </c>
      <c r="V118" s="218" t="n">
        <f aca="false">+U118+V117</f>
        <v>0</v>
      </c>
      <c r="W118" s="218" t="n">
        <f aca="false">+V118+W117</f>
        <v>1</v>
      </c>
      <c r="X118" s="218" t="n">
        <f aca="false">+W118+X117</f>
        <v>1</v>
      </c>
      <c r="Y118" s="218" t="n">
        <f aca="false">+X118+Y117</f>
        <v>1</v>
      </c>
      <c r="Z118" s="218" t="n">
        <f aca="false">+Y118+Z117</f>
        <v>1</v>
      </c>
      <c r="AA118" s="218" t="n">
        <f aca="false">+Z118+AA117</f>
        <v>1</v>
      </c>
      <c r="AB118" s="218" t="n">
        <f aca="false">+AA118+AB117</f>
        <v>1</v>
      </c>
      <c r="AC118" s="218" t="n">
        <f aca="false">+AB118+AC117</f>
        <v>1</v>
      </c>
      <c r="AD118" s="218" t="n">
        <f aca="false">+AC118+AD117</f>
        <v>1</v>
      </c>
      <c r="AE118" s="218" t="n">
        <f aca="false">+AD118+AE117</f>
        <v>1</v>
      </c>
      <c r="AF118" s="218" t="n">
        <f aca="false">+AE118+AF117</f>
        <v>1</v>
      </c>
      <c r="AG118" s="218" t="n">
        <f aca="false">+AF118+AG117</f>
        <v>1</v>
      </c>
      <c r="AH118" s="218" t="n">
        <f aca="false">+AG118+AH117</f>
        <v>1</v>
      </c>
      <c r="AI118" s="218" t="n">
        <f aca="false">+AH118+AI117</f>
        <v>1</v>
      </c>
      <c r="AJ118" s="170" t="n">
        <f aca="false">+AI118+AJ117</f>
        <v>1</v>
      </c>
      <c r="AK118" s="218" t="n">
        <f aca="false">+AJ118+AK117</f>
        <v>1</v>
      </c>
      <c r="AL118" s="218" t="n">
        <f aca="false">+AK118+AL117</f>
        <v>1</v>
      </c>
      <c r="AM118" s="218" t="n">
        <f aca="false">+AL118+AM117</f>
        <v>1</v>
      </c>
      <c r="AN118" s="218" t="n">
        <f aca="false">+AM118+AN117</f>
        <v>1</v>
      </c>
      <c r="AO118" s="218" t="n">
        <f aca="false">+AN118+AO117</f>
        <v>1</v>
      </c>
      <c r="AP118" s="218" t="n">
        <f aca="false">+AO118+AP117</f>
        <v>1</v>
      </c>
      <c r="AQ118" s="218" t="n">
        <f aca="false">+AP118+AQ117</f>
        <v>1</v>
      </c>
      <c r="AR118" s="218" t="n">
        <f aca="false">+AQ118+AR117</f>
        <v>1</v>
      </c>
      <c r="AS118" s="218" t="n">
        <f aca="false">+AR118+AS117</f>
        <v>1</v>
      </c>
      <c r="AT118" s="218" t="n">
        <f aca="false">+AS118+AT117</f>
        <v>1</v>
      </c>
      <c r="AU118" s="218" t="n">
        <f aca="false">+AT118+AU117</f>
        <v>1</v>
      </c>
      <c r="AV118" s="218" t="n">
        <f aca="false">+AU118+AV117</f>
        <v>1</v>
      </c>
      <c r="AW118" s="218" t="n">
        <f aca="false">+AV118+AW117</f>
        <v>1</v>
      </c>
      <c r="AX118" s="218" t="n">
        <f aca="false">+AW118+AX117</f>
        <v>1</v>
      </c>
      <c r="AY118" s="218" t="n">
        <f aca="false">+AX118+AY117</f>
        <v>1</v>
      </c>
      <c r="AZ118" s="218" t="n">
        <f aca="false">+AY118+AZ117</f>
        <v>1</v>
      </c>
      <c r="BA118" s="218" t="n">
        <f aca="false">+AZ118+BA117</f>
        <v>1</v>
      </c>
      <c r="BB118" s="218" t="n">
        <f aca="false">+BA118+BB117</f>
        <v>1</v>
      </c>
      <c r="BC118" s="232"/>
      <c r="BD118" s="217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2.75" hidden="false" customHeight="false" outlineLevel="0" collapsed="false">
      <c r="A119" s="161"/>
      <c r="B119" s="217" t="s">
        <v>123</v>
      </c>
      <c r="C119" s="215"/>
      <c r="D119" s="218" t="n">
        <v>0</v>
      </c>
      <c r="E119" s="218" t="n">
        <v>0</v>
      </c>
      <c r="F119" s="218" t="n">
        <v>0</v>
      </c>
      <c r="G119" s="218" t="n">
        <v>0</v>
      </c>
      <c r="H119" s="218" t="n">
        <v>0</v>
      </c>
      <c r="I119" s="218" t="n">
        <v>0</v>
      </c>
      <c r="J119" s="218" t="n">
        <v>0</v>
      </c>
      <c r="K119" s="218" t="n">
        <v>0</v>
      </c>
      <c r="L119" s="218" t="n">
        <v>0</v>
      </c>
      <c r="M119" s="218" t="n">
        <v>0</v>
      </c>
      <c r="N119" s="218" t="n">
        <v>0</v>
      </c>
      <c r="O119" s="218" t="n">
        <v>0</v>
      </c>
      <c r="P119" s="218" t="n">
        <v>0</v>
      </c>
      <c r="Q119" s="218" t="n">
        <v>0</v>
      </c>
      <c r="R119" s="218" t="n">
        <v>0</v>
      </c>
      <c r="S119" s="218" t="n">
        <v>0</v>
      </c>
      <c r="T119" s="218" t="n">
        <v>0</v>
      </c>
      <c r="U119" s="218" t="n">
        <v>0</v>
      </c>
      <c r="V119" s="218" t="n">
        <v>0</v>
      </c>
      <c r="W119" s="218" t="n">
        <v>1</v>
      </c>
      <c r="X119" s="218" t="n">
        <v>0</v>
      </c>
      <c r="Y119" s="218" t="n">
        <v>0</v>
      </c>
      <c r="Z119" s="218" t="n">
        <v>0</v>
      </c>
      <c r="AA119" s="218" t="n">
        <v>0</v>
      </c>
      <c r="AB119" s="218" t="n">
        <v>0</v>
      </c>
      <c r="AC119" s="218" t="n">
        <v>0</v>
      </c>
      <c r="AD119" s="218" t="n">
        <v>0</v>
      </c>
      <c r="AE119" s="218" t="n">
        <v>0</v>
      </c>
      <c r="AF119" s="218" t="n">
        <v>0</v>
      </c>
      <c r="AG119" s="218" t="n">
        <v>0</v>
      </c>
      <c r="AH119" s="218" t="n">
        <v>0</v>
      </c>
      <c r="AI119" s="218" t="n">
        <v>0</v>
      </c>
      <c r="AJ119" s="170" t="n">
        <v>0</v>
      </c>
      <c r="AK119" s="218" t="n">
        <v>0</v>
      </c>
      <c r="AL119" s="218" t="n">
        <v>0</v>
      </c>
      <c r="AM119" s="218" t="n">
        <v>0</v>
      </c>
      <c r="AN119" s="218" t="n">
        <v>0</v>
      </c>
      <c r="AO119" s="218" t="n">
        <v>0</v>
      </c>
      <c r="AP119" s="218" t="n">
        <v>0</v>
      </c>
      <c r="AQ119" s="218" t="n">
        <v>0</v>
      </c>
      <c r="AR119" s="218" t="n">
        <v>0</v>
      </c>
      <c r="AS119" s="218" t="n">
        <v>0</v>
      </c>
      <c r="AT119" s="218" t="n">
        <v>0</v>
      </c>
      <c r="AU119" s="218" t="n">
        <v>0</v>
      </c>
      <c r="AV119" s="218" t="n">
        <v>0</v>
      </c>
      <c r="AW119" s="218" t="n">
        <v>0</v>
      </c>
      <c r="AX119" s="218" t="n">
        <v>0</v>
      </c>
      <c r="AY119" s="218" t="n">
        <v>0</v>
      </c>
      <c r="AZ119" s="218" t="n">
        <v>0</v>
      </c>
      <c r="BA119" s="218" t="n">
        <v>0</v>
      </c>
      <c r="BB119" s="218" t="n">
        <v>0</v>
      </c>
      <c r="BC119" s="232" t="n">
        <f aca="false">SUM(D119:BB119)</f>
        <v>1</v>
      </c>
      <c r="BD119" s="217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2.75" hidden="false" customHeight="false" outlineLevel="0" collapsed="false">
      <c r="A120" s="161"/>
      <c r="B120" s="217" t="s">
        <v>124</v>
      </c>
      <c r="C120" s="215"/>
      <c r="D120" s="218" t="n">
        <f aca="false">D119</f>
        <v>0</v>
      </c>
      <c r="E120" s="218" t="n">
        <f aca="false">+D120+E119</f>
        <v>0</v>
      </c>
      <c r="F120" s="218" t="n">
        <f aca="false">+E120+F119</f>
        <v>0</v>
      </c>
      <c r="G120" s="218" t="n">
        <f aca="false">+F120+G119</f>
        <v>0</v>
      </c>
      <c r="H120" s="218" t="n">
        <f aca="false">+G120+H119</f>
        <v>0</v>
      </c>
      <c r="I120" s="218" t="n">
        <f aca="false">+H120+I119</f>
        <v>0</v>
      </c>
      <c r="J120" s="218" t="n">
        <f aca="false">+I120+J119</f>
        <v>0</v>
      </c>
      <c r="K120" s="218" t="n">
        <f aca="false">+J120+K119</f>
        <v>0</v>
      </c>
      <c r="L120" s="218" t="n">
        <f aca="false">+K120+L119</f>
        <v>0</v>
      </c>
      <c r="M120" s="218" t="n">
        <f aca="false">+L120+M119</f>
        <v>0</v>
      </c>
      <c r="N120" s="218" t="n">
        <f aca="false">+M120+N119</f>
        <v>0</v>
      </c>
      <c r="O120" s="218" t="n">
        <f aca="false">+N120+O119</f>
        <v>0</v>
      </c>
      <c r="P120" s="218" t="n">
        <f aca="false">+O120+P119</f>
        <v>0</v>
      </c>
      <c r="Q120" s="218" t="n">
        <f aca="false">+P120+Q119</f>
        <v>0</v>
      </c>
      <c r="R120" s="218" t="n">
        <f aca="false">+Q120+R119</f>
        <v>0</v>
      </c>
      <c r="S120" s="218" t="n">
        <f aca="false">+R120+S119</f>
        <v>0</v>
      </c>
      <c r="T120" s="218" t="n">
        <f aca="false">+S120+T119</f>
        <v>0</v>
      </c>
      <c r="U120" s="218" t="n">
        <f aca="false">+T120+U119</f>
        <v>0</v>
      </c>
      <c r="V120" s="218" t="n">
        <f aca="false">+U120+V119</f>
        <v>0</v>
      </c>
      <c r="W120" s="218" t="n">
        <f aca="false">+V120+W119</f>
        <v>1</v>
      </c>
      <c r="X120" s="218" t="n">
        <f aca="false">+W120+X119</f>
        <v>1</v>
      </c>
      <c r="Y120" s="218" t="n">
        <f aca="false">+X120+Y119</f>
        <v>1</v>
      </c>
      <c r="Z120" s="218" t="n">
        <f aca="false">+Y120+Z119</f>
        <v>1</v>
      </c>
      <c r="AA120" s="218" t="n">
        <f aca="false">+Z120+AA119</f>
        <v>1</v>
      </c>
      <c r="AB120" s="218" t="n">
        <f aca="false">+AA120+AB119</f>
        <v>1</v>
      </c>
      <c r="AC120" s="218" t="n">
        <f aca="false">+AB120+AC119</f>
        <v>1</v>
      </c>
      <c r="AD120" s="218" t="n">
        <f aca="false">+AC120+AD119</f>
        <v>1</v>
      </c>
      <c r="AE120" s="218" t="n">
        <f aca="false">+AD120+AE119</f>
        <v>1</v>
      </c>
      <c r="AF120" s="218" t="n">
        <f aca="false">+AE120+AF119</f>
        <v>1</v>
      </c>
      <c r="AG120" s="218" t="n">
        <f aca="false">+AF120+AG119</f>
        <v>1</v>
      </c>
      <c r="AH120" s="218" t="n">
        <f aca="false">+AG120+AH119</f>
        <v>1</v>
      </c>
      <c r="AI120" s="218" t="n">
        <f aca="false">+AH120+AI119</f>
        <v>1</v>
      </c>
      <c r="AJ120" s="170" t="n">
        <f aca="false">+AI120+AJ119</f>
        <v>1</v>
      </c>
      <c r="AK120" s="218" t="n">
        <f aca="false">+AJ120+AK119</f>
        <v>1</v>
      </c>
      <c r="AL120" s="218" t="n">
        <f aca="false">+AK120+AL119</f>
        <v>1</v>
      </c>
      <c r="AM120" s="218" t="n">
        <f aca="false">+AL120+AM119</f>
        <v>1</v>
      </c>
      <c r="AN120" s="218" t="n">
        <f aca="false">+AM120+AN119</f>
        <v>1</v>
      </c>
      <c r="AO120" s="218" t="n">
        <f aca="false">+AN120+AO119</f>
        <v>1</v>
      </c>
      <c r="AP120" s="218" t="n">
        <f aca="false">+AO120+AP119</f>
        <v>1</v>
      </c>
      <c r="AQ120" s="218" t="n">
        <f aca="false">+AP120+AQ119</f>
        <v>1</v>
      </c>
      <c r="AR120" s="218" t="n">
        <f aca="false">+AQ120+AR119</f>
        <v>1</v>
      </c>
      <c r="AS120" s="218" t="n">
        <f aca="false">+AR120+AS119</f>
        <v>1</v>
      </c>
      <c r="AT120" s="218" t="n">
        <f aca="false">+AS120+AT119</f>
        <v>1</v>
      </c>
      <c r="AU120" s="218" t="n">
        <f aca="false">+AT120+AU119</f>
        <v>1</v>
      </c>
      <c r="AV120" s="218" t="n">
        <f aca="false">+AU120+AV119</f>
        <v>1</v>
      </c>
      <c r="AW120" s="218" t="n">
        <f aca="false">+AV120+AW119</f>
        <v>1</v>
      </c>
      <c r="AX120" s="218" t="n">
        <f aca="false">+AW120+AX119</f>
        <v>1</v>
      </c>
      <c r="AY120" s="218" t="n">
        <f aca="false">+AX120+AY119</f>
        <v>1</v>
      </c>
      <c r="AZ120" s="218" t="n">
        <f aca="false">+AY120+AZ119</f>
        <v>1</v>
      </c>
      <c r="BA120" s="218" t="n">
        <f aca="false">+AZ120+BA119</f>
        <v>1</v>
      </c>
      <c r="BB120" s="218" t="n">
        <f aca="false">+BA120+BB119</f>
        <v>1</v>
      </c>
      <c r="BC120" s="232"/>
      <c r="BD120" s="217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2.75" hidden="false" customHeight="false" outlineLevel="0" collapsed="false">
      <c r="A121" s="161"/>
      <c r="B121" s="219"/>
      <c r="C121" s="215"/>
      <c r="D121" s="220"/>
      <c r="E121" s="220"/>
      <c r="F121" s="220"/>
      <c r="G121" s="220"/>
      <c r="H121" s="220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175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34"/>
      <c r="BD121" s="230"/>
      <c r="BE121" s="230"/>
      <c r="BF121" s="230"/>
      <c r="BG121" s="230"/>
      <c r="BH121" s="230"/>
      <c r="BI121" s="230"/>
      <c r="BJ121" s="230"/>
      <c r="BK121" s="230"/>
      <c r="BL121" s="230"/>
      <c r="BM121" s="230"/>
      <c r="BN121" s="230"/>
      <c r="BO121" s="230"/>
      <c r="BP121" s="230"/>
      <c r="BQ121" s="230"/>
      <c r="BR121" s="230"/>
      <c r="BS121" s="230"/>
      <c r="BT121" s="230"/>
      <c r="BU121" s="230"/>
      <c r="BV121" s="230"/>
      <c r="BW121" s="230"/>
      <c r="BX121" s="230"/>
      <c r="BY121" s="230"/>
      <c r="BZ121" s="230"/>
      <c r="CA121" s="230"/>
      <c r="CB121" s="230"/>
      <c r="CC121" s="230"/>
      <c r="CD121" s="230"/>
      <c r="CE121" s="230"/>
      <c r="CF121" s="230"/>
      <c r="CG121" s="230"/>
      <c r="CH121" s="230"/>
      <c r="CI121" s="230"/>
      <c r="CJ121" s="230"/>
      <c r="CK121" s="230"/>
      <c r="CL121" s="231"/>
      <c r="CM121" s="231"/>
      <c r="CN121" s="231"/>
      <c r="CO121" s="231"/>
      <c r="CP121" s="231"/>
      <c r="CQ121" s="231"/>
      <c r="CR121" s="231"/>
      <c r="CS121" s="231"/>
      <c r="CT121" s="231"/>
      <c r="CU121" s="231"/>
      <c r="CV121" s="231"/>
      <c r="CW121" s="231"/>
      <c r="CX121" s="231"/>
      <c r="CY121" s="231"/>
      <c r="CZ121" s="231"/>
      <c r="DA121" s="231"/>
      <c r="DB121" s="231"/>
      <c r="DC121" s="231"/>
      <c r="DD121" s="231"/>
      <c r="DE121" s="231"/>
      <c r="DF121" s="231"/>
      <c r="DG121" s="231"/>
      <c r="DH121" s="231"/>
      <c r="DI121" s="231"/>
      <c r="DJ121" s="231"/>
      <c r="DK121" s="231"/>
      <c r="DL121" s="231"/>
      <c r="DM121" s="231"/>
      <c r="DN121" s="231"/>
      <c r="DO121" s="231"/>
      <c r="DP121" s="231"/>
      <c r="DQ121" s="231"/>
      <c r="DR121" s="231"/>
      <c r="DS121" s="231"/>
      <c r="DT121" s="231"/>
      <c r="DU121" s="231"/>
      <c r="DV121" s="231"/>
      <c r="DW121" s="231"/>
      <c r="DX121" s="231"/>
      <c r="DY121" s="231"/>
      <c r="DZ121" s="231"/>
      <c r="EA121" s="231"/>
      <c r="EB121" s="231"/>
      <c r="EC121" s="231"/>
      <c r="ED121" s="231"/>
      <c r="EE121" s="231"/>
      <c r="EF121" s="231"/>
      <c r="EG121" s="231"/>
      <c r="EH121" s="231"/>
      <c r="EI121" s="231"/>
      <c r="EJ121" s="231"/>
      <c r="EK121" s="231"/>
      <c r="EL121" s="231"/>
      <c r="EM121" s="231"/>
      <c r="EN121" s="231"/>
      <c r="EO121" s="231"/>
      <c r="EP121" s="231"/>
      <c r="EQ121" s="231"/>
      <c r="ER121" s="231"/>
      <c r="ES121" s="231"/>
      <c r="ET121" s="231"/>
      <c r="EU121" s="231"/>
      <c r="EV121" s="231"/>
      <c r="EW121" s="231"/>
      <c r="EX121" s="231"/>
      <c r="EY121" s="231"/>
      <c r="EZ121" s="231"/>
      <c r="FA121" s="231"/>
      <c r="FB121" s="231"/>
      <c r="FC121" s="231"/>
      <c r="FD121" s="231"/>
      <c r="FE121" s="231"/>
      <c r="FF121" s="231"/>
      <c r="FG121" s="231"/>
      <c r="FH121" s="231"/>
      <c r="FI121" s="231"/>
      <c r="FJ121" s="231"/>
      <c r="FK121" s="231"/>
      <c r="FL121" s="231"/>
      <c r="FM121" s="231"/>
      <c r="FN121" s="231"/>
      <c r="FO121" s="231"/>
      <c r="FP121" s="231"/>
      <c r="FQ121" s="231"/>
      <c r="FR121" s="231"/>
      <c r="FS121" s="231"/>
      <c r="FT121" s="231"/>
      <c r="FU121" s="231"/>
      <c r="FV121" s="231"/>
      <c r="FW121" s="231"/>
      <c r="FX121" s="231"/>
      <c r="FY121" s="231"/>
      <c r="FZ121" s="231"/>
      <c r="GA121" s="231"/>
      <c r="GB121" s="231"/>
      <c r="GC121" s="231"/>
      <c r="GD121" s="231"/>
      <c r="GE121" s="231"/>
      <c r="GF121" s="231"/>
      <c r="GG121" s="231"/>
      <c r="GH121" s="231"/>
      <c r="GI121" s="231"/>
      <c r="GJ121" s="231"/>
      <c r="GK121" s="231"/>
      <c r="GL121" s="231"/>
      <c r="GM121" s="231"/>
      <c r="GN121" s="231"/>
      <c r="GO121" s="231"/>
      <c r="GP121" s="231"/>
      <c r="GQ121" s="231"/>
      <c r="GR121" s="231"/>
      <c r="GS121" s="231"/>
      <c r="GT121" s="231"/>
      <c r="GU121" s="231"/>
      <c r="GV121" s="231"/>
      <c r="GW121" s="231"/>
      <c r="GX121" s="231"/>
      <c r="GY121" s="231"/>
      <c r="GZ121" s="231"/>
      <c r="HA121" s="231"/>
      <c r="HB121" s="231"/>
      <c r="HC121" s="231"/>
      <c r="HD121" s="231"/>
      <c r="HE121" s="231"/>
      <c r="HF121" s="231"/>
      <c r="HG121" s="231"/>
      <c r="HH121" s="231"/>
      <c r="HI121" s="231"/>
      <c r="HJ121" s="231"/>
      <c r="HK121" s="231"/>
      <c r="HL121" s="231"/>
      <c r="HM121" s="231"/>
      <c r="HN121" s="231"/>
      <c r="HO121" s="231"/>
      <c r="HP121" s="231"/>
      <c r="HQ121" s="231"/>
      <c r="HR121" s="231"/>
      <c r="HS121" s="231"/>
      <c r="HT121" s="231"/>
      <c r="HU121" s="231"/>
      <c r="HV121" s="231"/>
      <c r="HW121" s="231"/>
      <c r="HX121" s="231"/>
      <c r="HY121" s="231"/>
      <c r="HZ121" s="231"/>
      <c r="IA121" s="231"/>
      <c r="IB121" s="231"/>
      <c r="IC121" s="231"/>
      <c r="ID121" s="231"/>
      <c r="IE121" s="231"/>
      <c r="IF121" s="231"/>
      <c r="IG121" s="231"/>
      <c r="IH121" s="231"/>
      <c r="II121" s="231"/>
      <c r="IJ121" s="231"/>
      <c r="IK121" s="231"/>
      <c r="IL121" s="231"/>
      <c r="IM121" s="231"/>
      <c r="IN121" s="231"/>
      <c r="IO121" s="231"/>
      <c r="IP121" s="231"/>
      <c r="IQ121" s="231"/>
      <c r="IR121" s="231"/>
      <c r="IS121" s="231"/>
      <c r="IT121" s="231"/>
      <c r="IU121" s="231"/>
      <c r="IV121" s="231"/>
      <c r="IW121" s="231"/>
    </row>
    <row r="122" customFormat="false" ht="12.75" hidden="false" customHeight="false" outlineLevel="0" collapsed="false">
      <c r="A122" s="161"/>
      <c r="B122" s="221" t="s">
        <v>125</v>
      </c>
      <c r="C122" s="222" t="n">
        <f aca="false">13/2</f>
        <v>6.5</v>
      </c>
      <c r="D122" s="223" t="n">
        <f aca="false">+D118*$C122</f>
        <v>0</v>
      </c>
      <c r="E122" s="223" t="n">
        <f aca="false">+E118*$C122</f>
        <v>0</v>
      </c>
      <c r="F122" s="223" t="n">
        <f aca="false">+F118*$C122</f>
        <v>0</v>
      </c>
      <c r="G122" s="223" t="n">
        <f aca="false">+G118*$C122</f>
        <v>0</v>
      </c>
      <c r="H122" s="223" t="n">
        <f aca="false">+H118*$C122</f>
        <v>0</v>
      </c>
      <c r="I122" s="223" t="n">
        <f aca="false">+I118*$C122</f>
        <v>0</v>
      </c>
      <c r="J122" s="223" t="n">
        <f aca="false">+J118*$C122</f>
        <v>0</v>
      </c>
      <c r="K122" s="223" t="n">
        <f aca="false">+K118*$C122</f>
        <v>0</v>
      </c>
      <c r="L122" s="223" t="n">
        <f aca="false">+L118*$C122</f>
        <v>0</v>
      </c>
      <c r="M122" s="223" t="n">
        <f aca="false">+M118*$C122</f>
        <v>0</v>
      </c>
      <c r="N122" s="223" t="n">
        <f aca="false">+N118*$C122</f>
        <v>0</v>
      </c>
      <c r="O122" s="223" t="n">
        <f aca="false">+O118*$C122</f>
        <v>0</v>
      </c>
      <c r="P122" s="223" t="n">
        <f aca="false">+P118*$C122</f>
        <v>0</v>
      </c>
      <c r="Q122" s="223" t="n">
        <f aca="false">+Q118*$C122</f>
        <v>0</v>
      </c>
      <c r="R122" s="223" t="n">
        <f aca="false">+R118*$C122</f>
        <v>0</v>
      </c>
      <c r="S122" s="223" t="n">
        <f aca="false">+S118*$C122</f>
        <v>0</v>
      </c>
      <c r="T122" s="223" t="n">
        <f aca="false">+T118*$C122</f>
        <v>0</v>
      </c>
      <c r="U122" s="223" t="n">
        <f aca="false">+U118*$C122</f>
        <v>0</v>
      </c>
      <c r="V122" s="223" t="n">
        <f aca="false">+V118*$C122</f>
        <v>0</v>
      </c>
      <c r="W122" s="223" t="n">
        <f aca="false">+W118*$C122</f>
        <v>6.5</v>
      </c>
      <c r="X122" s="223" t="n">
        <f aca="false">+X118*$C122</f>
        <v>6.5</v>
      </c>
      <c r="Y122" s="223" t="n">
        <f aca="false">+Y118*$C122</f>
        <v>6.5</v>
      </c>
      <c r="Z122" s="223" t="n">
        <f aca="false">+Z118*$C122</f>
        <v>6.5</v>
      </c>
      <c r="AA122" s="223" t="n">
        <f aca="false">+AA118*$C122</f>
        <v>6.5</v>
      </c>
      <c r="AB122" s="223" t="n">
        <f aca="false">+AB118*$C122</f>
        <v>6.5</v>
      </c>
      <c r="AC122" s="223" t="n">
        <f aca="false">+AC118*$C122</f>
        <v>6.5</v>
      </c>
      <c r="AD122" s="223" t="n">
        <f aca="false">+AD118*$C122</f>
        <v>6.5</v>
      </c>
      <c r="AE122" s="223" t="n">
        <f aca="false">+AE118*$C122</f>
        <v>6.5</v>
      </c>
      <c r="AF122" s="223" t="n">
        <f aca="false">+AF118*$C122</f>
        <v>6.5</v>
      </c>
      <c r="AG122" s="223" t="n">
        <f aca="false">+AG118*$C122</f>
        <v>6.5</v>
      </c>
      <c r="AH122" s="223" t="n">
        <f aca="false">+AH118*$C122</f>
        <v>6.5</v>
      </c>
      <c r="AI122" s="223" t="n">
        <f aca="false">+AI118*$C122</f>
        <v>6.5</v>
      </c>
      <c r="AJ122" s="181" t="n">
        <f aca="false">+AJ118*$C122</f>
        <v>6.5</v>
      </c>
      <c r="AK122" s="223" t="n">
        <f aca="false">+AK118*$C122</f>
        <v>6.5</v>
      </c>
      <c r="AL122" s="223" t="n">
        <f aca="false">+AL118*$C122</f>
        <v>6.5</v>
      </c>
      <c r="AM122" s="223" t="n">
        <f aca="false">+AM118*$C122</f>
        <v>6.5</v>
      </c>
      <c r="AN122" s="223" t="n">
        <f aca="false">+AN118*$C122</f>
        <v>6.5</v>
      </c>
      <c r="AO122" s="223" t="n">
        <f aca="false">+AO118*$C122</f>
        <v>6.5</v>
      </c>
      <c r="AP122" s="223" t="n">
        <f aca="false">+AP118*$C122</f>
        <v>6.5</v>
      </c>
      <c r="AQ122" s="223" t="n">
        <f aca="false">+AQ118*$C122</f>
        <v>6.5</v>
      </c>
      <c r="AR122" s="223" t="n">
        <f aca="false">+AR118*$C122</f>
        <v>6.5</v>
      </c>
      <c r="AS122" s="223" t="n">
        <f aca="false">+AS118*$C122</f>
        <v>6.5</v>
      </c>
      <c r="AT122" s="223" t="n">
        <f aca="false">+AT118*$C122</f>
        <v>6.5</v>
      </c>
      <c r="AU122" s="223" t="n">
        <f aca="false">+AU118*$C122</f>
        <v>6.5</v>
      </c>
      <c r="AV122" s="223" t="n">
        <f aca="false">+AV118*$C122</f>
        <v>6.5</v>
      </c>
      <c r="AW122" s="223" t="n">
        <f aca="false">+AW118*$C122</f>
        <v>6.5</v>
      </c>
      <c r="AX122" s="223" t="n">
        <f aca="false">+AX118*$C122</f>
        <v>6.5</v>
      </c>
      <c r="AY122" s="223" t="n">
        <f aca="false">+AY118*$C122</f>
        <v>6.5</v>
      </c>
      <c r="AZ122" s="223" t="n">
        <f aca="false">+AZ118*$C122</f>
        <v>6.5</v>
      </c>
      <c r="BA122" s="223" t="n">
        <f aca="false">+BA118*$C122</f>
        <v>6.5</v>
      </c>
      <c r="BB122" s="223" t="n">
        <f aca="false">+BB118*$C122</f>
        <v>6.5</v>
      </c>
      <c r="BC122" s="235"/>
      <c r="BD122" s="236"/>
      <c r="BE122" s="236"/>
      <c r="BF122" s="236"/>
      <c r="BG122" s="236"/>
      <c r="BH122" s="236"/>
      <c r="BI122" s="236"/>
      <c r="BJ122" s="236"/>
      <c r="BK122" s="236"/>
      <c r="BL122" s="236"/>
      <c r="BM122" s="236"/>
      <c r="BN122" s="236"/>
      <c r="BO122" s="236"/>
      <c r="BP122" s="236"/>
      <c r="BQ122" s="236"/>
      <c r="BR122" s="236"/>
      <c r="BS122" s="236"/>
      <c r="BT122" s="236"/>
      <c r="BU122" s="236"/>
      <c r="BV122" s="236"/>
      <c r="BW122" s="236"/>
      <c r="BX122" s="236"/>
      <c r="BY122" s="236"/>
      <c r="BZ122" s="236"/>
      <c r="CA122" s="236"/>
      <c r="CB122" s="236"/>
      <c r="CC122" s="236"/>
      <c r="CD122" s="236"/>
      <c r="CE122" s="236"/>
      <c r="CF122" s="236"/>
      <c r="CG122" s="236"/>
      <c r="CH122" s="236"/>
      <c r="CI122" s="236"/>
      <c r="CJ122" s="236"/>
      <c r="CK122" s="236"/>
      <c r="CL122" s="221"/>
      <c r="CM122" s="221"/>
      <c r="CN122" s="221"/>
      <c r="CO122" s="221"/>
      <c r="CP122" s="221"/>
      <c r="CQ122" s="221"/>
      <c r="CR122" s="221"/>
      <c r="CS122" s="221"/>
      <c r="CT122" s="221"/>
      <c r="CU122" s="221"/>
      <c r="CV122" s="221"/>
      <c r="CW122" s="221"/>
      <c r="CX122" s="221"/>
      <c r="CY122" s="221"/>
      <c r="CZ122" s="221"/>
      <c r="DA122" s="221"/>
      <c r="DB122" s="221"/>
      <c r="DC122" s="221"/>
      <c r="DD122" s="221"/>
      <c r="DE122" s="221"/>
      <c r="DF122" s="221"/>
      <c r="DG122" s="221"/>
      <c r="DH122" s="221"/>
      <c r="DI122" s="221"/>
      <c r="DJ122" s="221"/>
      <c r="DK122" s="221"/>
      <c r="DL122" s="221"/>
      <c r="DM122" s="221"/>
      <c r="DN122" s="221"/>
      <c r="DO122" s="221"/>
      <c r="DP122" s="221"/>
      <c r="DQ122" s="221"/>
      <c r="DR122" s="221"/>
      <c r="DS122" s="221"/>
      <c r="DT122" s="221"/>
      <c r="DU122" s="221"/>
      <c r="DV122" s="221"/>
      <c r="DW122" s="221"/>
      <c r="DX122" s="221"/>
      <c r="DY122" s="221"/>
      <c r="DZ122" s="221"/>
      <c r="EA122" s="221"/>
      <c r="EB122" s="221"/>
      <c r="EC122" s="221"/>
      <c r="ED122" s="221"/>
      <c r="EE122" s="221"/>
      <c r="EF122" s="221"/>
      <c r="EG122" s="221"/>
      <c r="EH122" s="221"/>
      <c r="EI122" s="221"/>
      <c r="EJ122" s="221"/>
      <c r="EK122" s="221"/>
      <c r="EL122" s="221"/>
      <c r="EM122" s="221"/>
      <c r="EN122" s="221"/>
      <c r="EO122" s="221"/>
      <c r="EP122" s="221"/>
      <c r="EQ122" s="221"/>
      <c r="ER122" s="221"/>
      <c r="ES122" s="221"/>
      <c r="ET122" s="221"/>
      <c r="EU122" s="221"/>
      <c r="EV122" s="221"/>
      <c r="EW122" s="221"/>
      <c r="EX122" s="221"/>
      <c r="EY122" s="221"/>
      <c r="EZ122" s="221"/>
      <c r="FA122" s="221"/>
      <c r="FB122" s="221"/>
      <c r="FC122" s="221"/>
      <c r="FD122" s="221"/>
      <c r="FE122" s="221"/>
      <c r="FF122" s="221"/>
      <c r="FG122" s="221"/>
      <c r="FH122" s="221"/>
      <c r="FI122" s="221"/>
      <c r="FJ122" s="221"/>
      <c r="FK122" s="221"/>
      <c r="FL122" s="221"/>
      <c r="FM122" s="221"/>
      <c r="FN122" s="221"/>
      <c r="FO122" s="221"/>
      <c r="FP122" s="221"/>
      <c r="FQ122" s="221"/>
      <c r="FR122" s="221"/>
      <c r="FS122" s="221"/>
      <c r="FT122" s="221"/>
      <c r="FU122" s="221"/>
      <c r="FV122" s="221"/>
      <c r="FW122" s="221"/>
      <c r="FX122" s="221"/>
      <c r="FY122" s="221"/>
      <c r="FZ122" s="221"/>
      <c r="GA122" s="221"/>
      <c r="GB122" s="221"/>
      <c r="GC122" s="221"/>
      <c r="GD122" s="221"/>
      <c r="GE122" s="221"/>
      <c r="GF122" s="221"/>
      <c r="GG122" s="221"/>
      <c r="GH122" s="221"/>
      <c r="GI122" s="221"/>
      <c r="GJ122" s="221"/>
      <c r="GK122" s="221"/>
      <c r="GL122" s="221"/>
      <c r="GM122" s="221"/>
      <c r="GN122" s="221"/>
      <c r="GO122" s="221"/>
      <c r="GP122" s="221"/>
      <c r="GQ122" s="221"/>
      <c r="GR122" s="221"/>
      <c r="GS122" s="221"/>
      <c r="GT122" s="221"/>
      <c r="GU122" s="221"/>
      <c r="GV122" s="221"/>
      <c r="GW122" s="221"/>
      <c r="GX122" s="221"/>
      <c r="GY122" s="221"/>
      <c r="GZ122" s="221"/>
      <c r="HA122" s="221"/>
      <c r="HB122" s="221"/>
      <c r="HC122" s="221"/>
      <c r="HD122" s="221"/>
      <c r="HE122" s="221"/>
      <c r="HF122" s="221"/>
      <c r="HG122" s="221"/>
      <c r="HH122" s="221"/>
      <c r="HI122" s="221"/>
      <c r="HJ122" s="221"/>
      <c r="HK122" s="221"/>
      <c r="HL122" s="221"/>
      <c r="HM122" s="221"/>
      <c r="HN122" s="221"/>
      <c r="HO122" s="221"/>
      <c r="HP122" s="221"/>
      <c r="HQ122" s="221"/>
      <c r="HR122" s="221"/>
      <c r="HS122" s="221"/>
      <c r="HT122" s="221"/>
      <c r="HU122" s="221"/>
      <c r="HV122" s="221"/>
      <c r="HW122" s="221"/>
      <c r="HX122" s="221"/>
      <c r="HY122" s="221"/>
      <c r="HZ122" s="221"/>
      <c r="IA122" s="221"/>
      <c r="IB122" s="221"/>
      <c r="IC122" s="221"/>
      <c r="ID122" s="221"/>
      <c r="IE122" s="221"/>
      <c r="IF122" s="221"/>
      <c r="IG122" s="221"/>
      <c r="IH122" s="221"/>
      <c r="II122" s="221"/>
      <c r="IJ122" s="221"/>
      <c r="IK122" s="221"/>
      <c r="IL122" s="221"/>
      <c r="IM122" s="221"/>
      <c r="IN122" s="221"/>
      <c r="IO122" s="221"/>
      <c r="IP122" s="221"/>
      <c r="IQ122" s="221"/>
      <c r="IR122" s="221"/>
      <c r="IS122" s="221"/>
      <c r="IT122" s="221"/>
      <c r="IU122" s="221"/>
      <c r="IV122" s="221"/>
      <c r="IW122" s="221"/>
    </row>
    <row r="123" customFormat="false" ht="13.5" hidden="false" customHeight="false" outlineLevel="0" collapsed="false">
      <c r="A123" s="161"/>
      <c r="B123" s="224" t="s">
        <v>126</v>
      </c>
      <c r="C123" s="225" t="str">
        <f aca="false">+'Detail by Turbine'!B20</f>
        <v>Available</v>
      </c>
      <c r="D123" s="226" t="n">
        <f aca="false">+D120*$C122</f>
        <v>0</v>
      </c>
      <c r="E123" s="226" t="n">
        <f aca="false">+E120*$C122</f>
        <v>0</v>
      </c>
      <c r="F123" s="226" t="n">
        <f aca="false">+F120*$C122</f>
        <v>0</v>
      </c>
      <c r="G123" s="226" t="n">
        <f aca="false">+G120*$C122</f>
        <v>0</v>
      </c>
      <c r="H123" s="226" t="n">
        <f aca="false">+H120*$C122</f>
        <v>0</v>
      </c>
      <c r="I123" s="226" t="n">
        <f aca="false">+I120*$C122</f>
        <v>0</v>
      </c>
      <c r="J123" s="226" t="n">
        <f aca="false">+J120*$C122</f>
        <v>0</v>
      </c>
      <c r="K123" s="226" t="n">
        <f aca="false">+K120*$C122</f>
        <v>0</v>
      </c>
      <c r="L123" s="226" t="n">
        <f aca="false">+L120*$C122</f>
        <v>0</v>
      </c>
      <c r="M123" s="226" t="n">
        <f aca="false">+M120*$C122</f>
        <v>0</v>
      </c>
      <c r="N123" s="226" t="n">
        <f aca="false">+N120*$C122</f>
        <v>0</v>
      </c>
      <c r="O123" s="226" t="n">
        <f aca="false">+O120*$C122</f>
        <v>0</v>
      </c>
      <c r="P123" s="226" t="n">
        <f aca="false">+P120*$C122</f>
        <v>0</v>
      </c>
      <c r="Q123" s="226" t="n">
        <f aca="false">+Q120*$C122</f>
        <v>0</v>
      </c>
      <c r="R123" s="226" t="n">
        <f aca="false">+R120*$C122</f>
        <v>0</v>
      </c>
      <c r="S123" s="226" t="n">
        <f aca="false">+S120*$C122</f>
        <v>0</v>
      </c>
      <c r="T123" s="226" t="n">
        <f aca="false">+T120*$C122</f>
        <v>0</v>
      </c>
      <c r="U123" s="226" t="n">
        <f aca="false">+U120*$C122</f>
        <v>0</v>
      </c>
      <c r="V123" s="226" t="n">
        <f aca="false">+V120*$C122</f>
        <v>0</v>
      </c>
      <c r="W123" s="226" t="n">
        <f aca="false">+W120*$C122</f>
        <v>6.5</v>
      </c>
      <c r="X123" s="226" t="n">
        <f aca="false">+X120*$C122</f>
        <v>6.5</v>
      </c>
      <c r="Y123" s="226" t="n">
        <f aca="false">+Y120*$C122</f>
        <v>6.5</v>
      </c>
      <c r="Z123" s="226" t="n">
        <f aca="false">+Z120*$C122</f>
        <v>6.5</v>
      </c>
      <c r="AA123" s="226" t="n">
        <f aca="false">+AA120*$C122</f>
        <v>6.5</v>
      </c>
      <c r="AB123" s="226" t="n">
        <f aca="false">+AB120*$C122</f>
        <v>6.5</v>
      </c>
      <c r="AC123" s="226" t="n">
        <f aca="false">+AC120*$C122</f>
        <v>6.5</v>
      </c>
      <c r="AD123" s="226" t="n">
        <f aca="false">+AD120*$C122</f>
        <v>6.5</v>
      </c>
      <c r="AE123" s="226" t="n">
        <f aca="false">+AE120*$C122</f>
        <v>6.5</v>
      </c>
      <c r="AF123" s="226" t="n">
        <f aca="false">+AF120*$C122</f>
        <v>6.5</v>
      </c>
      <c r="AG123" s="226" t="n">
        <f aca="false">+AG120*$C122</f>
        <v>6.5</v>
      </c>
      <c r="AH123" s="226" t="n">
        <f aca="false">+AH120*$C122</f>
        <v>6.5</v>
      </c>
      <c r="AI123" s="226" t="n">
        <f aca="false">+AI120*$C122</f>
        <v>6.5</v>
      </c>
      <c r="AJ123" s="187" t="n">
        <f aca="false">+AJ120*$C122</f>
        <v>6.5</v>
      </c>
      <c r="AK123" s="226" t="n">
        <f aca="false">+AK120*$C122</f>
        <v>6.5</v>
      </c>
      <c r="AL123" s="226" t="n">
        <f aca="false">+AL120*$C122</f>
        <v>6.5</v>
      </c>
      <c r="AM123" s="226" t="n">
        <f aca="false">+AM120*$C122</f>
        <v>6.5</v>
      </c>
      <c r="AN123" s="226" t="n">
        <f aca="false">+AN120*$C122</f>
        <v>6.5</v>
      </c>
      <c r="AO123" s="226" t="n">
        <f aca="false">+AO120*$C122</f>
        <v>6.5</v>
      </c>
      <c r="AP123" s="226" t="n">
        <f aca="false">+AP120*$C122</f>
        <v>6.5</v>
      </c>
      <c r="AQ123" s="226" t="n">
        <f aca="false">+AQ120*$C122</f>
        <v>6.5</v>
      </c>
      <c r="AR123" s="226" t="n">
        <f aca="false">+AR120*$C122</f>
        <v>6.5</v>
      </c>
      <c r="AS123" s="226" t="n">
        <f aca="false">+AS120*$C122</f>
        <v>6.5</v>
      </c>
      <c r="AT123" s="226" t="n">
        <f aca="false">+AT120*$C122</f>
        <v>6.5</v>
      </c>
      <c r="AU123" s="226" t="n">
        <f aca="false">+AU120*$C122</f>
        <v>6.5</v>
      </c>
      <c r="AV123" s="226" t="n">
        <f aca="false">+AV120*$C122</f>
        <v>6.5</v>
      </c>
      <c r="AW123" s="226" t="n">
        <f aca="false">+AW120*$C122</f>
        <v>6.5</v>
      </c>
      <c r="AX123" s="226" t="n">
        <f aca="false">+AX120*$C122</f>
        <v>6.5</v>
      </c>
      <c r="AY123" s="226" t="n">
        <f aca="false">+AY120*$C122</f>
        <v>6.5</v>
      </c>
      <c r="AZ123" s="226" t="n">
        <f aca="false">+AZ120*$C122</f>
        <v>6.5</v>
      </c>
      <c r="BA123" s="226" t="n">
        <f aca="false">+BA120*$C122</f>
        <v>6.5</v>
      </c>
      <c r="BB123" s="226" t="n">
        <f aca="false">+BB120*$C122</f>
        <v>6.5</v>
      </c>
      <c r="BC123" s="237"/>
      <c r="BD123" s="238"/>
      <c r="BE123" s="238"/>
      <c r="BF123" s="238"/>
      <c r="BG123" s="238"/>
      <c r="BH123" s="238"/>
      <c r="BI123" s="238"/>
      <c r="BJ123" s="238"/>
      <c r="BK123" s="238"/>
      <c r="BL123" s="238"/>
      <c r="BM123" s="238"/>
      <c r="BN123" s="238"/>
      <c r="BO123" s="238"/>
      <c r="BP123" s="238"/>
      <c r="BQ123" s="238"/>
      <c r="BR123" s="238"/>
      <c r="BS123" s="238"/>
      <c r="BT123" s="238"/>
      <c r="BU123" s="238"/>
      <c r="BV123" s="238"/>
      <c r="BW123" s="238"/>
      <c r="BX123" s="238"/>
      <c r="BY123" s="238"/>
      <c r="BZ123" s="238"/>
      <c r="CA123" s="238"/>
      <c r="CB123" s="238"/>
      <c r="CC123" s="238"/>
      <c r="CD123" s="238"/>
      <c r="CE123" s="238"/>
      <c r="CF123" s="238"/>
      <c r="CG123" s="238"/>
      <c r="CH123" s="238"/>
      <c r="CI123" s="238"/>
      <c r="CJ123" s="238"/>
      <c r="CK123" s="238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  <c r="CY123" s="224"/>
      <c r="CZ123" s="224"/>
      <c r="DA123" s="224"/>
      <c r="DB123" s="224"/>
      <c r="DC123" s="224"/>
      <c r="DD123" s="224"/>
      <c r="DE123" s="224"/>
      <c r="DF123" s="224"/>
      <c r="DG123" s="224"/>
      <c r="DH123" s="224"/>
      <c r="DI123" s="224"/>
      <c r="DJ123" s="224"/>
      <c r="DK123" s="224"/>
      <c r="DL123" s="224"/>
      <c r="DM123" s="224"/>
      <c r="DN123" s="224"/>
      <c r="DO123" s="224"/>
      <c r="DP123" s="224"/>
      <c r="DQ123" s="224"/>
      <c r="DR123" s="224"/>
      <c r="DS123" s="224"/>
      <c r="DT123" s="224"/>
      <c r="DU123" s="224"/>
      <c r="DV123" s="224"/>
      <c r="DW123" s="224"/>
      <c r="DX123" s="224"/>
      <c r="DY123" s="224"/>
      <c r="DZ123" s="224"/>
      <c r="EA123" s="224"/>
      <c r="EB123" s="224"/>
      <c r="EC123" s="224"/>
      <c r="ED123" s="224"/>
      <c r="EE123" s="224"/>
      <c r="EF123" s="224"/>
      <c r="EG123" s="224"/>
      <c r="EH123" s="224"/>
      <c r="EI123" s="224"/>
      <c r="EJ123" s="224"/>
      <c r="EK123" s="224"/>
      <c r="EL123" s="224"/>
      <c r="EM123" s="224"/>
      <c r="EN123" s="224"/>
      <c r="EO123" s="224"/>
      <c r="EP123" s="224"/>
      <c r="EQ123" s="224"/>
      <c r="ER123" s="224"/>
      <c r="ES123" s="224"/>
      <c r="ET123" s="224"/>
      <c r="EU123" s="224"/>
      <c r="EV123" s="224"/>
      <c r="EW123" s="224"/>
      <c r="EX123" s="224"/>
      <c r="EY123" s="224"/>
      <c r="EZ123" s="224"/>
      <c r="FA123" s="224"/>
      <c r="FB123" s="224"/>
      <c r="FC123" s="224"/>
      <c r="FD123" s="224"/>
      <c r="FE123" s="224"/>
      <c r="FF123" s="224"/>
      <c r="FG123" s="224"/>
      <c r="FH123" s="224"/>
      <c r="FI123" s="224"/>
      <c r="FJ123" s="224"/>
      <c r="FK123" s="224"/>
      <c r="FL123" s="224"/>
      <c r="FM123" s="224"/>
      <c r="FN123" s="224"/>
      <c r="FO123" s="224"/>
      <c r="FP123" s="224"/>
      <c r="FQ123" s="224"/>
      <c r="FR123" s="224"/>
      <c r="FS123" s="224"/>
      <c r="FT123" s="224"/>
      <c r="FU123" s="224"/>
      <c r="FV123" s="224"/>
      <c r="FW123" s="224"/>
      <c r="FX123" s="224"/>
      <c r="FY123" s="224"/>
      <c r="FZ123" s="224"/>
      <c r="GA123" s="224"/>
      <c r="GB123" s="224"/>
      <c r="GC123" s="224"/>
      <c r="GD123" s="224"/>
      <c r="GE123" s="224"/>
      <c r="GF123" s="224"/>
      <c r="GG123" s="224"/>
      <c r="GH123" s="224"/>
      <c r="GI123" s="224"/>
      <c r="GJ123" s="224"/>
      <c r="GK123" s="224"/>
      <c r="GL123" s="224"/>
      <c r="GM123" s="224"/>
      <c r="GN123" s="224"/>
      <c r="GO123" s="224"/>
      <c r="GP123" s="224"/>
      <c r="GQ123" s="224"/>
      <c r="GR123" s="224"/>
      <c r="GS123" s="224"/>
      <c r="GT123" s="224"/>
      <c r="GU123" s="224"/>
      <c r="GV123" s="224"/>
      <c r="GW123" s="224"/>
      <c r="GX123" s="224"/>
      <c r="GY123" s="224"/>
      <c r="GZ123" s="224"/>
      <c r="HA123" s="224"/>
      <c r="HB123" s="224"/>
      <c r="HC123" s="224"/>
      <c r="HD123" s="224"/>
      <c r="HE123" s="224"/>
      <c r="HF123" s="224"/>
      <c r="HG123" s="224"/>
      <c r="HH123" s="224"/>
      <c r="HI123" s="224"/>
      <c r="HJ123" s="224"/>
      <c r="HK123" s="224"/>
      <c r="HL123" s="224"/>
      <c r="HM123" s="224"/>
      <c r="HN123" s="224"/>
      <c r="HO123" s="224"/>
      <c r="HP123" s="224"/>
      <c r="HQ123" s="224"/>
      <c r="HR123" s="224"/>
      <c r="HS123" s="224"/>
      <c r="HT123" s="224"/>
      <c r="HU123" s="224"/>
      <c r="HV123" s="224"/>
      <c r="HW123" s="224"/>
      <c r="HX123" s="224"/>
      <c r="HY123" s="224"/>
      <c r="HZ123" s="224"/>
      <c r="IA123" s="224"/>
      <c r="IB123" s="224"/>
      <c r="IC123" s="224"/>
      <c r="ID123" s="224"/>
      <c r="IE123" s="224"/>
      <c r="IF123" s="224"/>
      <c r="IG123" s="224"/>
      <c r="IH123" s="224"/>
      <c r="II123" s="224"/>
      <c r="IJ123" s="224"/>
      <c r="IK123" s="224"/>
      <c r="IL123" s="224"/>
      <c r="IM123" s="224"/>
      <c r="IN123" s="224"/>
      <c r="IO123" s="224"/>
      <c r="IP123" s="224"/>
      <c r="IQ123" s="224"/>
      <c r="IR123" s="224"/>
      <c r="IS123" s="224"/>
      <c r="IT123" s="224"/>
      <c r="IU123" s="224"/>
      <c r="IV123" s="224"/>
      <c r="IW123" s="224"/>
    </row>
    <row r="124" customFormat="false" ht="15" hidden="false" customHeight="true" outlineLevel="0" collapsed="false">
      <c r="A124" s="161" t="n">
        <f aca="false">+A116+1</f>
        <v>16</v>
      </c>
      <c r="B124" s="214" t="str">
        <f aca="false">+'Detail by Turbine'!G21</f>
        <v>Steam Turbine (book value =0)</v>
      </c>
      <c r="C124" s="215" t="str">
        <f aca="false">+'Detail by Turbine'!S21</f>
        <v>Unassigned</v>
      </c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165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  <c r="BC124" s="229"/>
      <c r="BD124" s="231"/>
      <c r="BE124" s="231"/>
      <c r="BF124" s="231"/>
      <c r="BG124" s="231"/>
      <c r="BH124" s="231"/>
      <c r="BI124" s="231"/>
      <c r="BJ124" s="231"/>
      <c r="BK124" s="231"/>
      <c r="BL124" s="231"/>
      <c r="BM124" s="231"/>
      <c r="BN124" s="231"/>
      <c r="BO124" s="231"/>
      <c r="BP124" s="231"/>
      <c r="BQ124" s="231"/>
      <c r="BR124" s="231"/>
      <c r="BS124" s="231"/>
      <c r="BT124" s="231"/>
      <c r="BU124" s="231"/>
      <c r="BV124" s="231"/>
      <c r="BW124" s="231"/>
      <c r="BX124" s="231"/>
      <c r="BY124" s="231"/>
      <c r="BZ124" s="231"/>
      <c r="CA124" s="231"/>
      <c r="CB124" s="231"/>
      <c r="CC124" s="231"/>
      <c r="CD124" s="231"/>
      <c r="CE124" s="231"/>
      <c r="CF124" s="231"/>
      <c r="CG124" s="231"/>
      <c r="CH124" s="231"/>
      <c r="CI124" s="231"/>
      <c r="CJ124" s="231"/>
      <c r="CK124" s="231"/>
      <c r="CL124" s="231"/>
      <c r="CM124" s="231"/>
      <c r="CN124" s="231"/>
      <c r="CO124" s="231"/>
      <c r="CP124" s="231"/>
      <c r="CQ124" s="231"/>
      <c r="CR124" s="231"/>
      <c r="CS124" s="231"/>
      <c r="CT124" s="231"/>
      <c r="CU124" s="231"/>
      <c r="CV124" s="231"/>
      <c r="CW124" s="231"/>
      <c r="CX124" s="231"/>
      <c r="CY124" s="231"/>
      <c r="CZ124" s="231"/>
      <c r="DA124" s="231"/>
      <c r="DB124" s="231"/>
      <c r="DC124" s="231"/>
      <c r="DD124" s="231"/>
      <c r="DE124" s="231"/>
      <c r="DF124" s="231"/>
      <c r="DG124" s="231"/>
      <c r="DH124" s="231"/>
      <c r="DI124" s="231"/>
      <c r="DJ124" s="231"/>
      <c r="DK124" s="231"/>
      <c r="DL124" s="231"/>
      <c r="DM124" s="231"/>
      <c r="DN124" s="231"/>
      <c r="DO124" s="231"/>
      <c r="DP124" s="231"/>
      <c r="DQ124" s="231"/>
      <c r="DR124" s="231"/>
      <c r="DS124" s="231"/>
      <c r="DT124" s="231"/>
      <c r="DU124" s="231"/>
      <c r="DV124" s="231"/>
      <c r="DW124" s="231"/>
      <c r="DX124" s="231"/>
      <c r="DY124" s="231"/>
      <c r="DZ124" s="231"/>
      <c r="EA124" s="231"/>
      <c r="EB124" s="231"/>
      <c r="EC124" s="231"/>
      <c r="ED124" s="231"/>
      <c r="EE124" s="231"/>
      <c r="EF124" s="231"/>
      <c r="EG124" s="231"/>
      <c r="EH124" s="231"/>
      <c r="EI124" s="231"/>
      <c r="EJ124" s="231"/>
      <c r="EK124" s="231"/>
      <c r="EL124" s="231"/>
      <c r="EM124" s="231"/>
      <c r="EN124" s="231"/>
      <c r="EO124" s="231"/>
      <c r="EP124" s="231"/>
      <c r="EQ124" s="231"/>
      <c r="ER124" s="231"/>
      <c r="ES124" s="231"/>
      <c r="ET124" s="231"/>
      <c r="EU124" s="231"/>
      <c r="EV124" s="231"/>
      <c r="EW124" s="231"/>
      <c r="EX124" s="231"/>
      <c r="EY124" s="231"/>
      <c r="EZ124" s="231"/>
      <c r="FA124" s="231"/>
      <c r="FB124" s="231"/>
      <c r="FC124" s="231"/>
      <c r="FD124" s="231"/>
      <c r="FE124" s="231"/>
      <c r="FF124" s="231"/>
      <c r="FG124" s="231"/>
      <c r="FH124" s="231"/>
      <c r="FI124" s="231"/>
      <c r="FJ124" s="231"/>
      <c r="FK124" s="231"/>
      <c r="FL124" s="231"/>
      <c r="FM124" s="231"/>
      <c r="FN124" s="231"/>
      <c r="FO124" s="231"/>
      <c r="FP124" s="231"/>
      <c r="FQ124" s="231"/>
      <c r="FR124" s="231"/>
      <c r="FS124" s="231"/>
      <c r="FT124" s="231"/>
      <c r="FU124" s="231"/>
      <c r="FV124" s="231"/>
      <c r="FW124" s="231"/>
      <c r="FX124" s="231"/>
      <c r="FY124" s="231"/>
      <c r="FZ124" s="231"/>
      <c r="GA124" s="231"/>
      <c r="GB124" s="231"/>
      <c r="GC124" s="231"/>
      <c r="GD124" s="231"/>
      <c r="GE124" s="231"/>
      <c r="GF124" s="231"/>
      <c r="GG124" s="231"/>
      <c r="GH124" s="231"/>
      <c r="GI124" s="231"/>
      <c r="GJ124" s="231"/>
      <c r="GK124" s="231"/>
      <c r="GL124" s="231"/>
      <c r="GM124" s="231"/>
      <c r="GN124" s="231"/>
      <c r="GO124" s="231"/>
      <c r="GP124" s="231"/>
      <c r="GQ124" s="231"/>
      <c r="GR124" s="231"/>
      <c r="GS124" s="231"/>
      <c r="GT124" s="231"/>
      <c r="GU124" s="231"/>
      <c r="GV124" s="231"/>
      <c r="GW124" s="231"/>
      <c r="GX124" s="231"/>
      <c r="GY124" s="231"/>
      <c r="GZ124" s="231"/>
      <c r="HA124" s="231"/>
      <c r="HB124" s="231"/>
      <c r="HC124" s="231"/>
      <c r="HD124" s="231"/>
      <c r="HE124" s="231"/>
      <c r="HF124" s="231"/>
      <c r="HG124" s="231"/>
      <c r="HH124" s="231"/>
      <c r="HI124" s="231"/>
      <c r="HJ124" s="231"/>
      <c r="HK124" s="231"/>
      <c r="HL124" s="231"/>
      <c r="HM124" s="231"/>
      <c r="HN124" s="231"/>
      <c r="HO124" s="231"/>
      <c r="HP124" s="231"/>
      <c r="HQ124" s="231"/>
      <c r="HR124" s="231"/>
      <c r="HS124" s="231"/>
      <c r="HT124" s="231"/>
      <c r="HU124" s="231"/>
      <c r="HV124" s="231"/>
      <c r="HW124" s="231"/>
      <c r="HX124" s="231"/>
      <c r="HY124" s="231"/>
      <c r="HZ124" s="231"/>
      <c r="IA124" s="231"/>
      <c r="IB124" s="231"/>
      <c r="IC124" s="231"/>
      <c r="ID124" s="231"/>
      <c r="IE124" s="231"/>
      <c r="IF124" s="231"/>
      <c r="IG124" s="231"/>
      <c r="IH124" s="231"/>
      <c r="II124" s="231"/>
      <c r="IJ124" s="231"/>
      <c r="IK124" s="231"/>
      <c r="IL124" s="231"/>
      <c r="IM124" s="231"/>
      <c r="IN124" s="231"/>
      <c r="IO124" s="231"/>
      <c r="IP124" s="231"/>
      <c r="IQ124" s="231"/>
      <c r="IR124" s="231"/>
      <c r="IS124" s="231"/>
      <c r="IT124" s="231"/>
      <c r="IU124" s="231"/>
      <c r="IV124" s="231"/>
      <c r="IW124" s="231"/>
    </row>
    <row r="125" customFormat="false" ht="12.75" hidden="false" customHeight="false" outlineLevel="0" collapsed="false">
      <c r="A125" s="161"/>
      <c r="B125" s="217" t="s">
        <v>121</v>
      </c>
      <c r="C125" s="215"/>
      <c r="D125" s="218" t="n">
        <v>0</v>
      </c>
      <c r="E125" s="218" t="n">
        <v>0</v>
      </c>
      <c r="F125" s="218" t="n">
        <v>0</v>
      </c>
      <c r="G125" s="218" t="n">
        <v>0</v>
      </c>
      <c r="H125" s="218" t="n">
        <v>0</v>
      </c>
      <c r="I125" s="218" t="n">
        <v>0</v>
      </c>
      <c r="J125" s="218" t="n">
        <v>0</v>
      </c>
      <c r="K125" s="218" t="n">
        <v>0</v>
      </c>
      <c r="L125" s="218" t="n">
        <v>0</v>
      </c>
      <c r="M125" s="218" t="n">
        <v>0</v>
      </c>
      <c r="N125" s="218" t="n">
        <v>1</v>
      </c>
      <c r="O125" s="218" t="n">
        <v>0</v>
      </c>
      <c r="P125" s="218" t="n">
        <v>0</v>
      </c>
      <c r="Q125" s="218" t="n">
        <v>0</v>
      </c>
      <c r="R125" s="218" t="n">
        <v>0</v>
      </c>
      <c r="S125" s="218" t="n">
        <v>0</v>
      </c>
      <c r="T125" s="218" t="n">
        <v>0</v>
      </c>
      <c r="U125" s="218" t="n">
        <v>0</v>
      </c>
      <c r="V125" s="218" t="n">
        <v>0</v>
      </c>
      <c r="W125" s="218" t="n">
        <v>0</v>
      </c>
      <c r="X125" s="218" t="n">
        <v>0</v>
      </c>
      <c r="Y125" s="218" t="n">
        <v>0</v>
      </c>
      <c r="Z125" s="218" t="n">
        <v>0</v>
      </c>
      <c r="AA125" s="218" t="n">
        <v>0</v>
      </c>
      <c r="AB125" s="218" t="n">
        <v>0</v>
      </c>
      <c r="AC125" s="218" t="n">
        <v>0</v>
      </c>
      <c r="AD125" s="218" t="n">
        <v>0</v>
      </c>
      <c r="AE125" s="218" t="n">
        <v>0</v>
      </c>
      <c r="AF125" s="218" t="n">
        <v>0</v>
      </c>
      <c r="AG125" s="218" t="n">
        <v>0</v>
      </c>
      <c r="AH125" s="218" t="n">
        <v>0</v>
      </c>
      <c r="AI125" s="218" t="n">
        <v>0</v>
      </c>
      <c r="AJ125" s="170" t="n">
        <v>0</v>
      </c>
      <c r="AK125" s="218" t="n">
        <v>0</v>
      </c>
      <c r="AL125" s="218" t="n">
        <v>0</v>
      </c>
      <c r="AM125" s="218" t="n">
        <v>0</v>
      </c>
      <c r="AN125" s="218" t="n">
        <v>0</v>
      </c>
      <c r="AO125" s="218" t="n">
        <v>0</v>
      </c>
      <c r="AP125" s="218" t="n">
        <v>0</v>
      </c>
      <c r="AQ125" s="218" t="n">
        <v>0</v>
      </c>
      <c r="AR125" s="218" t="n">
        <v>0</v>
      </c>
      <c r="AS125" s="218" t="n">
        <v>0</v>
      </c>
      <c r="AT125" s="218" t="n">
        <v>0</v>
      </c>
      <c r="AU125" s="218"/>
      <c r="AV125" s="218"/>
      <c r="AW125" s="218"/>
      <c r="AX125" s="218"/>
      <c r="AY125" s="218"/>
      <c r="AZ125" s="218"/>
      <c r="BA125" s="218"/>
      <c r="BB125" s="218"/>
      <c r="BC125" s="232" t="n">
        <f aca="false">SUM(D125:BB125)</f>
        <v>1</v>
      </c>
      <c r="BD125" s="217"/>
      <c r="BE125" s="233"/>
      <c r="BF125" s="233"/>
      <c r="BG125" s="233"/>
      <c r="BH125" s="233"/>
      <c r="BI125" s="233"/>
      <c r="BJ125" s="233"/>
      <c r="BK125" s="233"/>
      <c r="BL125" s="233"/>
      <c r="BM125" s="233"/>
      <c r="BN125" s="233"/>
      <c r="BO125" s="233"/>
      <c r="BP125" s="233"/>
      <c r="BQ125" s="233"/>
      <c r="BR125" s="233"/>
      <c r="BS125" s="233"/>
      <c r="BT125" s="233"/>
      <c r="BU125" s="233"/>
      <c r="BV125" s="233"/>
      <c r="BW125" s="233"/>
      <c r="BX125" s="233"/>
      <c r="BY125" s="233"/>
      <c r="BZ125" s="233"/>
      <c r="CA125" s="233"/>
      <c r="CB125" s="233"/>
      <c r="CC125" s="233"/>
      <c r="CD125" s="233"/>
      <c r="CE125" s="233"/>
      <c r="CF125" s="233"/>
      <c r="CG125" s="233"/>
      <c r="CH125" s="233"/>
      <c r="CI125" s="233"/>
      <c r="CJ125" s="233"/>
      <c r="CK125" s="233"/>
      <c r="CL125" s="233"/>
      <c r="CM125" s="233"/>
      <c r="CN125" s="233"/>
      <c r="CO125" s="233"/>
      <c r="CP125" s="233"/>
      <c r="CQ125" s="233"/>
      <c r="CR125" s="233"/>
      <c r="CS125" s="233"/>
      <c r="CT125" s="233"/>
      <c r="CU125" s="233"/>
      <c r="CV125" s="233"/>
      <c r="CW125" s="233"/>
      <c r="CX125" s="233"/>
      <c r="CY125" s="233"/>
      <c r="CZ125" s="233"/>
      <c r="DA125" s="233"/>
      <c r="DB125" s="233"/>
      <c r="DC125" s="233"/>
      <c r="DD125" s="233"/>
      <c r="DE125" s="233"/>
      <c r="DF125" s="233"/>
      <c r="DG125" s="233"/>
      <c r="DH125" s="233"/>
      <c r="DI125" s="233"/>
      <c r="DJ125" s="233"/>
      <c r="DK125" s="233"/>
      <c r="DL125" s="233"/>
      <c r="DM125" s="233"/>
      <c r="DN125" s="233"/>
      <c r="DO125" s="233"/>
      <c r="DP125" s="233"/>
      <c r="DQ125" s="233"/>
      <c r="DR125" s="233"/>
      <c r="DS125" s="233"/>
      <c r="DT125" s="233"/>
      <c r="DU125" s="233"/>
      <c r="DV125" s="233"/>
      <c r="DW125" s="233"/>
      <c r="DX125" s="233"/>
      <c r="DY125" s="233"/>
      <c r="DZ125" s="233"/>
      <c r="EA125" s="233"/>
      <c r="EB125" s="233"/>
      <c r="EC125" s="233"/>
      <c r="ED125" s="233"/>
      <c r="EE125" s="233"/>
      <c r="EF125" s="233"/>
      <c r="EG125" s="233"/>
      <c r="EH125" s="233"/>
      <c r="EI125" s="233"/>
      <c r="EJ125" s="233"/>
      <c r="EK125" s="233"/>
      <c r="EL125" s="233"/>
      <c r="EM125" s="233"/>
      <c r="EN125" s="233"/>
      <c r="EO125" s="233"/>
      <c r="EP125" s="233"/>
      <c r="EQ125" s="233"/>
      <c r="ER125" s="233"/>
      <c r="ES125" s="233"/>
      <c r="ET125" s="233"/>
      <c r="EU125" s="233"/>
      <c r="EV125" s="233"/>
      <c r="EW125" s="233"/>
      <c r="EX125" s="233"/>
      <c r="EY125" s="233"/>
      <c r="EZ125" s="233"/>
      <c r="FA125" s="233"/>
      <c r="FB125" s="233"/>
      <c r="FC125" s="233"/>
      <c r="FD125" s="233"/>
      <c r="FE125" s="233"/>
      <c r="FF125" s="233"/>
      <c r="FG125" s="233"/>
      <c r="FH125" s="233"/>
      <c r="FI125" s="233"/>
      <c r="FJ125" s="233"/>
      <c r="FK125" s="233"/>
      <c r="FL125" s="233"/>
      <c r="FM125" s="233"/>
      <c r="FN125" s="233"/>
      <c r="FO125" s="233"/>
      <c r="FP125" s="233"/>
      <c r="FQ125" s="233"/>
      <c r="FR125" s="233"/>
      <c r="FS125" s="233"/>
      <c r="FT125" s="233"/>
      <c r="FU125" s="233"/>
      <c r="FV125" s="233"/>
      <c r="FW125" s="233"/>
      <c r="FX125" s="233"/>
      <c r="FY125" s="233"/>
      <c r="FZ125" s="233"/>
      <c r="GA125" s="233"/>
      <c r="GB125" s="233"/>
      <c r="GC125" s="233"/>
      <c r="GD125" s="233"/>
      <c r="GE125" s="233"/>
      <c r="GF125" s="233"/>
      <c r="GG125" s="233"/>
      <c r="GH125" s="233"/>
      <c r="GI125" s="233"/>
      <c r="GJ125" s="233"/>
      <c r="GK125" s="233"/>
      <c r="GL125" s="233"/>
      <c r="GM125" s="233"/>
      <c r="GN125" s="233"/>
      <c r="GO125" s="233"/>
      <c r="GP125" s="233"/>
      <c r="GQ125" s="233"/>
      <c r="GR125" s="233"/>
      <c r="GS125" s="233"/>
      <c r="GT125" s="233"/>
      <c r="GU125" s="233"/>
      <c r="GV125" s="233"/>
      <c r="GW125" s="233"/>
      <c r="GX125" s="233"/>
      <c r="GY125" s="233"/>
      <c r="GZ125" s="233"/>
      <c r="HA125" s="233"/>
      <c r="HB125" s="233"/>
      <c r="HC125" s="233"/>
      <c r="HD125" s="233"/>
      <c r="HE125" s="233"/>
      <c r="HF125" s="233"/>
      <c r="HG125" s="233"/>
      <c r="HH125" s="233"/>
      <c r="HI125" s="233"/>
      <c r="HJ125" s="233"/>
      <c r="HK125" s="233"/>
      <c r="HL125" s="233"/>
      <c r="HM125" s="233"/>
      <c r="HN125" s="233"/>
      <c r="HO125" s="233"/>
      <c r="HP125" s="233"/>
      <c r="HQ125" s="233"/>
      <c r="HR125" s="233"/>
      <c r="HS125" s="233"/>
      <c r="HT125" s="233"/>
      <c r="HU125" s="233"/>
      <c r="HV125" s="233"/>
      <c r="HW125" s="233"/>
      <c r="HX125" s="233"/>
      <c r="HY125" s="233"/>
      <c r="HZ125" s="233"/>
      <c r="IA125" s="233"/>
      <c r="IB125" s="233"/>
      <c r="IC125" s="233"/>
      <c r="ID125" s="233"/>
      <c r="IE125" s="233"/>
      <c r="IF125" s="233"/>
      <c r="IG125" s="233"/>
      <c r="IH125" s="233"/>
      <c r="II125" s="233"/>
      <c r="IJ125" s="233"/>
      <c r="IK125" s="233"/>
      <c r="IL125" s="233"/>
      <c r="IM125" s="233"/>
      <c r="IN125" s="233"/>
      <c r="IO125" s="233"/>
      <c r="IP125" s="233"/>
      <c r="IQ125" s="233"/>
      <c r="IR125" s="233"/>
      <c r="IS125" s="233"/>
      <c r="IT125" s="233"/>
      <c r="IU125" s="233"/>
      <c r="IV125" s="233"/>
      <c r="IW125" s="233"/>
    </row>
    <row r="126" customFormat="false" ht="12.75" hidden="false" customHeight="false" outlineLevel="0" collapsed="false">
      <c r="A126" s="161"/>
      <c r="B126" s="217" t="s">
        <v>122</v>
      </c>
      <c r="C126" s="215"/>
      <c r="D126" s="218" t="n">
        <f aca="false">D125</f>
        <v>0</v>
      </c>
      <c r="E126" s="218" t="n">
        <f aca="false">+D126+E125</f>
        <v>0</v>
      </c>
      <c r="F126" s="218" t="n">
        <f aca="false">+E126+F125</f>
        <v>0</v>
      </c>
      <c r="G126" s="218" t="n">
        <f aca="false">+F126+G125</f>
        <v>0</v>
      </c>
      <c r="H126" s="218" t="n">
        <f aca="false">+G126+H125</f>
        <v>0</v>
      </c>
      <c r="I126" s="218" t="n">
        <f aca="false">+H126+I125</f>
        <v>0</v>
      </c>
      <c r="J126" s="218" t="n">
        <f aca="false">+I126+J125</f>
        <v>0</v>
      </c>
      <c r="K126" s="218" t="n">
        <f aca="false">+J126+K125</f>
        <v>0</v>
      </c>
      <c r="L126" s="218" t="n">
        <f aca="false">+K126+L125</f>
        <v>0</v>
      </c>
      <c r="M126" s="218" t="n">
        <f aca="false">+L126+M125</f>
        <v>0</v>
      </c>
      <c r="N126" s="218" t="n">
        <f aca="false">+M126+N125</f>
        <v>1</v>
      </c>
      <c r="O126" s="218" t="n">
        <f aca="false">+N126+O125</f>
        <v>1</v>
      </c>
      <c r="P126" s="218" t="n">
        <f aca="false">+O126+P125</f>
        <v>1</v>
      </c>
      <c r="Q126" s="218" t="n">
        <f aca="false">+P126+Q125</f>
        <v>1</v>
      </c>
      <c r="R126" s="218" t="n">
        <f aca="false">+Q126+R125</f>
        <v>1</v>
      </c>
      <c r="S126" s="218" t="n">
        <f aca="false">+R126+S125</f>
        <v>1</v>
      </c>
      <c r="T126" s="218" t="n">
        <f aca="false">+S126+T125</f>
        <v>1</v>
      </c>
      <c r="U126" s="218" t="n">
        <f aca="false">+T126+U125</f>
        <v>1</v>
      </c>
      <c r="V126" s="218" t="n">
        <f aca="false">+U126+V125</f>
        <v>1</v>
      </c>
      <c r="W126" s="218" t="n">
        <f aca="false">+V126+W125</f>
        <v>1</v>
      </c>
      <c r="X126" s="218" t="n">
        <f aca="false">+W126+X125</f>
        <v>1</v>
      </c>
      <c r="Y126" s="218" t="n">
        <f aca="false">+X126+Y125</f>
        <v>1</v>
      </c>
      <c r="Z126" s="218" t="n">
        <f aca="false">+Y126+Z125</f>
        <v>1</v>
      </c>
      <c r="AA126" s="218" t="n">
        <f aca="false">+Z126+AA125</f>
        <v>1</v>
      </c>
      <c r="AB126" s="218" t="n">
        <f aca="false">+AA126+AB125</f>
        <v>1</v>
      </c>
      <c r="AC126" s="218" t="n">
        <f aca="false">+AB126+AC125</f>
        <v>1</v>
      </c>
      <c r="AD126" s="218" t="n">
        <f aca="false">+AC126+AD125</f>
        <v>1</v>
      </c>
      <c r="AE126" s="218" t="n">
        <f aca="false">+AD126+AE125</f>
        <v>1</v>
      </c>
      <c r="AF126" s="218" t="n">
        <f aca="false">+AE126+AF125</f>
        <v>1</v>
      </c>
      <c r="AG126" s="218" t="n">
        <f aca="false">+AF126+AG125</f>
        <v>1</v>
      </c>
      <c r="AH126" s="218" t="n">
        <f aca="false">+AG126+AH125</f>
        <v>1</v>
      </c>
      <c r="AI126" s="218" t="n">
        <f aca="false">+AH126+AI125</f>
        <v>1</v>
      </c>
      <c r="AJ126" s="170" t="n">
        <f aca="false">+AI126+AJ125</f>
        <v>1</v>
      </c>
      <c r="AK126" s="218" t="n">
        <f aca="false">+AJ126+AK125</f>
        <v>1</v>
      </c>
      <c r="AL126" s="218" t="n">
        <f aca="false">+AK126+AL125</f>
        <v>1</v>
      </c>
      <c r="AM126" s="218" t="n">
        <f aca="false">+AL126+AM125</f>
        <v>1</v>
      </c>
      <c r="AN126" s="218" t="n">
        <f aca="false">+AM126+AN125</f>
        <v>1</v>
      </c>
      <c r="AO126" s="218" t="n">
        <f aca="false">+AN126+AO125</f>
        <v>1</v>
      </c>
      <c r="AP126" s="218" t="n">
        <f aca="false">+AO126+AP125</f>
        <v>1</v>
      </c>
      <c r="AQ126" s="218" t="n">
        <f aca="false">+AP126+AQ125</f>
        <v>1</v>
      </c>
      <c r="AR126" s="218" t="n">
        <f aca="false">+AQ126+AR125</f>
        <v>1</v>
      </c>
      <c r="AS126" s="218" t="n">
        <f aca="false">+AR126+AS125</f>
        <v>1</v>
      </c>
      <c r="AT126" s="218" t="n">
        <f aca="false">+AS126+AT125</f>
        <v>1</v>
      </c>
      <c r="AU126" s="218" t="n">
        <f aca="false">+AT126+AU125</f>
        <v>1</v>
      </c>
      <c r="AV126" s="218" t="n">
        <f aca="false">+AU126+AV125</f>
        <v>1</v>
      </c>
      <c r="AW126" s="218" t="n">
        <f aca="false">+AV126+AW125</f>
        <v>1</v>
      </c>
      <c r="AX126" s="218" t="n">
        <f aca="false">+AW126+AX125</f>
        <v>1</v>
      </c>
      <c r="AY126" s="218" t="n">
        <f aca="false">+AX126+AY125</f>
        <v>1</v>
      </c>
      <c r="AZ126" s="218" t="n">
        <f aca="false">+AY126+AZ125</f>
        <v>1</v>
      </c>
      <c r="BA126" s="218" t="n">
        <f aca="false">+AZ126+BA125</f>
        <v>1</v>
      </c>
      <c r="BB126" s="218" t="n">
        <f aca="false">+BA126+BB125</f>
        <v>1</v>
      </c>
      <c r="BC126" s="232"/>
      <c r="BD126" s="217"/>
      <c r="BE126" s="233"/>
      <c r="BF126" s="233"/>
      <c r="BG126" s="233"/>
      <c r="BH126" s="233"/>
      <c r="BI126" s="233"/>
      <c r="BJ126" s="233"/>
      <c r="BK126" s="233"/>
      <c r="BL126" s="233"/>
      <c r="BM126" s="233"/>
      <c r="BN126" s="233"/>
      <c r="BO126" s="233"/>
      <c r="BP126" s="233"/>
      <c r="BQ126" s="233"/>
      <c r="BR126" s="233"/>
      <c r="BS126" s="233"/>
      <c r="BT126" s="233"/>
      <c r="BU126" s="233"/>
      <c r="BV126" s="233"/>
      <c r="BW126" s="233"/>
      <c r="BX126" s="233"/>
      <c r="BY126" s="233"/>
      <c r="BZ126" s="233"/>
      <c r="CA126" s="233"/>
      <c r="CB126" s="233"/>
      <c r="CC126" s="233"/>
      <c r="CD126" s="233"/>
      <c r="CE126" s="233"/>
      <c r="CF126" s="233"/>
      <c r="CG126" s="233"/>
      <c r="CH126" s="233"/>
      <c r="CI126" s="233"/>
      <c r="CJ126" s="233"/>
      <c r="CK126" s="233"/>
      <c r="CL126" s="233"/>
      <c r="CM126" s="233"/>
      <c r="CN126" s="233"/>
      <c r="CO126" s="233"/>
      <c r="CP126" s="233"/>
      <c r="CQ126" s="233"/>
      <c r="CR126" s="233"/>
      <c r="CS126" s="233"/>
      <c r="CT126" s="233"/>
      <c r="CU126" s="233"/>
      <c r="CV126" s="233"/>
      <c r="CW126" s="233"/>
      <c r="CX126" s="233"/>
      <c r="CY126" s="233"/>
      <c r="CZ126" s="233"/>
      <c r="DA126" s="233"/>
      <c r="DB126" s="233"/>
      <c r="DC126" s="233"/>
      <c r="DD126" s="233"/>
      <c r="DE126" s="233"/>
      <c r="DF126" s="233"/>
      <c r="DG126" s="233"/>
      <c r="DH126" s="233"/>
      <c r="DI126" s="233"/>
      <c r="DJ126" s="233"/>
      <c r="DK126" s="233"/>
      <c r="DL126" s="233"/>
      <c r="DM126" s="233"/>
      <c r="DN126" s="233"/>
      <c r="DO126" s="233"/>
      <c r="DP126" s="233"/>
      <c r="DQ126" s="233"/>
      <c r="DR126" s="233"/>
      <c r="DS126" s="233"/>
      <c r="DT126" s="233"/>
      <c r="DU126" s="233"/>
      <c r="DV126" s="233"/>
      <c r="DW126" s="233"/>
      <c r="DX126" s="233"/>
      <c r="DY126" s="233"/>
      <c r="DZ126" s="233"/>
      <c r="EA126" s="233"/>
      <c r="EB126" s="233"/>
      <c r="EC126" s="233"/>
      <c r="ED126" s="233"/>
      <c r="EE126" s="233"/>
      <c r="EF126" s="233"/>
      <c r="EG126" s="233"/>
      <c r="EH126" s="233"/>
      <c r="EI126" s="233"/>
      <c r="EJ126" s="233"/>
      <c r="EK126" s="233"/>
      <c r="EL126" s="233"/>
      <c r="EM126" s="233"/>
      <c r="EN126" s="233"/>
      <c r="EO126" s="233"/>
      <c r="EP126" s="233"/>
      <c r="EQ126" s="233"/>
      <c r="ER126" s="233"/>
      <c r="ES126" s="233"/>
      <c r="ET126" s="233"/>
      <c r="EU126" s="233"/>
      <c r="EV126" s="233"/>
      <c r="EW126" s="233"/>
      <c r="EX126" s="233"/>
      <c r="EY126" s="233"/>
      <c r="EZ126" s="233"/>
      <c r="FA126" s="233"/>
      <c r="FB126" s="233"/>
      <c r="FC126" s="233"/>
      <c r="FD126" s="233"/>
      <c r="FE126" s="233"/>
      <c r="FF126" s="233"/>
      <c r="FG126" s="233"/>
      <c r="FH126" s="233"/>
      <c r="FI126" s="233"/>
      <c r="FJ126" s="233"/>
      <c r="FK126" s="233"/>
      <c r="FL126" s="233"/>
      <c r="FM126" s="233"/>
      <c r="FN126" s="233"/>
      <c r="FO126" s="233"/>
      <c r="FP126" s="233"/>
      <c r="FQ126" s="233"/>
      <c r="FR126" s="233"/>
      <c r="FS126" s="233"/>
      <c r="FT126" s="233"/>
      <c r="FU126" s="233"/>
      <c r="FV126" s="233"/>
      <c r="FW126" s="233"/>
      <c r="FX126" s="233"/>
      <c r="FY126" s="233"/>
      <c r="FZ126" s="233"/>
      <c r="GA126" s="233"/>
      <c r="GB126" s="233"/>
      <c r="GC126" s="233"/>
      <c r="GD126" s="233"/>
      <c r="GE126" s="233"/>
      <c r="GF126" s="233"/>
      <c r="GG126" s="233"/>
      <c r="GH126" s="233"/>
      <c r="GI126" s="233"/>
      <c r="GJ126" s="233"/>
      <c r="GK126" s="233"/>
      <c r="GL126" s="233"/>
      <c r="GM126" s="233"/>
      <c r="GN126" s="233"/>
      <c r="GO126" s="233"/>
      <c r="GP126" s="233"/>
      <c r="GQ126" s="233"/>
      <c r="GR126" s="233"/>
      <c r="GS126" s="233"/>
      <c r="GT126" s="233"/>
      <c r="GU126" s="233"/>
      <c r="GV126" s="233"/>
      <c r="GW126" s="233"/>
      <c r="GX126" s="233"/>
      <c r="GY126" s="233"/>
      <c r="GZ126" s="233"/>
      <c r="HA126" s="233"/>
      <c r="HB126" s="233"/>
      <c r="HC126" s="233"/>
      <c r="HD126" s="233"/>
      <c r="HE126" s="233"/>
      <c r="HF126" s="233"/>
      <c r="HG126" s="233"/>
      <c r="HH126" s="233"/>
      <c r="HI126" s="233"/>
      <c r="HJ126" s="233"/>
      <c r="HK126" s="233"/>
      <c r="HL126" s="233"/>
      <c r="HM126" s="233"/>
      <c r="HN126" s="233"/>
      <c r="HO126" s="233"/>
      <c r="HP126" s="233"/>
      <c r="HQ126" s="233"/>
      <c r="HR126" s="233"/>
      <c r="HS126" s="233"/>
      <c r="HT126" s="233"/>
      <c r="HU126" s="233"/>
      <c r="HV126" s="233"/>
      <c r="HW126" s="233"/>
      <c r="HX126" s="233"/>
      <c r="HY126" s="233"/>
      <c r="HZ126" s="233"/>
      <c r="IA126" s="233"/>
      <c r="IB126" s="233"/>
      <c r="IC126" s="233"/>
      <c r="ID126" s="233"/>
      <c r="IE126" s="233"/>
      <c r="IF126" s="233"/>
      <c r="IG126" s="233"/>
      <c r="IH126" s="233"/>
      <c r="II126" s="233"/>
      <c r="IJ126" s="233"/>
      <c r="IK126" s="233"/>
      <c r="IL126" s="233"/>
      <c r="IM126" s="233"/>
      <c r="IN126" s="233"/>
      <c r="IO126" s="233"/>
      <c r="IP126" s="233"/>
      <c r="IQ126" s="233"/>
      <c r="IR126" s="233"/>
      <c r="IS126" s="233"/>
      <c r="IT126" s="233"/>
      <c r="IU126" s="233"/>
      <c r="IV126" s="233"/>
      <c r="IW126" s="233"/>
    </row>
    <row r="127" customFormat="false" ht="12.75" hidden="false" customHeight="false" outlineLevel="0" collapsed="false">
      <c r="A127" s="161"/>
      <c r="B127" s="217" t="s">
        <v>123</v>
      </c>
      <c r="C127" s="215"/>
      <c r="D127" s="218" t="n">
        <v>0</v>
      </c>
      <c r="E127" s="218" t="n">
        <v>0</v>
      </c>
      <c r="F127" s="218" t="n">
        <v>0</v>
      </c>
      <c r="G127" s="218" t="n">
        <v>0</v>
      </c>
      <c r="H127" s="218" t="n">
        <v>0</v>
      </c>
      <c r="I127" s="218" t="n">
        <v>0</v>
      </c>
      <c r="J127" s="218" t="n">
        <v>0</v>
      </c>
      <c r="K127" s="218" t="n">
        <v>0</v>
      </c>
      <c r="L127" s="218" t="n">
        <v>0</v>
      </c>
      <c r="M127" s="218" t="n">
        <v>0</v>
      </c>
      <c r="N127" s="218" t="n">
        <v>0</v>
      </c>
      <c r="O127" s="218" t="n">
        <v>0</v>
      </c>
      <c r="P127" s="218" t="n">
        <v>0</v>
      </c>
      <c r="Q127" s="218" t="n">
        <v>0</v>
      </c>
      <c r="R127" s="218" t="n">
        <v>0</v>
      </c>
      <c r="S127" s="218" t="n">
        <v>0</v>
      </c>
      <c r="T127" s="218" t="n">
        <v>0</v>
      </c>
      <c r="U127" s="218" t="n">
        <v>0</v>
      </c>
      <c r="V127" s="218" t="n">
        <v>0</v>
      </c>
      <c r="W127" s="218" t="n">
        <v>0</v>
      </c>
      <c r="X127" s="218" t="n">
        <v>0</v>
      </c>
      <c r="Y127" s="218" t="n">
        <v>0</v>
      </c>
      <c r="Z127" s="218" t="n">
        <v>0</v>
      </c>
      <c r="AA127" s="218" t="n">
        <v>0</v>
      </c>
      <c r="AB127" s="218" t="n">
        <v>0</v>
      </c>
      <c r="AC127" s="218" t="n">
        <v>0</v>
      </c>
      <c r="AD127" s="218" t="n">
        <v>0</v>
      </c>
      <c r="AE127" s="218" t="n">
        <v>0</v>
      </c>
      <c r="AF127" s="218" t="n">
        <v>0</v>
      </c>
      <c r="AG127" s="218" t="n">
        <v>0</v>
      </c>
      <c r="AH127" s="218" t="n">
        <v>0</v>
      </c>
      <c r="AI127" s="218" t="n">
        <v>0</v>
      </c>
      <c r="AJ127" s="170" t="n">
        <v>0</v>
      </c>
      <c r="AK127" s="218" t="n">
        <v>0</v>
      </c>
      <c r="AL127" s="218" t="n">
        <v>0</v>
      </c>
      <c r="AM127" s="218" t="n">
        <v>0</v>
      </c>
      <c r="AN127" s="218" t="n">
        <v>0</v>
      </c>
      <c r="AO127" s="218" t="n">
        <v>0</v>
      </c>
      <c r="AP127" s="218" t="n">
        <v>0</v>
      </c>
      <c r="AQ127" s="218" t="n">
        <v>0</v>
      </c>
      <c r="AR127" s="218" t="n">
        <v>0</v>
      </c>
      <c r="AS127" s="218" t="n">
        <v>0</v>
      </c>
      <c r="AT127" s="218" t="n">
        <v>0</v>
      </c>
      <c r="AU127" s="218"/>
      <c r="AV127" s="218"/>
      <c r="AW127" s="218"/>
      <c r="AX127" s="218"/>
      <c r="AY127" s="218"/>
      <c r="AZ127" s="218"/>
      <c r="BA127" s="218"/>
      <c r="BB127" s="218"/>
      <c r="BC127" s="232" t="n">
        <f aca="false">SUM(D127:BB127)</f>
        <v>0</v>
      </c>
      <c r="BD127" s="217"/>
      <c r="BE127" s="233"/>
      <c r="BF127" s="233"/>
      <c r="BG127" s="233"/>
      <c r="BH127" s="233"/>
      <c r="BI127" s="233"/>
      <c r="BJ127" s="233"/>
      <c r="BK127" s="233"/>
      <c r="BL127" s="233"/>
      <c r="BM127" s="233"/>
      <c r="BN127" s="233"/>
      <c r="BO127" s="233"/>
      <c r="BP127" s="233"/>
      <c r="BQ127" s="233"/>
      <c r="BR127" s="233"/>
      <c r="BS127" s="233"/>
      <c r="BT127" s="233"/>
      <c r="BU127" s="233"/>
      <c r="BV127" s="233"/>
      <c r="BW127" s="233"/>
      <c r="BX127" s="233"/>
      <c r="BY127" s="233"/>
      <c r="BZ127" s="233"/>
      <c r="CA127" s="233"/>
      <c r="CB127" s="233"/>
      <c r="CC127" s="233"/>
      <c r="CD127" s="233"/>
      <c r="CE127" s="233"/>
      <c r="CF127" s="233"/>
      <c r="CG127" s="233"/>
      <c r="CH127" s="233"/>
      <c r="CI127" s="233"/>
      <c r="CJ127" s="233"/>
      <c r="CK127" s="233"/>
      <c r="CL127" s="233"/>
      <c r="CM127" s="233"/>
      <c r="CN127" s="233"/>
      <c r="CO127" s="233"/>
      <c r="CP127" s="233"/>
      <c r="CQ127" s="233"/>
      <c r="CR127" s="233"/>
      <c r="CS127" s="233"/>
      <c r="CT127" s="233"/>
      <c r="CU127" s="233"/>
      <c r="CV127" s="233"/>
      <c r="CW127" s="233"/>
      <c r="CX127" s="233"/>
      <c r="CY127" s="233"/>
      <c r="CZ127" s="233"/>
      <c r="DA127" s="233"/>
      <c r="DB127" s="233"/>
      <c r="DC127" s="233"/>
      <c r="DD127" s="233"/>
      <c r="DE127" s="233"/>
      <c r="DF127" s="233"/>
      <c r="DG127" s="233"/>
      <c r="DH127" s="233"/>
      <c r="DI127" s="233"/>
      <c r="DJ127" s="233"/>
      <c r="DK127" s="233"/>
      <c r="DL127" s="233"/>
      <c r="DM127" s="233"/>
      <c r="DN127" s="233"/>
      <c r="DO127" s="233"/>
      <c r="DP127" s="233"/>
      <c r="DQ127" s="233"/>
      <c r="DR127" s="233"/>
      <c r="DS127" s="233"/>
      <c r="DT127" s="233"/>
      <c r="DU127" s="233"/>
      <c r="DV127" s="233"/>
      <c r="DW127" s="233"/>
      <c r="DX127" s="233"/>
      <c r="DY127" s="233"/>
      <c r="DZ127" s="233"/>
      <c r="EA127" s="233"/>
      <c r="EB127" s="233"/>
      <c r="EC127" s="233"/>
      <c r="ED127" s="233"/>
      <c r="EE127" s="233"/>
      <c r="EF127" s="233"/>
      <c r="EG127" s="233"/>
      <c r="EH127" s="233"/>
      <c r="EI127" s="233"/>
      <c r="EJ127" s="233"/>
      <c r="EK127" s="233"/>
      <c r="EL127" s="233"/>
      <c r="EM127" s="233"/>
      <c r="EN127" s="233"/>
      <c r="EO127" s="233"/>
      <c r="EP127" s="233"/>
      <c r="EQ127" s="233"/>
      <c r="ER127" s="233"/>
      <c r="ES127" s="233"/>
      <c r="ET127" s="233"/>
      <c r="EU127" s="233"/>
      <c r="EV127" s="233"/>
      <c r="EW127" s="233"/>
      <c r="EX127" s="233"/>
      <c r="EY127" s="233"/>
      <c r="EZ127" s="233"/>
      <c r="FA127" s="233"/>
      <c r="FB127" s="233"/>
      <c r="FC127" s="233"/>
      <c r="FD127" s="233"/>
      <c r="FE127" s="233"/>
      <c r="FF127" s="233"/>
      <c r="FG127" s="233"/>
      <c r="FH127" s="233"/>
      <c r="FI127" s="233"/>
      <c r="FJ127" s="233"/>
      <c r="FK127" s="233"/>
      <c r="FL127" s="233"/>
      <c r="FM127" s="233"/>
      <c r="FN127" s="233"/>
      <c r="FO127" s="233"/>
      <c r="FP127" s="233"/>
      <c r="FQ127" s="233"/>
      <c r="FR127" s="233"/>
      <c r="FS127" s="233"/>
      <c r="FT127" s="233"/>
      <c r="FU127" s="233"/>
      <c r="FV127" s="233"/>
      <c r="FW127" s="233"/>
      <c r="FX127" s="233"/>
      <c r="FY127" s="233"/>
      <c r="FZ127" s="233"/>
      <c r="GA127" s="233"/>
      <c r="GB127" s="233"/>
      <c r="GC127" s="233"/>
      <c r="GD127" s="233"/>
      <c r="GE127" s="233"/>
      <c r="GF127" s="233"/>
      <c r="GG127" s="233"/>
      <c r="GH127" s="233"/>
      <c r="GI127" s="233"/>
      <c r="GJ127" s="233"/>
      <c r="GK127" s="233"/>
      <c r="GL127" s="233"/>
      <c r="GM127" s="233"/>
      <c r="GN127" s="233"/>
      <c r="GO127" s="233"/>
      <c r="GP127" s="233"/>
      <c r="GQ127" s="233"/>
      <c r="GR127" s="233"/>
      <c r="GS127" s="233"/>
      <c r="GT127" s="233"/>
      <c r="GU127" s="233"/>
      <c r="GV127" s="233"/>
      <c r="GW127" s="233"/>
      <c r="GX127" s="233"/>
      <c r="GY127" s="233"/>
      <c r="GZ127" s="233"/>
      <c r="HA127" s="233"/>
      <c r="HB127" s="233"/>
      <c r="HC127" s="233"/>
      <c r="HD127" s="233"/>
      <c r="HE127" s="233"/>
      <c r="HF127" s="233"/>
      <c r="HG127" s="233"/>
      <c r="HH127" s="233"/>
      <c r="HI127" s="233"/>
      <c r="HJ127" s="233"/>
      <c r="HK127" s="233"/>
      <c r="HL127" s="233"/>
      <c r="HM127" s="233"/>
      <c r="HN127" s="233"/>
      <c r="HO127" s="233"/>
      <c r="HP127" s="233"/>
      <c r="HQ127" s="233"/>
      <c r="HR127" s="233"/>
      <c r="HS127" s="233"/>
      <c r="HT127" s="233"/>
      <c r="HU127" s="233"/>
      <c r="HV127" s="233"/>
      <c r="HW127" s="233"/>
      <c r="HX127" s="233"/>
      <c r="HY127" s="233"/>
      <c r="HZ127" s="233"/>
      <c r="IA127" s="233"/>
      <c r="IB127" s="233"/>
      <c r="IC127" s="233"/>
      <c r="ID127" s="233"/>
      <c r="IE127" s="233"/>
      <c r="IF127" s="233"/>
      <c r="IG127" s="233"/>
      <c r="IH127" s="233"/>
      <c r="II127" s="233"/>
      <c r="IJ127" s="233"/>
      <c r="IK127" s="233"/>
      <c r="IL127" s="233"/>
      <c r="IM127" s="233"/>
      <c r="IN127" s="233"/>
      <c r="IO127" s="233"/>
      <c r="IP127" s="233"/>
      <c r="IQ127" s="233"/>
      <c r="IR127" s="233"/>
      <c r="IS127" s="233"/>
      <c r="IT127" s="233"/>
      <c r="IU127" s="233"/>
      <c r="IV127" s="233"/>
      <c r="IW127" s="233"/>
    </row>
    <row r="128" customFormat="false" ht="12.75" hidden="false" customHeight="false" outlineLevel="0" collapsed="false">
      <c r="A128" s="161"/>
      <c r="B128" s="217" t="s">
        <v>124</v>
      </c>
      <c r="C128" s="215"/>
      <c r="D128" s="218" t="n">
        <f aca="false">D127</f>
        <v>0</v>
      </c>
      <c r="E128" s="218" t="n">
        <f aca="false">+D128+E127</f>
        <v>0</v>
      </c>
      <c r="F128" s="218" t="n">
        <f aca="false">+E128+F127</f>
        <v>0</v>
      </c>
      <c r="G128" s="218" t="n">
        <f aca="false">+F128+G127</f>
        <v>0</v>
      </c>
      <c r="H128" s="218" t="n">
        <f aca="false">+G128+H127</f>
        <v>0</v>
      </c>
      <c r="I128" s="218" t="n">
        <f aca="false">+H128+I127</f>
        <v>0</v>
      </c>
      <c r="J128" s="218" t="n">
        <f aca="false">+I128+J127</f>
        <v>0</v>
      </c>
      <c r="K128" s="218" t="n">
        <f aca="false">+J128+K127</f>
        <v>0</v>
      </c>
      <c r="L128" s="218" t="n">
        <f aca="false">+K128+L127</f>
        <v>0</v>
      </c>
      <c r="M128" s="218" t="n">
        <f aca="false">+L128+M127</f>
        <v>0</v>
      </c>
      <c r="N128" s="218" t="n">
        <f aca="false">+M128+N127</f>
        <v>0</v>
      </c>
      <c r="O128" s="218" t="n">
        <f aca="false">+N128+O127</f>
        <v>0</v>
      </c>
      <c r="P128" s="218" t="n">
        <f aca="false">+O128+P127</f>
        <v>0</v>
      </c>
      <c r="Q128" s="218" t="n">
        <f aca="false">+P128+Q127</f>
        <v>0</v>
      </c>
      <c r="R128" s="218" t="n">
        <f aca="false">+Q128+R127</f>
        <v>0</v>
      </c>
      <c r="S128" s="218" t="n">
        <f aca="false">+R128+S127</f>
        <v>0</v>
      </c>
      <c r="T128" s="218" t="n">
        <f aca="false">+S128+T127</f>
        <v>0</v>
      </c>
      <c r="U128" s="218" t="n">
        <f aca="false">+T128+U127</f>
        <v>0</v>
      </c>
      <c r="V128" s="218" t="n">
        <f aca="false">+U128+V127</f>
        <v>0</v>
      </c>
      <c r="W128" s="218" t="n">
        <f aca="false">+V128+W127</f>
        <v>0</v>
      </c>
      <c r="X128" s="218" t="n">
        <f aca="false">+W128+X127</f>
        <v>0</v>
      </c>
      <c r="Y128" s="218" t="n">
        <f aca="false">+X128+Y127</f>
        <v>0</v>
      </c>
      <c r="Z128" s="218" t="n">
        <f aca="false">+Y128+Z127</f>
        <v>0</v>
      </c>
      <c r="AA128" s="218" t="n">
        <f aca="false">+Z128+AA127</f>
        <v>0</v>
      </c>
      <c r="AB128" s="218" t="n">
        <f aca="false">+AA128+AB127</f>
        <v>0</v>
      </c>
      <c r="AC128" s="218" t="n">
        <f aca="false">+AB128+AC127</f>
        <v>0</v>
      </c>
      <c r="AD128" s="218" t="n">
        <f aca="false">+AC128+AD127</f>
        <v>0</v>
      </c>
      <c r="AE128" s="218" t="n">
        <f aca="false">+AD128+AE127</f>
        <v>0</v>
      </c>
      <c r="AF128" s="218" t="n">
        <f aca="false">+AE128+AF127</f>
        <v>0</v>
      </c>
      <c r="AG128" s="218" t="n">
        <f aca="false">+AF128+AG127</f>
        <v>0</v>
      </c>
      <c r="AH128" s="218" t="n">
        <f aca="false">+AG128+AH127</f>
        <v>0</v>
      </c>
      <c r="AI128" s="218" t="n">
        <f aca="false">+AH128+AI127</f>
        <v>0</v>
      </c>
      <c r="AJ128" s="170" t="n">
        <f aca="false">+AI128+AJ127</f>
        <v>0</v>
      </c>
      <c r="AK128" s="218" t="n">
        <f aca="false">+AJ128+AK127</f>
        <v>0</v>
      </c>
      <c r="AL128" s="218" t="n">
        <f aca="false">+AK128+AL127</f>
        <v>0</v>
      </c>
      <c r="AM128" s="218" t="n">
        <f aca="false">+AL128+AM127</f>
        <v>0</v>
      </c>
      <c r="AN128" s="218" t="n">
        <f aca="false">+AM128+AN127</f>
        <v>0</v>
      </c>
      <c r="AO128" s="218" t="n">
        <f aca="false">+AN128+AO127</f>
        <v>0</v>
      </c>
      <c r="AP128" s="218" t="n">
        <f aca="false">+AO128+AP127</f>
        <v>0</v>
      </c>
      <c r="AQ128" s="218" t="n">
        <f aca="false">+AP128+AQ127</f>
        <v>0</v>
      </c>
      <c r="AR128" s="218" t="n">
        <f aca="false">+AQ128+AR127</f>
        <v>0</v>
      </c>
      <c r="AS128" s="218" t="n">
        <f aca="false">+AR128+AS127</f>
        <v>0</v>
      </c>
      <c r="AT128" s="218" t="n">
        <f aca="false">+AS128+AT127</f>
        <v>0</v>
      </c>
      <c r="AU128" s="218" t="n">
        <f aca="false">+AT128+AU127</f>
        <v>0</v>
      </c>
      <c r="AV128" s="218" t="n">
        <f aca="false">+AU128+AV127</f>
        <v>0</v>
      </c>
      <c r="AW128" s="218" t="n">
        <f aca="false">+AV128+AW127</f>
        <v>0</v>
      </c>
      <c r="AX128" s="218" t="n">
        <f aca="false">+AW128+AX127</f>
        <v>0</v>
      </c>
      <c r="AY128" s="218" t="n">
        <f aca="false">+AX128+AY127</f>
        <v>0</v>
      </c>
      <c r="AZ128" s="218" t="n">
        <f aca="false">+AY128+AZ127</f>
        <v>0</v>
      </c>
      <c r="BA128" s="218" t="n">
        <f aca="false">+AZ128+BA127</f>
        <v>0</v>
      </c>
      <c r="BB128" s="218" t="n">
        <f aca="false">+BA128+BB127</f>
        <v>0</v>
      </c>
      <c r="BC128" s="232"/>
      <c r="BD128" s="217"/>
      <c r="BE128" s="233"/>
      <c r="BF128" s="233"/>
      <c r="BG128" s="233"/>
      <c r="BH128" s="233"/>
      <c r="BI128" s="233"/>
      <c r="BJ128" s="233"/>
      <c r="BK128" s="233"/>
      <c r="BL128" s="233"/>
      <c r="BM128" s="233"/>
      <c r="BN128" s="233"/>
      <c r="BO128" s="233"/>
      <c r="BP128" s="233"/>
      <c r="BQ128" s="233"/>
      <c r="BR128" s="233"/>
      <c r="BS128" s="233"/>
      <c r="BT128" s="233"/>
      <c r="BU128" s="233"/>
      <c r="BV128" s="233"/>
      <c r="BW128" s="233"/>
      <c r="BX128" s="233"/>
      <c r="BY128" s="233"/>
      <c r="BZ128" s="233"/>
      <c r="CA128" s="233"/>
      <c r="CB128" s="233"/>
      <c r="CC128" s="233"/>
      <c r="CD128" s="233"/>
      <c r="CE128" s="233"/>
      <c r="CF128" s="233"/>
      <c r="CG128" s="233"/>
      <c r="CH128" s="233"/>
      <c r="CI128" s="233"/>
      <c r="CJ128" s="233"/>
      <c r="CK128" s="233"/>
      <c r="CL128" s="233"/>
      <c r="CM128" s="233"/>
      <c r="CN128" s="233"/>
      <c r="CO128" s="233"/>
      <c r="CP128" s="233"/>
      <c r="CQ128" s="233"/>
      <c r="CR128" s="233"/>
      <c r="CS128" s="233"/>
      <c r="CT128" s="233"/>
      <c r="CU128" s="233"/>
      <c r="CV128" s="233"/>
      <c r="CW128" s="233"/>
      <c r="CX128" s="233"/>
      <c r="CY128" s="233"/>
      <c r="CZ128" s="233"/>
      <c r="DA128" s="233"/>
      <c r="DB128" s="233"/>
      <c r="DC128" s="233"/>
      <c r="DD128" s="233"/>
      <c r="DE128" s="233"/>
      <c r="DF128" s="233"/>
      <c r="DG128" s="233"/>
      <c r="DH128" s="233"/>
      <c r="DI128" s="233"/>
      <c r="DJ128" s="233"/>
      <c r="DK128" s="233"/>
      <c r="DL128" s="233"/>
      <c r="DM128" s="233"/>
      <c r="DN128" s="233"/>
      <c r="DO128" s="233"/>
      <c r="DP128" s="233"/>
      <c r="DQ128" s="233"/>
      <c r="DR128" s="233"/>
      <c r="DS128" s="233"/>
      <c r="DT128" s="233"/>
      <c r="DU128" s="233"/>
      <c r="DV128" s="233"/>
      <c r="DW128" s="233"/>
      <c r="DX128" s="233"/>
      <c r="DY128" s="233"/>
      <c r="DZ128" s="233"/>
      <c r="EA128" s="233"/>
      <c r="EB128" s="233"/>
      <c r="EC128" s="233"/>
      <c r="ED128" s="233"/>
      <c r="EE128" s="233"/>
      <c r="EF128" s="233"/>
      <c r="EG128" s="233"/>
      <c r="EH128" s="233"/>
      <c r="EI128" s="233"/>
      <c r="EJ128" s="233"/>
      <c r="EK128" s="233"/>
      <c r="EL128" s="233"/>
      <c r="EM128" s="233"/>
      <c r="EN128" s="233"/>
      <c r="EO128" s="233"/>
      <c r="EP128" s="233"/>
      <c r="EQ128" s="233"/>
      <c r="ER128" s="233"/>
      <c r="ES128" s="233"/>
      <c r="ET128" s="233"/>
      <c r="EU128" s="233"/>
      <c r="EV128" s="233"/>
      <c r="EW128" s="233"/>
      <c r="EX128" s="233"/>
      <c r="EY128" s="233"/>
      <c r="EZ128" s="233"/>
      <c r="FA128" s="233"/>
      <c r="FB128" s="233"/>
      <c r="FC128" s="233"/>
      <c r="FD128" s="233"/>
      <c r="FE128" s="233"/>
      <c r="FF128" s="233"/>
      <c r="FG128" s="233"/>
      <c r="FH128" s="233"/>
      <c r="FI128" s="233"/>
      <c r="FJ128" s="233"/>
      <c r="FK128" s="233"/>
      <c r="FL128" s="233"/>
      <c r="FM128" s="233"/>
      <c r="FN128" s="233"/>
      <c r="FO128" s="233"/>
      <c r="FP128" s="233"/>
      <c r="FQ128" s="233"/>
      <c r="FR128" s="233"/>
      <c r="FS128" s="233"/>
      <c r="FT128" s="233"/>
      <c r="FU128" s="233"/>
      <c r="FV128" s="233"/>
      <c r="FW128" s="233"/>
      <c r="FX128" s="233"/>
      <c r="FY128" s="233"/>
      <c r="FZ128" s="233"/>
      <c r="GA128" s="233"/>
      <c r="GB128" s="233"/>
      <c r="GC128" s="233"/>
      <c r="GD128" s="233"/>
      <c r="GE128" s="233"/>
      <c r="GF128" s="233"/>
      <c r="GG128" s="233"/>
      <c r="GH128" s="233"/>
      <c r="GI128" s="233"/>
      <c r="GJ128" s="233"/>
      <c r="GK128" s="233"/>
      <c r="GL128" s="233"/>
      <c r="GM128" s="233"/>
      <c r="GN128" s="233"/>
      <c r="GO128" s="233"/>
      <c r="GP128" s="233"/>
      <c r="GQ128" s="233"/>
      <c r="GR128" s="233"/>
      <c r="GS128" s="233"/>
      <c r="GT128" s="233"/>
      <c r="GU128" s="233"/>
      <c r="GV128" s="233"/>
      <c r="GW128" s="233"/>
      <c r="GX128" s="233"/>
      <c r="GY128" s="233"/>
      <c r="GZ128" s="233"/>
      <c r="HA128" s="233"/>
      <c r="HB128" s="233"/>
      <c r="HC128" s="233"/>
      <c r="HD128" s="233"/>
      <c r="HE128" s="233"/>
      <c r="HF128" s="233"/>
      <c r="HG128" s="233"/>
      <c r="HH128" s="233"/>
      <c r="HI128" s="233"/>
      <c r="HJ128" s="233"/>
      <c r="HK128" s="233"/>
      <c r="HL128" s="233"/>
      <c r="HM128" s="233"/>
      <c r="HN128" s="233"/>
      <c r="HO128" s="233"/>
      <c r="HP128" s="233"/>
      <c r="HQ128" s="233"/>
      <c r="HR128" s="233"/>
      <c r="HS128" s="233"/>
      <c r="HT128" s="233"/>
      <c r="HU128" s="233"/>
      <c r="HV128" s="233"/>
      <c r="HW128" s="233"/>
      <c r="HX128" s="233"/>
      <c r="HY128" s="233"/>
      <c r="HZ128" s="233"/>
      <c r="IA128" s="233"/>
      <c r="IB128" s="233"/>
      <c r="IC128" s="233"/>
      <c r="ID128" s="233"/>
      <c r="IE128" s="233"/>
      <c r="IF128" s="233"/>
      <c r="IG128" s="233"/>
      <c r="IH128" s="233"/>
      <c r="II128" s="233"/>
      <c r="IJ128" s="233"/>
      <c r="IK128" s="233"/>
      <c r="IL128" s="233"/>
      <c r="IM128" s="233"/>
      <c r="IN128" s="233"/>
      <c r="IO128" s="233"/>
      <c r="IP128" s="233"/>
      <c r="IQ128" s="233"/>
      <c r="IR128" s="233"/>
      <c r="IS128" s="233"/>
      <c r="IT128" s="233"/>
      <c r="IU128" s="233"/>
      <c r="IV128" s="233"/>
      <c r="IW128" s="233"/>
    </row>
    <row r="129" customFormat="false" ht="12.75" hidden="false" customHeight="false" outlineLevel="0" collapsed="false">
      <c r="A129" s="161"/>
      <c r="B129" s="219"/>
      <c r="C129" s="215"/>
      <c r="D129" s="220"/>
      <c r="E129" s="220"/>
      <c r="F129" s="220"/>
      <c r="G129" s="220"/>
      <c r="H129" s="220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  <c r="AJ129" s="175"/>
      <c r="AK129" s="220"/>
      <c r="AL129" s="220"/>
      <c r="AM129" s="220"/>
      <c r="AN129" s="220"/>
      <c r="AO129" s="220"/>
      <c r="AP129" s="220"/>
      <c r="AQ129" s="220"/>
      <c r="AR129" s="220"/>
      <c r="AS129" s="220"/>
      <c r="AT129" s="220"/>
      <c r="AU129" s="220"/>
      <c r="AV129" s="220"/>
      <c r="AW129" s="220"/>
      <c r="AX129" s="220"/>
      <c r="AY129" s="220"/>
      <c r="AZ129" s="220"/>
      <c r="BA129" s="220"/>
      <c r="BB129" s="220"/>
      <c r="BC129" s="234"/>
      <c r="BD129" s="219"/>
      <c r="BE129" s="239"/>
      <c r="BF129" s="239"/>
      <c r="BG129" s="239"/>
      <c r="BH129" s="239"/>
      <c r="BI129" s="239"/>
      <c r="BJ129" s="239"/>
      <c r="BK129" s="239"/>
      <c r="BL129" s="239"/>
      <c r="BM129" s="239"/>
      <c r="BN129" s="239"/>
      <c r="BO129" s="239"/>
      <c r="BP129" s="239"/>
      <c r="BQ129" s="239"/>
      <c r="BR129" s="239"/>
      <c r="BS129" s="239"/>
      <c r="BT129" s="239"/>
      <c r="BU129" s="239"/>
      <c r="BV129" s="239"/>
      <c r="BW129" s="239"/>
      <c r="BX129" s="239"/>
      <c r="BY129" s="239"/>
      <c r="BZ129" s="239"/>
      <c r="CA129" s="239"/>
      <c r="CB129" s="239"/>
      <c r="CC129" s="239"/>
      <c r="CD129" s="239"/>
      <c r="CE129" s="239"/>
      <c r="CF129" s="239"/>
      <c r="CG129" s="239"/>
      <c r="CH129" s="239"/>
      <c r="CI129" s="239"/>
      <c r="CJ129" s="239"/>
      <c r="CK129" s="239"/>
      <c r="CL129" s="239"/>
      <c r="CM129" s="239"/>
      <c r="CN129" s="239"/>
      <c r="CO129" s="239"/>
      <c r="CP129" s="239"/>
      <c r="CQ129" s="239"/>
      <c r="CR129" s="239"/>
      <c r="CS129" s="239"/>
      <c r="CT129" s="239"/>
      <c r="CU129" s="239"/>
      <c r="CV129" s="239"/>
      <c r="CW129" s="239"/>
      <c r="CX129" s="239"/>
      <c r="CY129" s="239"/>
      <c r="CZ129" s="239"/>
      <c r="DA129" s="239"/>
      <c r="DB129" s="239"/>
      <c r="DC129" s="239"/>
      <c r="DD129" s="239"/>
      <c r="DE129" s="239"/>
      <c r="DF129" s="239"/>
      <c r="DG129" s="239"/>
      <c r="DH129" s="239"/>
      <c r="DI129" s="239"/>
      <c r="DJ129" s="239"/>
      <c r="DK129" s="239"/>
      <c r="DL129" s="239"/>
      <c r="DM129" s="239"/>
      <c r="DN129" s="239"/>
      <c r="DO129" s="239"/>
      <c r="DP129" s="239"/>
      <c r="DQ129" s="239"/>
      <c r="DR129" s="239"/>
      <c r="DS129" s="239"/>
      <c r="DT129" s="239"/>
      <c r="DU129" s="239"/>
      <c r="DV129" s="239"/>
      <c r="DW129" s="239"/>
      <c r="DX129" s="239"/>
      <c r="DY129" s="239"/>
      <c r="DZ129" s="239"/>
      <c r="EA129" s="239"/>
      <c r="EB129" s="239"/>
      <c r="EC129" s="239"/>
      <c r="ED129" s="239"/>
      <c r="EE129" s="239"/>
      <c r="EF129" s="239"/>
      <c r="EG129" s="239"/>
      <c r="EH129" s="239"/>
      <c r="EI129" s="239"/>
      <c r="EJ129" s="239"/>
      <c r="EK129" s="239"/>
      <c r="EL129" s="239"/>
      <c r="EM129" s="239"/>
      <c r="EN129" s="239"/>
      <c r="EO129" s="239"/>
      <c r="EP129" s="239"/>
      <c r="EQ129" s="239"/>
      <c r="ER129" s="239"/>
      <c r="ES129" s="239"/>
      <c r="ET129" s="239"/>
      <c r="EU129" s="239"/>
      <c r="EV129" s="239"/>
      <c r="EW129" s="239"/>
      <c r="EX129" s="239"/>
      <c r="EY129" s="239"/>
      <c r="EZ129" s="239"/>
      <c r="FA129" s="239"/>
      <c r="FB129" s="239"/>
      <c r="FC129" s="239"/>
      <c r="FD129" s="239"/>
      <c r="FE129" s="239"/>
      <c r="FF129" s="239"/>
      <c r="FG129" s="239"/>
      <c r="FH129" s="239"/>
      <c r="FI129" s="239"/>
      <c r="FJ129" s="239"/>
      <c r="FK129" s="239"/>
      <c r="FL129" s="239"/>
      <c r="FM129" s="239"/>
      <c r="FN129" s="239"/>
      <c r="FO129" s="239"/>
      <c r="FP129" s="239"/>
      <c r="FQ129" s="239"/>
      <c r="FR129" s="239"/>
      <c r="FS129" s="239"/>
      <c r="FT129" s="239"/>
      <c r="FU129" s="239"/>
      <c r="FV129" s="239"/>
      <c r="FW129" s="239"/>
      <c r="FX129" s="239"/>
      <c r="FY129" s="239"/>
      <c r="FZ129" s="239"/>
      <c r="GA129" s="239"/>
      <c r="GB129" s="239"/>
      <c r="GC129" s="239"/>
      <c r="GD129" s="239"/>
      <c r="GE129" s="239"/>
      <c r="GF129" s="239"/>
      <c r="GG129" s="239"/>
      <c r="GH129" s="239"/>
      <c r="GI129" s="239"/>
      <c r="GJ129" s="239"/>
      <c r="GK129" s="239"/>
      <c r="GL129" s="239"/>
      <c r="GM129" s="239"/>
      <c r="GN129" s="239"/>
      <c r="GO129" s="239"/>
      <c r="GP129" s="239"/>
      <c r="GQ129" s="239"/>
      <c r="GR129" s="239"/>
      <c r="GS129" s="239"/>
      <c r="GT129" s="239"/>
      <c r="GU129" s="239"/>
      <c r="GV129" s="239"/>
      <c r="GW129" s="239"/>
      <c r="GX129" s="239"/>
      <c r="GY129" s="239"/>
      <c r="GZ129" s="239"/>
      <c r="HA129" s="239"/>
      <c r="HB129" s="239"/>
      <c r="HC129" s="239"/>
      <c r="HD129" s="239"/>
      <c r="HE129" s="239"/>
      <c r="HF129" s="239"/>
      <c r="HG129" s="239"/>
      <c r="HH129" s="239"/>
      <c r="HI129" s="239"/>
      <c r="HJ129" s="239"/>
      <c r="HK129" s="239"/>
      <c r="HL129" s="239"/>
      <c r="HM129" s="239"/>
      <c r="HN129" s="239"/>
      <c r="HO129" s="239"/>
      <c r="HP129" s="239"/>
      <c r="HQ129" s="239"/>
      <c r="HR129" s="239"/>
      <c r="HS129" s="239"/>
      <c r="HT129" s="239"/>
      <c r="HU129" s="239"/>
      <c r="HV129" s="239"/>
      <c r="HW129" s="239"/>
      <c r="HX129" s="239"/>
      <c r="HY129" s="239"/>
      <c r="HZ129" s="239"/>
      <c r="IA129" s="239"/>
      <c r="IB129" s="239"/>
      <c r="IC129" s="239"/>
      <c r="ID129" s="239"/>
      <c r="IE129" s="239"/>
      <c r="IF129" s="239"/>
      <c r="IG129" s="239"/>
      <c r="IH129" s="239"/>
      <c r="II129" s="239"/>
      <c r="IJ129" s="239"/>
      <c r="IK129" s="239"/>
      <c r="IL129" s="239"/>
      <c r="IM129" s="239"/>
      <c r="IN129" s="239"/>
      <c r="IO129" s="239"/>
      <c r="IP129" s="239"/>
      <c r="IQ129" s="239"/>
      <c r="IR129" s="239"/>
      <c r="IS129" s="239"/>
      <c r="IT129" s="239"/>
      <c r="IU129" s="239"/>
      <c r="IV129" s="239"/>
      <c r="IW129" s="239"/>
    </row>
    <row r="130" customFormat="false" ht="12.75" hidden="false" customHeight="false" outlineLevel="0" collapsed="false">
      <c r="A130" s="161"/>
      <c r="B130" s="221" t="s">
        <v>125</v>
      </c>
      <c r="C130" s="222" t="n">
        <v>2.3</v>
      </c>
      <c r="D130" s="223" t="n">
        <f aca="false">+D126*$C130</f>
        <v>0</v>
      </c>
      <c r="E130" s="223" t="n">
        <f aca="false">+E126*$C130</f>
        <v>0</v>
      </c>
      <c r="F130" s="223" t="n">
        <f aca="false">+F126*$C130</f>
        <v>0</v>
      </c>
      <c r="G130" s="223" t="n">
        <f aca="false">+G126*$C130</f>
        <v>0</v>
      </c>
      <c r="H130" s="223" t="n">
        <f aca="false">+H126*$C130</f>
        <v>0</v>
      </c>
      <c r="I130" s="223" t="n">
        <f aca="false">+I126*$C130</f>
        <v>0</v>
      </c>
      <c r="J130" s="223" t="n">
        <f aca="false">+J126*$C130</f>
        <v>0</v>
      </c>
      <c r="K130" s="223" t="n">
        <f aca="false">+K126*$C130</f>
        <v>0</v>
      </c>
      <c r="L130" s="223" t="n">
        <f aca="false">+L126*$C130</f>
        <v>0</v>
      </c>
      <c r="M130" s="223" t="n">
        <f aca="false">+M126*$C130</f>
        <v>0</v>
      </c>
      <c r="N130" s="223" t="n">
        <f aca="false">+N126*$C130</f>
        <v>2.3</v>
      </c>
      <c r="O130" s="223" t="n">
        <f aca="false">+O126*$C130</f>
        <v>2.3</v>
      </c>
      <c r="P130" s="223" t="n">
        <f aca="false">+P126*$C130</f>
        <v>2.3</v>
      </c>
      <c r="Q130" s="223" t="n">
        <f aca="false">+Q126*$C130</f>
        <v>2.3</v>
      </c>
      <c r="R130" s="223" t="n">
        <f aca="false">+R126*$C130</f>
        <v>2.3</v>
      </c>
      <c r="S130" s="223" t="n">
        <f aca="false">+S126*$C130</f>
        <v>2.3</v>
      </c>
      <c r="T130" s="223" t="n">
        <f aca="false">+T126*$C130</f>
        <v>2.3</v>
      </c>
      <c r="U130" s="223" t="n">
        <f aca="false">+U126*$C130</f>
        <v>2.3</v>
      </c>
      <c r="V130" s="223" t="n">
        <f aca="false">+V126*$C130</f>
        <v>2.3</v>
      </c>
      <c r="W130" s="223" t="n">
        <f aca="false">+W126*$C130</f>
        <v>2.3</v>
      </c>
      <c r="X130" s="223" t="n">
        <f aca="false">+X126*$C130</f>
        <v>2.3</v>
      </c>
      <c r="Y130" s="223" t="n">
        <f aca="false">+Y126*$C130</f>
        <v>2.3</v>
      </c>
      <c r="Z130" s="223" t="n">
        <f aca="false">+Z126*$C130</f>
        <v>2.3</v>
      </c>
      <c r="AA130" s="223" t="n">
        <f aca="false">+AA126*$C130</f>
        <v>2.3</v>
      </c>
      <c r="AB130" s="223" t="n">
        <f aca="false">+AB126*$C130</f>
        <v>2.3</v>
      </c>
      <c r="AC130" s="223" t="n">
        <f aca="false">+AC126*$C130</f>
        <v>2.3</v>
      </c>
      <c r="AD130" s="223" t="n">
        <f aca="false">+AD126*$C130</f>
        <v>2.3</v>
      </c>
      <c r="AE130" s="223" t="n">
        <f aca="false">+AE126*$C130</f>
        <v>2.3</v>
      </c>
      <c r="AF130" s="223" t="n">
        <f aca="false">+AF126*$C130</f>
        <v>2.3</v>
      </c>
      <c r="AG130" s="223" t="n">
        <f aca="false">+AG126*$C130</f>
        <v>2.3</v>
      </c>
      <c r="AH130" s="223" t="n">
        <f aca="false">+AH126*$C130</f>
        <v>2.3</v>
      </c>
      <c r="AI130" s="223" t="n">
        <f aca="false">+AI126*$C130</f>
        <v>2.3</v>
      </c>
      <c r="AJ130" s="181" t="n">
        <f aca="false">+AJ126*$C130</f>
        <v>2.3</v>
      </c>
      <c r="AK130" s="223" t="n">
        <f aca="false">+AK126*$C130</f>
        <v>2.3</v>
      </c>
      <c r="AL130" s="223" t="n">
        <f aca="false">+AL126*$C130</f>
        <v>2.3</v>
      </c>
      <c r="AM130" s="223" t="n">
        <f aca="false">+AM126*$C130</f>
        <v>2.3</v>
      </c>
      <c r="AN130" s="223" t="n">
        <f aca="false">+AN126*$C130</f>
        <v>2.3</v>
      </c>
      <c r="AO130" s="223" t="n">
        <f aca="false">+AO126*$C130</f>
        <v>2.3</v>
      </c>
      <c r="AP130" s="223" t="n">
        <f aca="false">+AP126*$C130</f>
        <v>2.3</v>
      </c>
      <c r="AQ130" s="223" t="n">
        <f aca="false">+AQ126*$C130</f>
        <v>2.3</v>
      </c>
      <c r="AR130" s="223" t="n">
        <f aca="false">+AR126*$C130</f>
        <v>2.3</v>
      </c>
      <c r="AS130" s="223" t="n">
        <f aca="false">+AS126*$C130</f>
        <v>2.3</v>
      </c>
      <c r="AT130" s="223" t="n">
        <f aca="false">+AT126*$C130</f>
        <v>2.3</v>
      </c>
      <c r="AU130" s="223" t="n">
        <f aca="false">+AU126*$C130</f>
        <v>2.3</v>
      </c>
      <c r="AV130" s="223" t="n">
        <f aca="false">+AV126*$C130</f>
        <v>2.3</v>
      </c>
      <c r="AW130" s="223" t="n">
        <f aca="false">+AW126*$C130</f>
        <v>2.3</v>
      </c>
      <c r="AX130" s="223" t="n">
        <f aca="false">+AX126*$C130</f>
        <v>2.3</v>
      </c>
      <c r="AY130" s="223" t="n">
        <f aca="false">+AY126*$C130</f>
        <v>2.3</v>
      </c>
      <c r="AZ130" s="223" t="n">
        <f aca="false">+AZ126*$C130</f>
        <v>2.3</v>
      </c>
      <c r="BA130" s="223" t="n">
        <f aca="false">+BA126*$C130</f>
        <v>2.3</v>
      </c>
      <c r="BB130" s="223" t="n">
        <f aca="false">+BB126*$C130</f>
        <v>2.3</v>
      </c>
      <c r="BC130" s="235"/>
      <c r="BD130" s="236"/>
      <c r="BE130" s="236"/>
      <c r="BF130" s="236"/>
      <c r="BG130" s="236"/>
      <c r="BH130" s="236"/>
      <c r="BI130" s="236"/>
      <c r="BJ130" s="236"/>
      <c r="BK130" s="236"/>
      <c r="BL130" s="236"/>
      <c r="BM130" s="236"/>
      <c r="BN130" s="236"/>
      <c r="BO130" s="236"/>
      <c r="BP130" s="236"/>
      <c r="BQ130" s="236"/>
      <c r="BR130" s="236"/>
      <c r="BS130" s="236"/>
      <c r="BT130" s="236"/>
      <c r="BU130" s="236"/>
      <c r="BV130" s="236"/>
      <c r="BW130" s="236"/>
      <c r="BX130" s="236"/>
      <c r="BY130" s="236"/>
      <c r="BZ130" s="236"/>
      <c r="CA130" s="236"/>
      <c r="CB130" s="236"/>
      <c r="CC130" s="236"/>
      <c r="CD130" s="236"/>
      <c r="CE130" s="236"/>
      <c r="CF130" s="236"/>
      <c r="CG130" s="236"/>
      <c r="CH130" s="236"/>
      <c r="CI130" s="236"/>
      <c r="CJ130" s="236"/>
      <c r="CK130" s="236"/>
      <c r="CL130" s="221"/>
      <c r="CM130" s="221"/>
      <c r="CN130" s="221"/>
      <c r="CO130" s="221"/>
      <c r="CP130" s="221"/>
      <c r="CQ130" s="221"/>
      <c r="CR130" s="221"/>
      <c r="CS130" s="221"/>
      <c r="CT130" s="221"/>
      <c r="CU130" s="221"/>
      <c r="CV130" s="221"/>
      <c r="CW130" s="221"/>
      <c r="CX130" s="221"/>
      <c r="CY130" s="221"/>
      <c r="CZ130" s="221"/>
      <c r="DA130" s="221"/>
      <c r="DB130" s="221"/>
      <c r="DC130" s="221"/>
      <c r="DD130" s="221"/>
      <c r="DE130" s="221"/>
      <c r="DF130" s="221"/>
      <c r="DG130" s="221"/>
      <c r="DH130" s="221"/>
      <c r="DI130" s="221"/>
      <c r="DJ130" s="221"/>
      <c r="DK130" s="221"/>
      <c r="DL130" s="221"/>
      <c r="DM130" s="221"/>
      <c r="DN130" s="221"/>
      <c r="DO130" s="221"/>
      <c r="DP130" s="221"/>
      <c r="DQ130" s="221"/>
      <c r="DR130" s="221"/>
      <c r="DS130" s="221"/>
      <c r="DT130" s="221"/>
      <c r="DU130" s="221"/>
      <c r="DV130" s="221"/>
      <c r="DW130" s="221"/>
      <c r="DX130" s="221"/>
      <c r="DY130" s="221"/>
      <c r="DZ130" s="221"/>
      <c r="EA130" s="221"/>
      <c r="EB130" s="221"/>
      <c r="EC130" s="221"/>
      <c r="ED130" s="221"/>
      <c r="EE130" s="221"/>
      <c r="EF130" s="221"/>
      <c r="EG130" s="221"/>
      <c r="EH130" s="221"/>
      <c r="EI130" s="221"/>
      <c r="EJ130" s="221"/>
      <c r="EK130" s="221"/>
      <c r="EL130" s="221"/>
      <c r="EM130" s="221"/>
      <c r="EN130" s="221"/>
      <c r="EO130" s="221"/>
      <c r="EP130" s="221"/>
      <c r="EQ130" s="221"/>
      <c r="ER130" s="221"/>
      <c r="ES130" s="221"/>
      <c r="ET130" s="221"/>
      <c r="EU130" s="221"/>
      <c r="EV130" s="221"/>
      <c r="EW130" s="221"/>
      <c r="EX130" s="221"/>
      <c r="EY130" s="221"/>
      <c r="EZ130" s="221"/>
      <c r="FA130" s="221"/>
      <c r="FB130" s="221"/>
      <c r="FC130" s="221"/>
      <c r="FD130" s="221"/>
      <c r="FE130" s="221"/>
      <c r="FF130" s="221"/>
      <c r="FG130" s="221"/>
      <c r="FH130" s="221"/>
      <c r="FI130" s="221"/>
      <c r="FJ130" s="221"/>
      <c r="FK130" s="221"/>
      <c r="FL130" s="221"/>
      <c r="FM130" s="221"/>
      <c r="FN130" s="221"/>
      <c r="FO130" s="221"/>
      <c r="FP130" s="221"/>
      <c r="FQ130" s="221"/>
      <c r="FR130" s="221"/>
      <c r="FS130" s="221"/>
      <c r="FT130" s="221"/>
      <c r="FU130" s="221"/>
      <c r="FV130" s="221"/>
      <c r="FW130" s="221"/>
      <c r="FX130" s="221"/>
      <c r="FY130" s="221"/>
      <c r="FZ130" s="221"/>
      <c r="GA130" s="221"/>
      <c r="GB130" s="221"/>
      <c r="GC130" s="221"/>
      <c r="GD130" s="221"/>
      <c r="GE130" s="221"/>
      <c r="GF130" s="221"/>
      <c r="GG130" s="221"/>
      <c r="GH130" s="221"/>
      <c r="GI130" s="221"/>
      <c r="GJ130" s="221"/>
      <c r="GK130" s="221"/>
      <c r="GL130" s="221"/>
      <c r="GM130" s="221"/>
      <c r="GN130" s="221"/>
      <c r="GO130" s="221"/>
      <c r="GP130" s="221"/>
      <c r="GQ130" s="221"/>
      <c r="GR130" s="221"/>
      <c r="GS130" s="221"/>
      <c r="GT130" s="221"/>
      <c r="GU130" s="221"/>
      <c r="GV130" s="221"/>
      <c r="GW130" s="221"/>
      <c r="GX130" s="221"/>
      <c r="GY130" s="221"/>
      <c r="GZ130" s="221"/>
      <c r="HA130" s="221"/>
      <c r="HB130" s="221"/>
      <c r="HC130" s="221"/>
      <c r="HD130" s="221"/>
      <c r="HE130" s="221"/>
      <c r="HF130" s="221"/>
      <c r="HG130" s="221"/>
      <c r="HH130" s="221"/>
      <c r="HI130" s="221"/>
      <c r="HJ130" s="221"/>
      <c r="HK130" s="221"/>
      <c r="HL130" s="221"/>
      <c r="HM130" s="221"/>
      <c r="HN130" s="221"/>
      <c r="HO130" s="221"/>
      <c r="HP130" s="221"/>
      <c r="HQ130" s="221"/>
      <c r="HR130" s="221"/>
      <c r="HS130" s="221"/>
      <c r="HT130" s="221"/>
      <c r="HU130" s="221"/>
      <c r="HV130" s="221"/>
      <c r="HW130" s="221"/>
      <c r="HX130" s="221"/>
      <c r="HY130" s="221"/>
      <c r="HZ130" s="221"/>
      <c r="IA130" s="221"/>
      <c r="IB130" s="221"/>
      <c r="IC130" s="221"/>
      <c r="ID130" s="221"/>
      <c r="IE130" s="221"/>
      <c r="IF130" s="221"/>
      <c r="IG130" s="221"/>
      <c r="IH130" s="221"/>
      <c r="II130" s="221"/>
      <c r="IJ130" s="221"/>
      <c r="IK130" s="221"/>
      <c r="IL130" s="221"/>
      <c r="IM130" s="221"/>
      <c r="IN130" s="221"/>
      <c r="IO130" s="221"/>
      <c r="IP130" s="221"/>
      <c r="IQ130" s="221"/>
      <c r="IR130" s="221"/>
      <c r="IS130" s="221"/>
      <c r="IT130" s="221"/>
      <c r="IU130" s="221"/>
      <c r="IV130" s="221"/>
      <c r="IW130" s="221"/>
    </row>
    <row r="131" customFormat="false" ht="13.5" hidden="false" customHeight="false" outlineLevel="0" collapsed="false">
      <c r="A131" s="161"/>
      <c r="B131" s="224" t="s">
        <v>126</v>
      </c>
      <c r="C131" s="225" t="str">
        <f aca="false">+'Detail by Turbine'!B21</f>
        <v>Available</v>
      </c>
      <c r="D131" s="226" t="n">
        <f aca="false">+D128*$C130</f>
        <v>0</v>
      </c>
      <c r="E131" s="226" t="n">
        <f aca="false">+E128*$C130</f>
        <v>0</v>
      </c>
      <c r="F131" s="226" t="n">
        <f aca="false">+F128*$C130</f>
        <v>0</v>
      </c>
      <c r="G131" s="226" t="n">
        <f aca="false">+G128*$C130</f>
        <v>0</v>
      </c>
      <c r="H131" s="226" t="n">
        <f aca="false">+H128*$C130</f>
        <v>0</v>
      </c>
      <c r="I131" s="226" t="n">
        <f aca="false">+I128*$C130</f>
        <v>0</v>
      </c>
      <c r="J131" s="226" t="n">
        <f aca="false">+J128*$C130</f>
        <v>0</v>
      </c>
      <c r="K131" s="226" t="n">
        <f aca="false">+K128*$C130</f>
        <v>0</v>
      </c>
      <c r="L131" s="226" t="n">
        <f aca="false">+L128*$C130</f>
        <v>0</v>
      </c>
      <c r="M131" s="226" t="n">
        <f aca="false">+M128*$C130</f>
        <v>0</v>
      </c>
      <c r="N131" s="226" t="n">
        <f aca="false">+N128*$C130</f>
        <v>0</v>
      </c>
      <c r="O131" s="226" t="n">
        <f aca="false">+O128*$C130</f>
        <v>0</v>
      </c>
      <c r="P131" s="226" t="n">
        <f aca="false">+P128*$C130</f>
        <v>0</v>
      </c>
      <c r="Q131" s="226" t="n">
        <f aca="false">+Q128*$C130</f>
        <v>0</v>
      </c>
      <c r="R131" s="226" t="n">
        <f aca="false">+R128*$C130</f>
        <v>0</v>
      </c>
      <c r="S131" s="226" t="n">
        <f aca="false">+S128*$C130</f>
        <v>0</v>
      </c>
      <c r="T131" s="226" t="n">
        <f aca="false">+T128*$C130</f>
        <v>0</v>
      </c>
      <c r="U131" s="226" t="n">
        <f aca="false">+U128*$C130</f>
        <v>0</v>
      </c>
      <c r="V131" s="226" t="n">
        <f aca="false">+V128*$C130</f>
        <v>0</v>
      </c>
      <c r="W131" s="226" t="n">
        <f aca="false">+W128*$C130</f>
        <v>0</v>
      </c>
      <c r="X131" s="226" t="n">
        <f aca="false">+X128*$C130</f>
        <v>0</v>
      </c>
      <c r="Y131" s="226" t="n">
        <f aca="false">+Y128*$C130</f>
        <v>0</v>
      </c>
      <c r="Z131" s="226" t="n">
        <f aca="false">+Z128*$C130</f>
        <v>0</v>
      </c>
      <c r="AA131" s="226" t="n">
        <f aca="false">+AA128*$C130</f>
        <v>0</v>
      </c>
      <c r="AB131" s="226" t="n">
        <f aca="false">+AB128*$C130</f>
        <v>0</v>
      </c>
      <c r="AC131" s="226" t="n">
        <f aca="false">+AC128*$C130</f>
        <v>0</v>
      </c>
      <c r="AD131" s="226" t="n">
        <f aca="false">+AD128*$C130</f>
        <v>0</v>
      </c>
      <c r="AE131" s="226" t="n">
        <f aca="false">+AE128*$C130</f>
        <v>0</v>
      </c>
      <c r="AF131" s="226" t="n">
        <f aca="false">+AF128*$C130</f>
        <v>0</v>
      </c>
      <c r="AG131" s="226" t="n">
        <f aca="false">+AG128*$C130</f>
        <v>0</v>
      </c>
      <c r="AH131" s="226" t="n">
        <f aca="false">+AH128*$C130</f>
        <v>0</v>
      </c>
      <c r="AI131" s="226" t="n">
        <f aca="false">+AI128*$C130</f>
        <v>0</v>
      </c>
      <c r="AJ131" s="187" t="n">
        <f aca="false">+AJ128*$C130</f>
        <v>0</v>
      </c>
      <c r="AK131" s="226" t="n">
        <f aca="false">+AK128*$C130</f>
        <v>0</v>
      </c>
      <c r="AL131" s="226" t="n">
        <f aca="false">+AL128*$C130</f>
        <v>0</v>
      </c>
      <c r="AM131" s="226" t="n">
        <f aca="false">+AM128*$C130</f>
        <v>0</v>
      </c>
      <c r="AN131" s="226" t="n">
        <f aca="false">+AN128*$C130</f>
        <v>0</v>
      </c>
      <c r="AO131" s="226" t="n">
        <f aca="false">+AO128*$C130</f>
        <v>0</v>
      </c>
      <c r="AP131" s="226" t="n">
        <f aca="false">+AP128*$C130</f>
        <v>0</v>
      </c>
      <c r="AQ131" s="226" t="n">
        <f aca="false">+AQ128*$C130</f>
        <v>0</v>
      </c>
      <c r="AR131" s="226" t="n">
        <f aca="false">+AR128*$C130</f>
        <v>0</v>
      </c>
      <c r="AS131" s="226" t="n">
        <f aca="false">+AS128*$C130</f>
        <v>0</v>
      </c>
      <c r="AT131" s="226" t="n">
        <f aca="false">+AT128*$C130</f>
        <v>0</v>
      </c>
      <c r="AU131" s="226" t="n">
        <f aca="false">+AU128*$C130</f>
        <v>0</v>
      </c>
      <c r="AV131" s="226" t="n">
        <f aca="false">+AV128*$C130</f>
        <v>0</v>
      </c>
      <c r="AW131" s="226" t="n">
        <f aca="false">+AW128*$C130</f>
        <v>0</v>
      </c>
      <c r="AX131" s="226" t="n">
        <f aca="false">+AX128*$C130</f>
        <v>0</v>
      </c>
      <c r="AY131" s="226" t="n">
        <f aca="false">+AY128*$C130</f>
        <v>0</v>
      </c>
      <c r="AZ131" s="226" t="n">
        <f aca="false">+AZ128*$C130</f>
        <v>0</v>
      </c>
      <c r="BA131" s="226" t="n">
        <f aca="false">+BA128*$C130</f>
        <v>0</v>
      </c>
      <c r="BB131" s="226" t="n">
        <f aca="false">+BB128*$C130</f>
        <v>0</v>
      </c>
      <c r="BC131" s="237"/>
      <c r="BD131" s="238"/>
      <c r="BE131" s="238"/>
      <c r="BF131" s="238"/>
      <c r="BG131" s="238"/>
      <c r="BH131" s="238"/>
      <c r="BI131" s="238"/>
      <c r="BJ131" s="238"/>
      <c r="BK131" s="238"/>
      <c r="BL131" s="238"/>
      <c r="BM131" s="238"/>
      <c r="BN131" s="238"/>
      <c r="BO131" s="238"/>
      <c r="BP131" s="238"/>
      <c r="BQ131" s="238"/>
      <c r="BR131" s="238"/>
      <c r="BS131" s="238"/>
      <c r="BT131" s="238"/>
      <c r="BU131" s="238"/>
      <c r="BV131" s="238"/>
      <c r="BW131" s="238"/>
      <c r="BX131" s="238"/>
      <c r="BY131" s="238"/>
      <c r="BZ131" s="238"/>
      <c r="CA131" s="238"/>
      <c r="CB131" s="238"/>
      <c r="CC131" s="238"/>
      <c r="CD131" s="238"/>
      <c r="CE131" s="238"/>
      <c r="CF131" s="238"/>
      <c r="CG131" s="238"/>
      <c r="CH131" s="238"/>
      <c r="CI131" s="238"/>
      <c r="CJ131" s="238"/>
      <c r="CK131" s="238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  <c r="CW131" s="224"/>
      <c r="CX131" s="224"/>
      <c r="CY131" s="224"/>
      <c r="CZ131" s="224"/>
      <c r="DA131" s="224"/>
      <c r="DB131" s="224"/>
      <c r="DC131" s="224"/>
      <c r="DD131" s="224"/>
      <c r="DE131" s="224"/>
      <c r="DF131" s="224"/>
      <c r="DG131" s="224"/>
      <c r="DH131" s="224"/>
      <c r="DI131" s="224"/>
      <c r="DJ131" s="224"/>
      <c r="DK131" s="224"/>
      <c r="DL131" s="224"/>
      <c r="DM131" s="224"/>
      <c r="DN131" s="224"/>
      <c r="DO131" s="224"/>
      <c r="DP131" s="224"/>
      <c r="DQ131" s="224"/>
      <c r="DR131" s="224"/>
      <c r="DS131" s="224"/>
      <c r="DT131" s="224"/>
      <c r="DU131" s="224"/>
      <c r="DV131" s="224"/>
      <c r="DW131" s="224"/>
      <c r="DX131" s="224"/>
      <c r="DY131" s="224"/>
      <c r="DZ131" s="224"/>
      <c r="EA131" s="224"/>
      <c r="EB131" s="224"/>
      <c r="EC131" s="224"/>
      <c r="ED131" s="224"/>
      <c r="EE131" s="224"/>
      <c r="EF131" s="224"/>
      <c r="EG131" s="224"/>
      <c r="EH131" s="224"/>
      <c r="EI131" s="224"/>
      <c r="EJ131" s="224"/>
      <c r="EK131" s="224"/>
      <c r="EL131" s="224"/>
      <c r="EM131" s="224"/>
      <c r="EN131" s="224"/>
      <c r="EO131" s="224"/>
      <c r="EP131" s="224"/>
      <c r="EQ131" s="224"/>
      <c r="ER131" s="224"/>
      <c r="ES131" s="224"/>
      <c r="ET131" s="224"/>
      <c r="EU131" s="224"/>
      <c r="EV131" s="224"/>
      <c r="EW131" s="224"/>
      <c r="EX131" s="224"/>
      <c r="EY131" s="224"/>
      <c r="EZ131" s="224"/>
      <c r="FA131" s="224"/>
      <c r="FB131" s="224"/>
      <c r="FC131" s="224"/>
      <c r="FD131" s="224"/>
      <c r="FE131" s="224"/>
      <c r="FF131" s="224"/>
      <c r="FG131" s="224"/>
      <c r="FH131" s="224"/>
      <c r="FI131" s="224"/>
      <c r="FJ131" s="224"/>
      <c r="FK131" s="224"/>
      <c r="FL131" s="224"/>
      <c r="FM131" s="224"/>
      <c r="FN131" s="224"/>
      <c r="FO131" s="224"/>
      <c r="FP131" s="224"/>
      <c r="FQ131" s="224"/>
      <c r="FR131" s="224"/>
      <c r="FS131" s="224"/>
      <c r="FT131" s="224"/>
      <c r="FU131" s="224"/>
      <c r="FV131" s="224"/>
      <c r="FW131" s="224"/>
      <c r="FX131" s="224"/>
      <c r="FY131" s="224"/>
      <c r="FZ131" s="224"/>
      <c r="GA131" s="224"/>
      <c r="GB131" s="224"/>
      <c r="GC131" s="224"/>
      <c r="GD131" s="224"/>
      <c r="GE131" s="224"/>
      <c r="GF131" s="224"/>
      <c r="GG131" s="224"/>
      <c r="GH131" s="224"/>
      <c r="GI131" s="224"/>
      <c r="GJ131" s="224"/>
      <c r="GK131" s="224"/>
      <c r="GL131" s="224"/>
      <c r="GM131" s="224"/>
      <c r="GN131" s="224"/>
      <c r="GO131" s="224"/>
      <c r="GP131" s="224"/>
      <c r="GQ131" s="224"/>
      <c r="GR131" s="224"/>
      <c r="GS131" s="224"/>
      <c r="GT131" s="224"/>
      <c r="GU131" s="224"/>
      <c r="GV131" s="224"/>
      <c r="GW131" s="224"/>
      <c r="GX131" s="224"/>
      <c r="GY131" s="224"/>
      <c r="GZ131" s="224"/>
      <c r="HA131" s="224"/>
      <c r="HB131" s="224"/>
      <c r="HC131" s="224"/>
      <c r="HD131" s="224"/>
      <c r="HE131" s="224"/>
      <c r="HF131" s="224"/>
      <c r="HG131" s="224"/>
      <c r="HH131" s="224"/>
      <c r="HI131" s="224"/>
      <c r="HJ131" s="224"/>
      <c r="HK131" s="224"/>
      <c r="HL131" s="224"/>
      <c r="HM131" s="224"/>
      <c r="HN131" s="224"/>
      <c r="HO131" s="224"/>
      <c r="HP131" s="224"/>
      <c r="HQ131" s="224"/>
      <c r="HR131" s="224"/>
      <c r="HS131" s="224"/>
      <c r="HT131" s="224"/>
      <c r="HU131" s="224"/>
      <c r="HV131" s="224"/>
      <c r="HW131" s="224"/>
      <c r="HX131" s="224"/>
      <c r="HY131" s="224"/>
      <c r="HZ131" s="224"/>
      <c r="IA131" s="224"/>
      <c r="IB131" s="224"/>
      <c r="IC131" s="224"/>
      <c r="ID131" s="224"/>
      <c r="IE131" s="224"/>
      <c r="IF131" s="224"/>
      <c r="IG131" s="224"/>
      <c r="IH131" s="224"/>
      <c r="II131" s="224"/>
      <c r="IJ131" s="224"/>
      <c r="IK131" s="224"/>
      <c r="IL131" s="224"/>
      <c r="IM131" s="224"/>
      <c r="IN131" s="224"/>
      <c r="IO131" s="224"/>
      <c r="IP131" s="224"/>
      <c r="IQ131" s="224"/>
      <c r="IR131" s="224"/>
      <c r="IS131" s="224"/>
      <c r="IT131" s="224"/>
      <c r="IU131" s="224"/>
      <c r="IV131" s="224"/>
      <c r="IW131" s="224"/>
    </row>
    <row r="132" customFormat="false" ht="12.75" hidden="false" customHeight="false" outlineLevel="0" collapsed="false"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  <c r="S132" s="240"/>
      <c r="T132" s="240"/>
      <c r="U132" s="240"/>
      <c r="V132" s="240"/>
      <c r="W132" s="240"/>
      <c r="X132" s="240"/>
      <c r="Y132" s="24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1"/>
      <c r="AK132" s="240"/>
      <c r="AL132" s="240"/>
      <c r="AM132" s="240"/>
      <c r="AN132" s="240"/>
      <c r="AO132" s="240"/>
      <c r="AP132" s="240"/>
      <c r="AQ132" s="240"/>
      <c r="AR132" s="240"/>
      <c r="AS132" s="240"/>
      <c r="AT132" s="240"/>
      <c r="AU132" s="240"/>
      <c r="AV132" s="240"/>
      <c r="AW132" s="240"/>
      <c r="AX132" s="240"/>
      <c r="AY132" s="240"/>
      <c r="AZ132" s="240"/>
      <c r="BA132" s="240"/>
      <c r="BB132" s="240"/>
    </row>
    <row r="133" customFormat="false" ht="12.75" hidden="false" customHeight="false" outlineLevel="0" collapsed="false">
      <c r="A133" s="155"/>
      <c r="B133" s="156" t="s">
        <v>127</v>
      </c>
      <c r="C133" s="242"/>
      <c r="D133" s="243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  <c r="AJ133" s="241"/>
      <c r="AK133" s="243"/>
      <c r="AL133" s="243"/>
      <c r="AM133" s="243"/>
      <c r="AN133" s="243"/>
      <c r="AO133" s="243"/>
      <c r="AP133" s="243"/>
      <c r="AQ133" s="243"/>
      <c r="AR133" s="243"/>
      <c r="AS133" s="243"/>
      <c r="AT133" s="243"/>
      <c r="AU133" s="243"/>
      <c r="AV133" s="243"/>
      <c r="AW133" s="243"/>
      <c r="AX133" s="243"/>
      <c r="AY133" s="243"/>
      <c r="AZ133" s="243"/>
      <c r="BA133" s="243"/>
      <c r="BB133" s="243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155"/>
      <c r="CP133" s="155"/>
      <c r="CQ133" s="155"/>
      <c r="CR133" s="155"/>
      <c r="CS133" s="155"/>
      <c r="CT133" s="155"/>
      <c r="CU133" s="155"/>
      <c r="CV133" s="155"/>
      <c r="CW133" s="155"/>
      <c r="CX133" s="155"/>
      <c r="CY133" s="155"/>
      <c r="CZ133" s="155"/>
      <c r="DA133" s="155"/>
      <c r="DB133" s="155"/>
      <c r="DC133" s="155"/>
      <c r="DD133" s="155"/>
      <c r="DE133" s="155"/>
      <c r="DF133" s="155"/>
      <c r="DG133" s="155"/>
      <c r="DH133" s="155"/>
      <c r="DI133" s="155"/>
      <c r="DJ133" s="155"/>
      <c r="DK133" s="155"/>
      <c r="DL133" s="155"/>
      <c r="DM133" s="155"/>
      <c r="DN133" s="155"/>
      <c r="DO133" s="155"/>
      <c r="DP133" s="155"/>
      <c r="DQ133" s="155"/>
      <c r="DR133" s="155"/>
      <c r="DS133" s="155"/>
      <c r="DT133" s="155"/>
      <c r="DU133" s="155"/>
      <c r="DV133" s="155"/>
      <c r="DW133" s="155"/>
      <c r="DX133" s="155"/>
      <c r="DY133" s="155"/>
      <c r="DZ133" s="155"/>
      <c r="EA133" s="155"/>
      <c r="EB133" s="155"/>
      <c r="EC133" s="155"/>
      <c r="ED133" s="155"/>
      <c r="EE133" s="155"/>
      <c r="EF133" s="155"/>
      <c r="EG133" s="155"/>
      <c r="EH133" s="155"/>
      <c r="EI133" s="155"/>
      <c r="EJ133" s="155"/>
      <c r="EK133" s="155"/>
      <c r="EL133" s="155"/>
      <c r="EM133" s="155"/>
      <c r="EN133" s="155"/>
      <c r="EO133" s="155"/>
      <c r="EP133" s="155"/>
      <c r="EQ133" s="155"/>
      <c r="ER133" s="155"/>
      <c r="ES133" s="155"/>
      <c r="ET133" s="155"/>
      <c r="EU133" s="155"/>
      <c r="EV133" s="155"/>
      <c r="EW133" s="155"/>
      <c r="EX133" s="155"/>
      <c r="EY133" s="155"/>
      <c r="EZ133" s="155"/>
      <c r="FA133" s="155"/>
      <c r="FB133" s="155"/>
      <c r="FC133" s="155"/>
      <c r="FD133" s="155"/>
      <c r="FE133" s="155"/>
      <c r="FF133" s="155"/>
      <c r="FG133" s="155"/>
      <c r="FH133" s="155"/>
      <c r="FI133" s="155"/>
      <c r="FJ133" s="155"/>
      <c r="FK133" s="155"/>
      <c r="FL133" s="155"/>
      <c r="FM133" s="155"/>
      <c r="FN133" s="155"/>
      <c r="FO133" s="155"/>
      <c r="FP133" s="155"/>
      <c r="FQ133" s="155"/>
      <c r="FR133" s="155"/>
      <c r="FS133" s="155"/>
      <c r="FT133" s="155"/>
      <c r="FU133" s="155"/>
      <c r="FV133" s="155"/>
      <c r="FW133" s="155"/>
      <c r="FX133" s="155"/>
      <c r="FY133" s="155"/>
      <c r="FZ133" s="155"/>
      <c r="GA133" s="155"/>
      <c r="GB133" s="155"/>
      <c r="GC133" s="155"/>
      <c r="GD133" s="155"/>
      <c r="GE133" s="155"/>
      <c r="GF133" s="155"/>
      <c r="GG133" s="155"/>
      <c r="GH133" s="155"/>
      <c r="GI133" s="155"/>
      <c r="GJ133" s="155"/>
      <c r="GK133" s="155"/>
      <c r="GL133" s="155"/>
      <c r="GM133" s="155"/>
      <c r="GN133" s="155"/>
      <c r="GO133" s="155"/>
      <c r="GP133" s="155"/>
      <c r="GQ133" s="155"/>
      <c r="GR133" s="155"/>
      <c r="GS133" s="155"/>
      <c r="GT133" s="155"/>
      <c r="GU133" s="155"/>
      <c r="GV133" s="155"/>
      <c r="GW133" s="155"/>
      <c r="GX133" s="155"/>
      <c r="GY133" s="155"/>
      <c r="GZ133" s="155"/>
      <c r="HA133" s="155"/>
      <c r="HB133" s="155"/>
      <c r="HC133" s="155"/>
      <c r="HD133" s="155"/>
      <c r="HE133" s="155"/>
      <c r="HF133" s="155"/>
      <c r="HG133" s="155"/>
      <c r="HH133" s="155"/>
      <c r="HI133" s="155"/>
      <c r="HJ133" s="155"/>
      <c r="HK133" s="155"/>
      <c r="HL133" s="155"/>
      <c r="HM133" s="155"/>
      <c r="HN133" s="155"/>
      <c r="HO133" s="155"/>
      <c r="HP133" s="155"/>
      <c r="HQ133" s="155"/>
      <c r="HR133" s="155"/>
      <c r="HS133" s="155"/>
      <c r="HT133" s="155"/>
      <c r="HU133" s="155"/>
      <c r="HV133" s="155"/>
      <c r="HW133" s="155"/>
      <c r="HX133" s="155"/>
      <c r="HY133" s="155"/>
      <c r="HZ133" s="155"/>
      <c r="IA133" s="155"/>
      <c r="IB133" s="155"/>
      <c r="IC133" s="155"/>
      <c r="ID133" s="155"/>
      <c r="IE133" s="155"/>
      <c r="IF133" s="155"/>
      <c r="IG133" s="155"/>
      <c r="IH133" s="155"/>
      <c r="II133" s="155"/>
      <c r="IJ133" s="155"/>
      <c r="IK133" s="155"/>
      <c r="IL133" s="155"/>
      <c r="IM133" s="155"/>
      <c r="IN133" s="155"/>
      <c r="IO133" s="155"/>
      <c r="IP133" s="155"/>
      <c r="IQ133" s="155"/>
      <c r="IR133" s="155"/>
      <c r="IS133" s="155"/>
      <c r="IT133" s="155"/>
      <c r="IU133" s="155"/>
      <c r="IV133" s="155"/>
      <c r="IW133" s="155"/>
    </row>
    <row r="134" customFormat="false" ht="12.75" hidden="false" customHeight="false" outlineLevel="0" collapsed="false">
      <c r="A134" s="178"/>
      <c r="B134" s="178" t="s">
        <v>128</v>
      </c>
      <c r="C134" s="179"/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  <c r="AJ134" s="241"/>
      <c r="AK134" s="244"/>
      <c r="AL134" s="244"/>
      <c r="AM134" s="244"/>
      <c r="AN134" s="244"/>
      <c r="AO134" s="244"/>
      <c r="AP134" s="244"/>
      <c r="AQ134" s="244"/>
      <c r="AR134" s="244"/>
      <c r="AS134" s="244"/>
      <c r="AT134" s="244"/>
      <c r="AU134" s="244"/>
      <c r="AV134" s="244"/>
      <c r="AW134" s="244"/>
      <c r="AX134" s="244"/>
      <c r="AY134" s="244"/>
      <c r="AZ134" s="244"/>
      <c r="BA134" s="244"/>
      <c r="BB134" s="244"/>
      <c r="BC134" s="178"/>
      <c r="BD134" s="178"/>
      <c r="BE134" s="178"/>
      <c r="BF134" s="178"/>
      <c r="BG134" s="178"/>
      <c r="BH134" s="178"/>
      <c r="BI134" s="178"/>
      <c r="BJ134" s="178"/>
      <c r="BK134" s="178"/>
      <c r="BL134" s="178"/>
      <c r="BM134" s="178"/>
      <c r="BN134" s="178"/>
      <c r="BO134" s="178"/>
      <c r="BP134" s="178"/>
      <c r="BQ134" s="178"/>
      <c r="BR134" s="178"/>
      <c r="BS134" s="178"/>
      <c r="BT134" s="178"/>
      <c r="BU134" s="178"/>
      <c r="BV134" s="178"/>
      <c r="BW134" s="178"/>
      <c r="BX134" s="178"/>
      <c r="BY134" s="178"/>
      <c r="BZ134" s="178"/>
      <c r="CA134" s="178"/>
      <c r="CB134" s="178"/>
      <c r="CC134" s="178"/>
      <c r="CD134" s="178"/>
      <c r="CE134" s="178"/>
      <c r="CF134" s="178"/>
      <c r="CG134" s="178"/>
      <c r="CH134" s="178"/>
      <c r="CI134" s="178"/>
      <c r="CJ134" s="178"/>
      <c r="CK134" s="178"/>
      <c r="CL134" s="178"/>
      <c r="CM134" s="178"/>
      <c r="CN134" s="178"/>
      <c r="CO134" s="178"/>
      <c r="CP134" s="178"/>
      <c r="CQ134" s="178"/>
      <c r="CR134" s="178"/>
      <c r="CS134" s="178"/>
      <c r="CT134" s="178"/>
      <c r="CU134" s="178"/>
      <c r="CV134" s="178"/>
      <c r="CW134" s="178"/>
      <c r="CX134" s="178"/>
      <c r="CY134" s="178"/>
      <c r="CZ134" s="178"/>
      <c r="DA134" s="178"/>
      <c r="DB134" s="178"/>
      <c r="DC134" s="178"/>
      <c r="DD134" s="178"/>
      <c r="DE134" s="178"/>
      <c r="DF134" s="178"/>
      <c r="DG134" s="178"/>
      <c r="DH134" s="178"/>
      <c r="DI134" s="178"/>
      <c r="DJ134" s="178"/>
      <c r="DK134" s="178"/>
      <c r="DL134" s="178"/>
      <c r="DM134" s="178"/>
      <c r="DN134" s="178"/>
      <c r="DO134" s="178"/>
      <c r="DP134" s="178"/>
      <c r="DQ134" s="178"/>
      <c r="DR134" s="178"/>
      <c r="DS134" s="178"/>
      <c r="DT134" s="178"/>
      <c r="DU134" s="178"/>
      <c r="DV134" s="178"/>
      <c r="DW134" s="178"/>
      <c r="DX134" s="178"/>
      <c r="DY134" s="178"/>
      <c r="DZ134" s="178"/>
      <c r="EA134" s="178"/>
      <c r="EB134" s="178"/>
      <c r="EC134" s="178"/>
      <c r="ED134" s="178"/>
      <c r="EE134" s="178"/>
      <c r="EF134" s="178"/>
      <c r="EG134" s="178"/>
      <c r="EH134" s="178"/>
      <c r="EI134" s="178"/>
      <c r="EJ134" s="178"/>
      <c r="EK134" s="178"/>
      <c r="EL134" s="178"/>
      <c r="EM134" s="178"/>
      <c r="EN134" s="178"/>
      <c r="EO134" s="178"/>
      <c r="EP134" s="178"/>
      <c r="EQ134" s="178"/>
      <c r="ER134" s="178"/>
      <c r="ES134" s="178"/>
      <c r="ET134" s="178"/>
      <c r="EU134" s="178"/>
      <c r="EV134" s="178"/>
      <c r="EW134" s="178"/>
      <c r="EX134" s="178"/>
      <c r="EY134" s="178"/>
      <c r="EZ134" s="178"/>
      <c r="FA134" s="178"/>
      <c r="FB134" s="178"/>
      <c r="FC134" s="178"/>
      <c r="FD134" s="178"/>
      <c r="FE134" s="178"/>
      <c r="FF134" s="178"/>
      <c r="FG134" s="178"/>
      <c r="FH134" s="178"/>
      <c r="FI134" s="178"/>
      <c r="FJ134" s="178"/>
      <c r="FK134" s="178"/>
      <c r="FL134" s="178"/>
      <c r="FM134" s="178"/>
      <c r="FN134" s="178"/>
      <c r="FO134" s="178"/>
      <c r="FP134" s="178"/>
      <c r="FQ134" s="178"/>
      <c r="FR134" s="178"/>
      <c r="FS134" s="178"/>
      <c r="FT134" s="178"/>
      <c r="FU134" s="178"/>
      <c r="FV134" s="178"/>
      <c r="FW134" s="178"/>
      <c r="FX134" s="178"/>
      <c r="FY134" s="178"/>
      <c r="FZ134" s="178"/>
      <c r="GA134" s="178"/>
      <c r="GB134" s="178"/>
      <c r="GC134" s="178"/>
      <c r="GD134" s="178"/>
      <c r="GE134" s="178"/>
      <c r="GF134" s="178"/>
      <c r="GG134" s="178"/>
      <c r="GH134" s="178"/>
      <c r="GI134" s="178"/>
      <c r="GJ134" s="178"/>
      <c r="GK134" s="178"/>
      <c r="GL134" s="178"/>
      <c r="GM134" s="178"/>
      <c r="GN134" s="178"/>
      <c r="GO134" s="178"/>
      <c r="GP134" s="178"/>
      <c r="GQ134" s="178"/>
      <c r="GR134" s="178"/>
      <c r="GS134" s="178"/>
      <c r="GT134" s="178"/>
      <c r="GU134" s="178"/>
      <c r="GV134" s="178"/>
      <c r="GW134" s="178"/>
      <c r="GX134" s="178"/>
      <c r="GY134" s="178"/>
      <c r="GZ134" s="178"/>
      <c r="HA134" s="178"/>
      <c r="HB134" s="178"/>
      <c r="HC134" s="178"/>
      <c r="HD134" s="178"/>
      <c r="HE134" s="178"/>
      <c r="HF134" s="178"/>
      <c r="HG134" s="178"/>
      <c r="HH134" s="178"/>
      <c r="HI134" s="178"/>
      <c r="HJ134" s="178"/>
      <c r="HK134" s="178"/>
      <c r="HL134" s="178"/>
      <c r="HM134" s="178"/>
      <c r="HN134" s="178"/>
      <c r="HO134" s="178"/>
      <c r="HP134" s="178"/>
      <c r="HQ134" s="178"/>
      <c r="HR134" s="178"/>
      <c r="HS134" s="178"/>
      <c r="HT134" s="178"/>
      <c r="HU134" s="178"/>
      <c r="HV134" s="178"/>
      <c r="HW134" s="178"/>
      <c r="HX134" s="178"/>
      <c r="HY134" s="178"/>
      <c r="HZ134" s="178"/>
      <c r="IA134" s="178"/>
      <c r="IB134" s="178"/>
      <c r="IC134" s="178"/>
      <c r="ID134" s="178"/>
      <c r="IE134" s="178"/>
      <c r="IF134" s="178"/>
      <c r="IG134" s="178"/>
      <c r="IH134" s="178"/>
      <c r="II134" s="178"/>
      <c r="IJ134" s="178"/>
      <c r="IK134" s="178"/>
      <c r="IL134" s="178"/>
      <c r="IM134" s="178"/>
      <c r="IN134" s="178"/>
      <c r="IO134" s="178"/>
      <c r="IP134" s="178"/>
      <c r="IQ134" s="178"/>
      <c r="IR134" s="178"/>
      <c r="IS134" s="178"/>
      <c r="IT134" s="178"/>
      <c r="IU134" s="178"/>
      <c r="IV134" s="178"/>
      <c r="IW134" s="178"/>
    </row>
    <row r="135" customFormat="false" ht="12.75" hidden="false" customHeight="false" outlineLevel="0" collapsed="false">
      <c r="A135" s="178"/>
      <c r="B135" s="178" t="s">
        <v>125</v>
      </c>
      <c r="C135" s="245" t="n">
        <f aca="false">+C18+C10</f>
        <v>38.265</v>
      </c>
      <c r="D135" s="180" t="n">
        <f aca="false">+D18+D10</f>
        <v>0</v>
      </c>
      <c r="E135" s="180" t="n">
        <f aca="false">+E18+E10</f>
        <v>0</v>
      </c>
      <c r="F135" s="180" t="n">
        <f aca="false">+F18+F10</f>
        <v>0</v>
      </c>
      <c r="G135" s="180" t="n">
        <f aca="false">+G18+G10</f>
        <v>0</v>
      </c>
      <c r="H135" s="180" t="n">
        <f aca="false">+H18+H10</f>
        <v>0</v>
      </c>
      <c r="I135" s="180" t="n">
        <f aca="false">+I18+I10</f>
        <v>0</v>
      </c>
      <c r="J135" s="180" t="n">
        <f aca="false">+J18+J10</f>
        <v>0</v>
      </c>
      <c r="K135" s="180" t="n">
        <f aca="false">+K18+K10</f>
        <v>0</v>
      </c>
      <c r="L135" s="180" t="n">
        <f aca="false">+L18+L10</f>
        <v>0</v>
      </c>
      <c r="M135" s="180" t="n">
        <f aca="false">+M18+M10</f>
        <v>0</v>
      </c>
      <c r="N135" s="180" t="n">
        <f aca="false">+N18+N10</f>
        <v>0</v>
      </c>
      <c r="O135" s="180" t="n">
        <f aca="false">+O18+O10</f>
        <v>0</v>
      </c>
      <c r="P135" s="180" t="n">
        <f aca="false">+P18+P10</f>
        <v>0</v>
      </c>
      <c r="Q135" s="180" t="n">
        <f aca="false">+Q18+Q10</f>
        <v>0</v>
      </c>
      <c r="R135" s="180" t="n">
        <f aca="false">+R18+R10</f>
        <v>0</v>
      </c>
      <c r="S135" s="180" t="n">
        <f aca="false">+S18+S10</f>
        <v>0</v>
      </c>
      <c r="T135" s="180" t="n">
        <f aca="false">+T18+T10</f>
        <v>0</v>
      </c>
      <c r="U135" s="180" t="n">
        <f aca="false">+U18+U10</f>
        <v>0</v>
      </c>
      <c r="V135" s="180" t="n">
        <f aca="false">+V18+V10</f>
        <v>0</v>
      </c>
      <c r="W135" s="180" t="n">
        <f aca="false">+W18+W10</f>
        <v>1.999920225</v>
      </c>
      <c r="X135" s="180" t="n">
        <f aca="false">+X18+X10</f>
        <v>3.8265</v>
      </c>
      <c r="Y135" s="180" t="n">
        <f aca="false">+Y18+Y10</f>
        <v>5.2614375</v>
      </c>
      <c r="Z135" s="180" t="n">
        <f aca="false">+Z18+Z10</f>
        <v>6.696375</v>
      </c>
      <c r="AA135" s="180" t="n">
        <f aca="false">+AA18+AA10</f>
        <v>8.226975</v>
      </c>
      <c r="AB135" s="180" t="n">
        <f aca="false">+AB18+AB10</f>
        <v>9.757575</v>
      </c>
      <c r="AC135" s="180" t="n">
        <f aca="false">+AC18+AC10</f>
        <v>11.288175</v>
      </c>
      <c r="AD135" s="180" t="n">
        <f aca="false">+AD18+AD10</f>
        <v>13.966725</v>
      </c>
      <c r="AE135" s="180" t="n">
        <f aca="false">+AE18+AE10</f>
        <v>17.21925</v>
      </c>
      <c r="AF135" s="180" t="n">
        <f aca="false">+AF18+AF10</f>
        <v>20.089125</v>
      </c>
      <c r="AG135" s="180" t="n">
        <f aca="false">+AG18+AG10</f>
        <v>25.446225</v>
      </c>
      <c r="AH135" s="180" t="n">
        <f aca="false">+AH18+AH10</f>
        <v>28.124775</v>
      </c>
      <c r="AI135" s="180" t="n">
        <f aca="false">+AI18+AI10</f>
        <v>29.46405</v>
      </c>
      <c r="AJ135" s="241" t="n">
        <f aca="false">+AJ18+AJ10</f>
        <v>30.612</v>
      </c>
      <c r="AK135" s="180" t="n">
        <f aca="false">+AK18+AK10</f>
        <v>31.3773</v>
      </c>
      <c r="AL135" s="180" t="n">
        <f aca="false">+AL18+AL10</f>
        <v>32.1426</v>
      </c>
      <c r="AM135" s="180" t="n">
        <f aca="false">+AM18+AM10</f>
        <v>32.716575</v>
      </c>
      <c r="AN135" s="180" t="n">
        <f aca="false">+AN18+AN10</f>
        <v>33.099225</v>
      </c>
      <c r="AO135" s="180" t="n">
        <f aca="false">+AO18+AO10</f>
        <v>33.099225</v>
      </c>
      <c r="AP135" s="180" t="n">
        <f aca="false">+AP18+AP10</f>
        <v>33.099225</v>
      </c>
      <c r="AQ135" s="180" t="n">
        <f aca="false">+AQ18+AQ10</f>
        <v>33.099225</v>
      </c>
      <c r="AR135" s="180" t="n">
        <f aca="false">+AR18+AR10</f>
        <v>37.308375</v>
      </c>
      <c r="AS135" s="180" t="n">
        <f aca="false">+AS18+AS10</f>
        <v>38.265</v>
      </c>
      <c r="AT135" s="180" t="n">
        <f aca="false">+AT18+AT10</f>
        <v>38.265</v>
      </c>
      <c r="AU135" s="180" t="n">
        <f aca="false">+AU18+AU10</f>
        <v>38.265</v>
      </c>
      <c r="AV135" s="180" t="n">
        <f aca="false">+AV18+AV10</f>
        <v>38.265</v>
      </c>
      <c r="AW135" s="180" t="n">
        <f aca="false">+AW18+AW10</f>
        <v>38.265</v>
      </c>
      <c r="AX135" s="180" t="n">
        <f aca="false">+AX18+AX10</f>
        <v>38.265</v>
      </c>
      <c r="AY135" s="180" t="n">
        <f aca="false">+AY18+AY10</f>
        <v>38.265</v>
      </c>
      <c r="AZ135" s="180" t="n">
        <f aca="false">+AZ18+AZ10</f>
        <v>38.265</v>
      </c>
      <c r="BA135" s="180" t="n">
        <f aca="false">+BA18+BA10</f>
        <v>38.265</v>
      </c>
      <c r="BB135" s="180" t="n">
        <f aca="false">+BB18+BB10</f>
        <v>38.265</v>
      </c>
      <c r="BC135" s="182"/>
      <c r="BD135" s="183"/>
      <c r="BE135" s="183"/>
      <c r="BF135" s="183"/>
      <c r="BG135" s="183"/>
      <c r="BH135" s="183"/>
      <c r="BI135" s="183"/>
      <c r="BJ135" s="183"/>
      <c r="BK135" s="183"/>
      <c r="BL135" s="183"/>
      <c r="BM135" s="183"/>
      <c r="BN135" s="183"/>
      <c r="BO135" s="183"/>
      <c r="BP135" s="183"/>
      <c r="BQ135" s="183"/>
      <c r="BR135" s="183"/>
      <c r="BS135" s="183"/>
      <c r="BT135" s="183"/>
      <c r="BU135" s="183"/>
      <c r="BV135" s="183"/>
      <c r="BW135" s="183"/>
      <c r="BX135" s="183"/>
      <c r="BY135" s="183"/>
      <c r="BZ135" s="183"/>
      <c r="CA135" s="183"/>
      <c r="CB135" s="183"/>
      <c r="CC135" s="183"/>
      <c r="CD135" s="183"/>
      <c r="CE135" s="183"/>
      <c r="CF135" s="183"/>
      <c r="CG135" s="183"/>
      <c r="CH135" s="183"/>
      <c r="CI135" s="183"/>
      <c r="CJ135" s="183"/>
      <c r="CK135" s="183"/>
      <c r="CL135" s="178"/>
      <c r="CM135" s="178"/>
      <c r="CN135" s="178"/>
      <c r="CO135" s="178"/>
      <c r="CP135" s="178"/>
      <c r="CQ135" s="178"/>
      <c r="CR135" s="178"/>
      <c r="CS135" s="178"/>
      <c r="CT135" s="178"/>
      <c r="CU135" s="178"/>
      <c r="CV135" s="178"/>
      <c r="CW135" s="178"/>
      <c r="CX135" s="178"/>
      <c r="CY135" s="178"/>
      <c r="CZ135" s="178"/>
      <c r="DA135" s="178"/>
      <c r="DB135" s="178"/>
      <c r="DC135" s="178"/>
      <c r="DD135" s="178"/>
      <c r="DE135" s="178"/>
      <c r="DF135" s="178"/>
      <c r="DG135" s="178"/>
      <c r="DH135" s="178"/>
      <c r="DI135" s="178"/>
      <c r="DJ135" s="178"/>
      <c r="DK135" s="178"/>
      <c r="DL135" s="178"/>
      <c r="DM135" s="178"/>
      <c r="DN135" s="178"/>
      <c r="DO135" s="178"/>
      <c r="DP135" s="178"/>
      <c r="DQ135" s="178"/>
      <c r="DR135" s="178"/>
      <c r="DS135" s="178"/>
      <c r="DT135" s="178"/>
      <c r="DU135" s="178"/>
      <c r="DV135" s="178"/>
      <c r="DW135" s="178"/>
      <c r="DX135" s="178"/>
      <c r="DY135" s="178"/>
      <c r="DZ135" s="178"/>
      <c r="EA135" s="178"/>
      <c r="EB135" s="178"/>
      <c r="EC135" s="178"/>
      <c r="ED135" s="178"/>
      <c r="EE135" s="178"/>
      <c r="EF135" s="178"/>
      <c r="EG135" s="178"/>
      <c r="EH135" s="178"/>
      <c r="EI135" s="178"/>
      <c r="EJ135" s="178"/>
      <c r="EK135" s="178"/>
      <c r="EL135" s="178"/>
      <c r="EM135" s="178"/>
      <c r="EN135" s="178"/>
      <c r="EO135" s="178"/>
      <c r="EP135" s="178"/>
      <c r="EQ135" s="178"/>
      <c r="ER135" s="178"/>
      <c r="ES135" s="178"/>
      <c r="ET135" s="178"/>
      <c r="EU135" s="178"/>
      <c r="EV135" s="178"/>
      <c r="EW135" s="178"/>
      <c r="EX135" s="178"/>
      <c r="EY135" s="178"/>
      <c r="EZ135" s="178"/>
      <c r="FA135" s="178"/>
      <c r="FB135" s="178"/>
      <c r="FC135" s="178"/>
      <c r="FD135" s="178"/>
      <c r="FE135" s="178"/>
      <c r="FF135" s="178"/>
      <c r="FG135" s="178"/>
      <c r="FH135" s="178"/>
      <c r="FI135" s="178"/>
      <c r="FJ135" s="178"/>
      <c r="FK135" s="178"/>
      <c r="FL135" s="178"/>
      <c r="FM135" s="178"/>
      <c r="FN135" s="178"/>
      <c r="FO135" s="178"/>
      <c r="FP135" s="178"/>
      <c r="FQ135" s="178"/>
      <c r="FR135" s="178"/>
      <c r="FS135" s="178"/>
      <c r="FT135" s="178"/>
      <c r="FU135" s="178"/>
      <c r="FV135" s="178"/>
      <c r="FW135" s="178"/>
      <c r="FX135" s="178"/>
      <c r="FY135" s="178"/>
      <c r="FZ135" s="178"/>
      <c r="GA135" s="178"/>
      <c r="GB135" s="178"/>
      <c r="GC135" s="178"/>
      <c r="GD135" s="178"/>
      <c r="GE135" s="178"/>
      <c r="GF135" s="178"/>
      <c r="GG135" s="178"/>
      <c r="GH135" s="178"/>
      <c r="GI135" s="178"/>
      <c r="GJ135" s="178"/>
      <c r="GK135" s="178"/>
      <c r="GL135" s="178"/>
      <c r="GM135" s="178"/>
      <c r="GN135" s="178"/>
      <c r="GO135" s="178"/>
      <c r="GP135" s="178"/>
      <c r="GQ135" s="178"/>
      <c r="GR135" s="178"/>
      <c r="GS135" s="178"/>
      <c r="GT135" s="178"/>
      <c r="GU135" s="178"/>
      <c r="GV135" s="178"/>
      <c r="GW135" s="178"/>
      <c r="GX135" s="178"/>
      <c r="GY135" s="178"/>
      <c r="GZ135" s="178"/>
      <c r="HA135" s="178"/>
      <c r="HB135" s="178"/>
      <c r="HC135" s="178"/>
      <c r="HD135" s="178"/>
      <c r="HE135" s="178"/>
      <c r="HF135" s="178"/>
      <c r="HG135" s="178"/>
      <c r="HH135" s="178"/>
      <c r="HI135" s="178"/>
      <c r="HJ135" s="178"/>
      <c r="HK135" s="178"/>
      <c r="HL135" s="178"/>
      <c r="HM135" s="178"/>
      <c r="HN135" s="178"/>
      <c r="HO135" s="178"/>
      <c r="HP135" s="178"/>
      <c r="HQ135" s="178"/>
      <c r="HR135" s="178"/>
      <c r="HS135" s="178"/>
      <c r="HT135" s="178"/>
      <c r="HU135" s="178"/>
      <c r="HV135" s="178"/>
      <c r="HW135" s="178"/>
      <c r="HX135" s="178"/>
      <c r="HY135" s="178"/>
      <c r="HZ135" s="178"/>
      <c r="IA135" s="178"/>
      <c r="IB135" s="178"/>
      <c r="IC135" s="178"/>
      <c r="ID135" s="178"/>
      <c r="IE135" s="178"/>
      <c r="IF135" s="178"/>
      <c r="IG135" s="178"/>
      <c r="IH135" s="178"/>
      <c r="II135" s="178"/>
      <c r="IJ135" s="178"/>
      <c r="IK135" s="178"/>
      <c r="IL135" s="178"/>
      <c r="IM135" s="178"/>
      <c r="IN135" s="178"/>
      <c r="IO135" s="178"/>
      <c r="IP135" s="178"/>
      <c r="IQ135" s="178"/>
      <c r="IR135" s="178"/>
      <c r="IS135" s="178"/>
      <c r="IT135" s="178"/>
      <c r="IU135" s="178"/>
      <c r="IV135" s="178"/>
      <c r="IW135" s="178"/>
    </row>
    <row r="136" customFormat="false" ht="12.75" hidden="false" customHeight="false" outlineLevel="0" collapsed="false">
      <c r="A136" s="178"/>
      <c r="B136" s="178" t="s">
        <v>126</v>
      </c>
      <c r="C136" s="246"/>
      <c r="D136" s="180" t="n">
        <f aca="false">+D19+D11</f>
        <v>0</v>
      </c>
      <c r="E136" s="180" t="n">
        <f aca="false">+E19+E11</f>
        <v>0</v>
      </c>
      <c r="F136" s="180" t="n">
        <f aca="false">+F19+F11</f>
        <v>0</v>
      </c>
      <c r="G136" s="180" t="n">
        <f aca="false">+G19+G11</f>
        <v>0</v>
      </c>
      <c r="H136" s="180" t="n">
        <f aca="false">+H19+H11</f>
        <v>0</v>
      </c>
      <c r="I136" s="180" t="n">
        <f aca="false">+I19+I11</f>
        <v>0</v>
      </c>
      <c r="J136" s="180" t="n">
        <f aca="false">+J19+J11</f>
        <v>0</v>
      </c>
      <c r="K136" s="180" t="n">
        <f aca="false">+K19+K11</f>
        <v>0</v>
      </c>
      <c r="L136" s="180" t="n">
        <f aca="false">+L19+L11</f>
        <v>0</v>
      </c>
      <c r="M136" s="180" t="n">
        <f aca="false">+M19+M11</f>
        <v>0</v>
      </c>
      <c r="N136" s="180" t="n">
        <f aca="false">+N19+N11</f>
        <v>0</v>
      </c>
      <c r="O136" s="180" t="n">
        <f aca="false">+O19+O11</f>
        <v>0</v>
      </c>
      <c r="P136" s="180" t="n">
        <f aca="false">+P19+P11</f>
        <v>0</v>
      </c>
      <c r="Q136" s="180" t="n">
        <f aca="false">+Q19+Q11</f>
        <v>0</v>
      </c>
      <c r="R136" s="180" t="n">
        <f aca="false">+R19+R11</f>
        <v>0</v>
      </c>
      <c r="S136" s="180" t="n">
        <f aca="false">+S19+S11</f>
        <v>0</v>
      </c>
      <c r="T136" s="180" t="n">
        <f aca="false">+T19+T11</f>
        <v>0</v>
      </c>
      <c r="U136" s="180" t="n">
        <f aca="false">+U19+U11</f>
        <v>0</v>
      </c>
      <c r="V136" s="180" t="n">
        <f aca="false">+V19+V11</f>
        <v>0</v>
      </c>
      <c r="W136" s="180" t="n">
        <f aca="false">+W19+W11</f>
        <v>4.783125</v>
      </c>
      <c r="X136" s="180" t="n">
        <f aca="false">+X19+X11</f>
        <v>5.548425</v>
      </c>
      <c r="Y136" s="180" t="n">
        <f aca="false">+Y19+Y11</f>
        <v>6.313725</v>
      </c>
      <c r="Z136" s="180" t="n">
        <f aca="false">+Z19+Z11</f>
        <v>7.27035</v>
      </c>
      <c r="AA136" s="180" t="n">
        <f aca="false">+AA19+AA11</f>
        <v>8.226975</v>
      </c>
      <c r="AB136" s="180" t="n">
        <f aca="false">+AB19+AB11</f>
        <v>9.1836</v>
      </c>
      <c r="AC136" s="180" t="n">
        <f aca="false">+AC19+AC11</f>
        <v>10.140225</v>
      </c>
      <c r="AD136" s="180" t="n">
        <f aca="false">+AD19+AD11</f>
        <v>11.09685</v>
      </c>
      <c r="AE136" s="180" t="n">
        <f aca="false">+AE19+AE11</f>
        <v>12.053475</v>
      </c>
      <c r="AF136" s="180" t="n">
        <f aca="false">+AF19+AF11</f>
        <v>12.818775</v>
      </c>
      <c r="AG136" s="180" t="n">
        <f aca="false">+AG19+AG11</f>
        <v>13.7754</v>
      </c>
      <c r="AH136" s="180" t="n">
        <f aca="false">+AH19+AH11</f>
        <v>25.63755</v>
      </c>
      <c r="AI136" s="180" t="n">
        <f aca="false">+AI19+AI11</f>
        <v>26.0202</v>
      </c>
      <c r="AJ136" s="241" t="n">
        <f aca="false">+AJ19+AJ11</f>
        <v>26.40285</v>
      </c>
      <c r="AK136" s="180" t="n">
        <f aca="false">+AK19+AK11</f>
        <v>26.7855</v>
      </c>
      <c r="AL136" s="180" t="n">
        <f aca="false">+AL19+AL11</f>
        <v>26.7855</v>
      </c>
      <c r="AM136" s="180" t="n">
        <f aca="false">+AM19+AM11</f>
        <v>26.7855</v>
      </c>
      <c r="AN136" s="180" t="n">
        <f aca="false">+AN19+AN11</f>
        <v>26.7855</v>
      </c>
      <c r="AO136" s="180" t="n">
        <f aca="false">+AO19+AO11</f>
        <v>26.7855</v>
      </c>
      <c r="AP136" s="180" t="n">
        <f aca="false">+AP19+AP11</f>
        <v>26.7855</v>
      </c>
      <c r="AQ136" s="180" t="n">
        <f aca="false">+AQ19+AQ11</f>
        <v>26.7855</v>
      </c>
      <c r="AR136" s="180" t="n">
        <f aca="false">+AR19+AR11</f>
        <v>26.7855</v>
      </c>
      <c r="AS136" s="180" t="n">
        <f aca="false">+AS19+AS11</f>
        <v>38.265</v>
      </c>
      <c r="AT136" s="180" t="n">
        <f aca="false">+AT19+AT11</f>
        <v>38.265</v>
      </c>
      <c r="AU136" s="180" t="n">
        <f aca="false">+AU19+AU11</f>
        <v>38.265</v>
      </c>
      <c r="AV136" s="180" t="n">
        <f aca="false">+AV19+AV11</f>
        <v>38.265</v>
      </c>
      <c r="AW136" s="180" t="n">
        <f aca="false">+AW19+AW11</f>
        <v>38.265</v>
      </c>
      <c r="AX136" s="180" t="n">
        <f aca="false">+AX19+AX11</f>
        <v>38.265</v>
      </c>
      <c r="AY136" s="180" t="n">
        <f aca="false">+AY19+AY11</f>
        <v>38.265</v>
      </c>
      <c r="AZ136" s="180" t="n">
        <f aca="false">+AZ19+AZ11</f>
        <v>38.265</v>
      </c>
      <c r="BA136" s="180" t="n">
        <f aca="false">+BA19+BA11</f>
        <v>38.265</v>
      </c>
      <c r="BB136" s="180" t="n">
        <f aca="false">+BB19+BB11</f>
        <v>38.265</v>
      </c>
      <c r="BC136" s="182"/>
      <c r="BD136" s="183"/>
      <c r="BE136" s="183"/>
      <c r="BF136" s="183"/>
      <c r="BG136" s="183"/>
      <c r="BH136" s="183"/>
      <c r="BI136" s="183"/>
      <c r="BJ136" s="183"/>
      <c r="BK136" s="183"/>
      <c r="BL136" s="183"/>
      <c r="BM136" s="183"/>
      <c r="BN136" s="183"/>
      <c r="BO136" s="183"/>
      <c r="BP136" s="183"/>
      <c r="BQ136" s="183"/>
      <c r="BR136" s="183"/>
      <c r="BS136" s="183"/>
      <c r="BT136" s="183"/>
      <c r="BU136" s="183"/>
      <c r="BV136" s="183"/>
      <c r="BW136" s="183"/>
      <c r="BX136" s="183"/>
      <c r="BY136" s="183"/>
      <c r="BZ136" s="183"/>
      <c r="CA136" s="183"/>
      <c r="CB136" s="183"/>
      <c r="CC136" s="183"/>
      <c r="CD136" s="183"/>
      <c r="CE136" s="183"/>
      <c r="CF136" s="183"/>
      <c r="CG136" s="183"/>
      <c r="CH136" s="183"/>
      <c r="CI136" s="183"/>
      <c r="CJ136" s="183"/>
      <c r="CK136" s="183"/>
      <c r="CL136" s="178"/>
      <c r="CM136" s="178"/>
      <c r="CN136" s="178"/>
      <c r="CO136" s="178"/>
      <c r="CP136" s="178"/>
      <c r="CQ136" s="178"/>
      <c r="CR136" s="178"/>
      <c r="CS136" s="178"/>
      <c r="CT136" s="178"/>
      <c r="CU136" s="178"/>
      <c r="CV136" s="178"/>
      <c r="CW136" s="178"/>
      <c r="CX136" s="178"/>
      <c r="CY136" s="178"/>
      <c r="CZ136" s="178"/>
      <c r="DA136" s="178"/>
      <c r="DB136" s="178"/>
      <c r="DC136" s="178"/>
      <c r="DD136" s="178"/>
      <c r="DE136" s="178"/>
      <c r="DF136" s="178"/>
      <c r="DG136" s="178"/>
      <c r="DH136" s="178"/>
      <c r="DI136" s="178"/>
      <c r="DJ136" s="178"/>
      <c r="DK136" s="178"/>
      <c r="DL136" s="178"/>
      <c r="DM136" s="178"/>
      <c r="DN136" s="178"/>
      <c r="DO136" s="178"/>
      <c r="DP136" s="178"/>
      <c r="DQ136" s="178"/>
      <c r="DR136" s="178"/>
      <c r="DS136" s="178"/>
      <c r="DT136" s="178"/>
      <c r="DU136" s="178"/>
      <c r="DV136" s="178"/>
      <c r="DW136" s="178"/>
      <c r="DX136" s="178"/>
      <c r="DY136" s="178"/>
      <c r="DZ136" s="178"/>
      <c r="EA136" s="178"/>
      <c r="EB136" s="178"/>
      <c r="EC136" s="178"/>
      <c r="ED136" s="178"/>
      <c r="EE136" s="178"/>
      <c r="EF136" s="178"/>
      <c r="EG136" s="178"/>
      <c r="EH136" s="178"/>
      <c r="EI136" s="178"/>
      <c r="EJ136" s="178"/>
      <c r="EK136" s="178"/>
      <c r="EL136" s="178"/>
      <c r="EM136" s="178"/>
      <c r="EN136" s="178"/>
      <c r="EO136" s="178"/>
      <c r="EP136" s="178"/>
      <c r="EQ136" s="178"/>
      <c r="ER136" s="178"/>
      <c r="ES136" s="178"/>
      <c r="ET136" s="178"/>
      <c r="EU136" s="178"/>
      <c r="EV136" s="178"/>
      <c r="EW136" s="178"/>
      <c r="EX136" s="178"/>
      <c r="EY136" s="178"/>
      <c r="EZ136" s="178"/>
      <c r="FA136" s="178"/>
      <c r="FB136" s="178"/>
      <c r="FC136" s="178"/>
      <c r="FD136" s="178"/>
      <c r="FE136" s="178"/>
      <c r="FF136" s="178"/>
      <c r="FG136" s="178"/>
      <c r="FH136" s="178"/>
      <c r="FI136" s="178"/>
      <c r="FJ136" s="178"/>
      <c r="FK136" s="178"/>
      <c r="FL136" s="178"/>
      <c r="FM136" s="178"/>
      <c r="FN136" s="178"/>
      <c r="FO136" s="178"/>
      <c r="FP136" s="178"/>
      <c r="FQ136" s="178"/>
      <c r="FR136" s="178"/>
      <c r="FS136" s="178"/>
      <c r="FT136" s="178"/>
      <c r="FU136" s="178"/>
      <c r="FV136" s="178"/>
      <c r="FW136" s="178"/>
      <c r="FX136" s="178"/>
      <c r="FY136" s="178"/>
      <c r="FZ136" s="178"/>
      <c r="GA136" s="178"/>
      <c r="GB136" s="178"/>
      <c r="GC136" s="178"/>
      <c r="GD136" s="178"/>
      <c r="GE136" s="178"/>
      <c r="GF136" s="178"/>
      <c r="GG136" s="178"/>
      <c r="GH136" s="178"/>
      <c r="GI136" s="178"/>
      <c r="GJ136" s="178"/>
      <c r="GK136" s="178"/>
      <c r="GL136" s="178"/>
      <c r="GM136" s="178"/>
      <c r="GN136" s="178"/>
      <c r="GO136" s="178"/>
      <c r="GP136" s="178"/>
      <c r="GQ136" s="178"/>
      <c r="GR136" s="178"/>
      <c r="GS136" s="178"/>
      <c r="GT136" s="178"/>
      <c r="GU136" s="178"/>
      <c r="GV136" s="178"/>
      <c r="GW136" s="178"/>
      <c r="GX136" s="178"/>
      <c r="GY136" s="178"/>
      <c r="GZ136" s="178"/>
      <c r="HA136" s="178"/>
      <c r="HB136" s="178"/>
      <c r="HC136" s="178"/>
      <c r="HD136" s="178"/>
      <c r="HE136" s="178"/>
      <c r="HF136" s="178"/>
      <c r="HG136" s="178"/>
      <c r="HH136" s="178"/>
      <c r="HI136" s="178"/>
      <c r="HJ136" s="178"/>
      <c r="HK136" s="178"/>
      <c r="HL136" s="178"/>
      <c r="HM136" s="178"/>
      <c r="HN136" s="178"/>
      <c r="HO136" s="178"/>
      <c r="HP136" s="178"/>
      <c r="HQ136" s="178"/>
      <c r="HR136" s="178"/>
      <c r="HS136" s="178"/>
      <c r="HT136" s="178"/>
      <c r="HU136" s="178"/>
      <c r="HV136" s="178"/>
      <c r="HW136" s="178"/>
      <c r="HX136" s="178"/>
      <c r="HY136" s="178"/>
      <c r="HZ136" s="178"/>
      <c r="IA136" s="178"/>
      <c r="IB136" s="178"/>
      <c r="IC136" s="178"/>
      <c r="ID136" s="178"/>
      <c r="IE136" s="178"/>
      <c r="IF136" s="178"/>
      <c r="IG136" s="178"/>
      <c r="IH136" s="178"/>
      <c r="II136" s="178"/>
      <c r="IJ136" s="178"/>
      <c r="IK136" s="178"/>
      <c r="IL136" s="178"/>
      <c r="IM136" s="178"/>
      <c r="IN136" s="178"/>
      <c r="IO136" s="178"/>
      <c r="IP136" s="178"/>
      <c r="IQ136" s="178"/>
      <c r="IR136" s="178"/>
      <c r="IS136" s="178"/>
      <c r="IT136" s="178"/>
      <c r="IU136" s="178"/>
      <c r="IV136" s="178"/>
      <c r="IW136" s="178"/>
    </row>
    <row r="137" customFormat="false" ht="12.75" hidden="false" customHeight="false" outlineLevel="0" collapsed="false">
      <c r="A137" s="155"/>
      <c r="B137" s="156"/>
      <c r="C137" s="242"/>
      <c r="D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  <c r="AJ137" s="241"/>
      <c r="AK137" s="243"/>
      <c r="AL137" s="243"/>
      <c r="AM137" s="243"/>
      <c r="AN137" s="243"/>
      <c r="AO137" s="243"/>
      <c r="AP137" s="243"/>
      <c r="AQ137" s="243"/>
      <c r="AR137" s="243"/>
      <c r="AS137" s="243"/>
      <c r="AT137" s="243"/>
      <c r="AU137" s="243"/>
      <c r="AV137" s="243"/>
      <c r="AW137" s="243"/>
      <c r="AX137" s="243"/>
      <c r="AY137" s="243"/>
      <c r="AZ137" s="243"/>
      <c r="BA137" s="243"/>
      <c r="BB137" s="243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155"/>
      <c r="CU137" s="155"/>
      <c r="CV137" s="155"/>
      <c r="CW137" s="155"/>
      <c r="CX137" s="155"/>
      <c r="CY137" s="155"/>
      <c r="CZ137" s="155"/>
      <c r="DA137" s="155"/>
      <c r="DB137" s="155"/>
      <c r="DC137" s="155"/>
      <c r="DD137" s="155"/>
      <c r="DE137" s="155"/>
      <c r="DF137" s="155"/>
      <c r="DG137" s="155"/>
      <c r="DH137" s="155"/>
      <c r="DI137" s="155"/>
      <c r="DJ137" s="155"/>
      <c r="DK137" s="155"/>
      <c r="DL137" s="155"/>
      <c r="DM137" s="155"/>
      <c r="DN137" s="155"/>
      <c r="DO137" s="155"/>
      <c r="DP137" s="155"/>
      <c r="DQ137" s="155"/>
      <c r="DR137" s="155"/>
      <c r="DS137" s="155"/>
      <c r="DT137" s="155"/>
      <c r="DU137" s="155"/>
      <c r="DV137" s="155"/>
      <c r="DW137" s="155"/>
      <c r="DX137" s="155"/>
      <c r="DY137" s="155"/>
      <c r="DZ137" s="155"/>
      <c r="EA137" s="155"/>
      <c r="EB137" s="155"/>
      <c r="EC137" s="155"/>
      <c r="ED137" s="155"/>
      <c r="EE137" s="155"/>
      <c r="EF137" s="155"/>
      <c r="EG137" s="155"/>
      <c r="EH137" s="155"/>
      <c r="EI137" s="155"/>
      <c r="EJ137" s="155"/>
      <c r="EK137" s="155"/>
      <c r="EL137" s="155"/>
      <c r="EM137" s="155"/>
      <c r="EN137" s="155"/>
      <c r="EO137" s="155"/>
      <c r="EP137" s="155"/>
      <c r="EQ137" s="155"/>
      <c r="ER137" s="155"/>
      <c r="ES137" s="155"/>
      <c r="ET137" s="155"/>
      <c r="EU137" s="155"/>
      <c r="EV137" s="155"/>
      <c r="EW137" s="155"/>
      <c r="EX137" s="155"/>
      <c r="EY137" s="155"/>
      <c r="EZ137" s="155"/>
      <c r="FA137" s="155"/>
      <c r="FB137" s="155"/>
      <c r="FC137" s="155"/>
      <c r="FD137" s="155"/>
      <c r="FE137" s="155"/>
      <c r="FF137" s="155"/>
      <c r="FG137" s="155"/>
      <c r="FH137" s="155"/>
      <c r="FI137" s="155"/>
      <c r="FJ137" s="155"/>
      <c r="FK137" s="155"/>
      <c r="FL137" s="155"/>
      <c r="FM137" s="155"/>
      <c r="FN137" s="155"/>
      <c r="FO137" s="155"/>
      <c r="FP137" s="155"/>
      <c r="FQ137" s="155"/>
      <c r="FR137" s="155"/>
      <c r="FS137" s="155"/>
      <c r="FT137" s="155"/>
      <c r="FU137" s="155"/>
      <c r="FV137" s="155"/>
      <c r="FW137" s="155"/>
      <c r="FX137" s="155"/>
      <c r="FY137" s="155"/>
      <c r="FZ137" s="155"/>
      <c r="GA137" s="155"/>
      <c r="GB137" s="155"/>
      <c r="GC137" s="155"/>
      <c r="GD137" s="155"/>
      <c r="GE137" s="155"/>
      <c r="GF137" s="155"/>
      <c r="GG137" s="155"/>
      <c r="GH137" s="155"/>
      <c r="GI137" s="155"/>
      <c r="GJ137" s="155"/>
      <c r="GK137" s="155"/>
      <c r="GL137" s="155"/>
      <c r="GM137" s="155"/>
      <c r="GN137" s="155"/>
      <c r="GO137" s="155"/>
      <c r="GP137" s="155"/>
      <c r="GQ137" s="155"/>
      <c r="GR137" s="155"/>
      <c r="GS137" s="155"/>
      <c r="GT137" s="155"/>
      <c r="GU137" s="155"/>
      <c r="GV137" s="155"/>
      <c r="GW137" s="155"/>
      <c r="GX137" s="155"/>
      <c r="GY137" s="155"/>
      <c r="GZ137" s="155"/>
      <c r="HA137" s="155"/>
      <c r="HB137" s="155"/>
      <c r="HC137" s="155"/>
      <c r="HD137" s="155"/>
      <c r="HE137" s="155"/>
      <c r="HF137" s="155"/>
      <c r="HG137" s="155"/>
      <c r="HH137" s="155"/>
      <c r="HI137" s="155"/>
      <c r="HJ137" s="155"/>
      <c r="HK137" s="155"/>
      <c r="HL137" s="155"/>
      <c r="HM137" s="155"/>
      <c r="HN137" s="155"/>
      <c r="HO137" s="155"/>
      <c r="HP137" s="155"/>
      <c r="HQ137" s="155"/>
      <c r="HR137" s="155"/>
      <c r="HS137" s="155"/>
      <c r="HT137" s="155"/>
      <c r="HU137" s="155"/>
      <c r="HV137" s="155"/>
      <c r="HW137" s="155"/>
      <c r="HX137" s="155"/>
      <c r="HY137" s="155"/>
      <c r="HZ137" s="155"/>
      <c r="IA137" s="155"/>
      <c r="IB137" s="155"/>
      <c r="IC137" s="155"/>
      <c r="ID137" s="155"/>
      <c r="IE137" s="155"/>
      <c r="IF137" s="155"/>
      <c r="IG137" s="155"/>
      <c r="IH137" s="155"/>
      <c r="II137" s="155"/>
      <c r="IJ137" s="155"/>
      <c r="IK137" s="155"/>
      <c r="IL137" s="155"/>
      <c r="IM137" s="155"/>
      <c r="IN137" s="155"/>
      <c r="IO137" s="155"/>
      <c r="IP137" s="155"/>
      <c r="IQ137" s="155"/>
      <c r="IR137" s="155"/>
      <c r="IS137" s="155"/>
      <c r="IT137" s="155"/>
      <c r="IU137" s="155"/>
      <c r="IV137" s="155"/>
      <c r="IW137" s="155"/>
    </row>
    <row r="138" customFormat="false" ht="12.75" hidden="false" customHeight="false" outlineLevel="0" collapsed="false">
      <c r="A138" s="200"/>
      <c r="B138" s="200" t="s">
        <v>129</v>
      </c>
      <c r="C138" s="201"/>
      <c r="D138" s="247"/>
      <c r="E138" s="247"/>
      <c r="F138" s="247"/>
      <c r="G138" s="247"/>
      <c r="H138" s="247"/>
      <c r="I138" s="247"/>
      <c r="J138" s="247"/>
      <c r="K138" s="247"/>
      <c r="L138" s="247"/>
      <c r="M138" s="247"/>
      <c r="N138" s="247"/>
      <c r="O138" s="247"/>
      <c r="P138" s="247"/>
      <c r="Q138" s="247"/>
      <c r="R138" s="247"/>
      <c r="S138" s="247"/>
      <c r="T138" s="247"/>
      <c r="U138" s="247"/>
      <c r="V138" s="247"/>
      <c r="W138" s="247"/>
      <c r="X138" s="247"/>
      <c r="Y138" s="247"/>
      <c r="Z138" s="247"/>
      <c r="AA138" s="247"/>
      <c r="AB138" s="247"/>
      <c r="AC138" s="247"/>
      <c r="AD138" s="247"/>
      <c r="AE138" s="247"/>
      <c r="AF138" s="247"/>
      <c r="AG138" s="247"/>
      <c r="AH138" s="247"/>
      <c r="AI138" s="247"/>
      <c r="AJ138" s="248"/>
      <c r="AK138" s="247"/>
      <c r="AL138" s="247"/>
      <c r="AM138" s="247"/>
      <c r="AN138" s="247"/>
      <c r="AO138" s="247"/>
      <c r="AP138" s="247"/>
      <c r="AQ138" s="247"/>
      <c r="AR138" s="247"/>
      <c r="AS138" s="247"/>
      <c r="AT138" s="247"/>
      <c r="AU138" s="247"/>
      <c r="AV138" s="247"/>
      <c r="AW138" s="247"/>
      <c r="AX138" s="247"/>
      <c r="AY138" s="247"/>
      <c r="AZ138" s="247"/>
      <c r="BA138" s="247"/>
      <c r="BB138" s="247"/>
      <c r="BC138" s="200"/>
      <c r="BD138" s="200"/>
      <c r="BE138" s="200"/>
      <c r="BF138" s="200"/>
      <c r="BG138" s="200"/>
      <c r="BH138" s="200"/>
      <c r="BI138" s="200"/>
      <c r="BJ138" s="200"/>
      <c r="BK138" s="200"/>
      <c r="BL138" s="200"/>
      <c r="BM138" s="200"/>
      <c r="BN138" s="200"/>
      <c r="BO138" s="200"/>
      <c r="BP138" s="200"/>
      <c r="BQ138" s="200"/>
      <c r="BR138" s="200"/>
      <c r="BS138" s="200"/>
      <c r="BT138" s="200"/>
      <c r="BU138" s="200"/>
      <c r="BV138" s="200"/>
      <c r="BW138" s="200"/>
      <c r="BX138" s="200"/>
      <c r="BY138" s="200"/>
      <c r="BZ138" s="200"/>
      <c r="CA138" s="200"/>
      <c r="CB138" s="200"/>
      <c r="CC138" s="200"/>
      <c r="CD138" s="200"/>
      <c r="CE138" s="200"/>
      <c r="CF138" s="200"/>
      <c r="CG138" s="200"/>
      <c r="CH138" s="200"/>
      <c r="CI138" s="200"/>
      <c r="CJ138" s="200"/>
      <c r="CK138" s="200"/>
      <c r="CL138" s="200"/>
      <c r="CM138" s="200"/>
      <c r="CN138" s="200"/>
      <c r="CO138" s="200"/>
      <c r="CP138" s="200"/>
      <c r="CQ138" s="200"/>
      <c r="CR138" s="200"/>
      <c r="CS138" s="200"/>
      <c r="CT138" s="200"/>
      <c r="CU138" s="200"/>
      <c r="CV138" s="200"/>
      <c r="CW138" s="200"/>
      <c r="CX138" s="200"/>
      <c r="CY138" s="200"/>
      <c r="CZ138" s="200"/>
      <c r="DA138" s="200"/>
      <c r="DB138" s="200"/>
      <c r="DC138" s="200"/>
      <c r="DD138" s="200"/>
      <c r="DE138" s="200"/>
      <c r="DF138" s="200"/>
      <c r="DG138" s="200"/>
      <c r="DH138" s="200"/>
      <c r="DI138" s="200"/>
      <c r="DJ138" s="200"/>
      <c r="DK138" s="200"/>
      <c r="DL138" s="200"/>
      <c r="DM138" s="200"/>
      <c r="DN138" s="200"/>
      <c r="DO138" s="200"/>
      <c r="DP138" s="200"/>
      <c r="DQ138" s="200"/>
      <c r="DR138" s="200"/>
      <c r="DS138" s="200"/>
      <c r="DT138" s="200"/>
      <c r="DU138" s="200"/>
      <c r="DV138" s="200"/>
      <c r="DW138" s="200"/>
      <c r="DX138" s="200"/>
      <c r="DY138" s="200"/>
      <c r="DZ138" s="200"/>
      <c r="EA138" s="200"/>
      <c r="EB138" s="200"/>
      <c r="EC138" s="200"/>
      <c r="ED138" s="200"/>
      <c r="EE138" s="200"/>
      <c r="EF138" s="200"/>
      <c r="EG138" s="200"/>
      <c r="EH138" s="200"/>
      <c r="EI138" s="200"/>
      <c r="EJ138" s="200"/>
      <c r="EK138" s="200"/>
      <c r="EL138" s="200"/>
      <c r="EM138" s="200"/>
      <c r="EN138" s="200"/>
      <c r="EO138" s="200"/>
      <c r="EP138" s="200"/>
      <c r="EQ138" s="200"/>
      <c r="ER138" s="200"/>
      <c r="ES138" s="200"/>
      <c r="ET138" s="200"/>
      <c r="EU138" s="200"/>
      <c r="EV138" s="200"/>
      <c r="EW138" s="200"/>
      <c r="EX138" s="200"/>
      <c r="EY138" s="200"/>
      <c r="EZ138" s="200"/>
      <c r="FA138" s="200"/>
      <c r="FB138" s="200"/>
      <c r="FC138" s="200"/>
      <c r="FD138" s="200"/>
      <c r="FE138" s="200"/>
      <c r="FF138" s="200"/>
      <c r="FG138" s="200"/>
      <c r="FH138" s="200"/>
      <c r="FI138" s="200"/>
      <c r="FJ138" s="200"/>
      <c r="FK138" s="200"/>
      <c r="FL138" s="200"/>
      <c r="FM138" s="200"/>
      <c r="FN138" s="200"/>
      <c r="FO138" s="200"/>
      <c r="FP138" s="200"/>
      <c r="FQ138" s="200"/>
      <c r="FR138" s="200"/>
      <c r="FS138" s="200"/>
      <c r="FT138" s="200"/>
      <c r="FU138" s="200"/>
      <c r="FV138" s="200"/>
      <c r="FW138" s="200"/>
      <c r="FX138" s="200"/>
      <c r="FY138" s="200"/>
      <c r="FZ138" s="200"/>
      <c r="GA138" s="200"/>
      <c r="GB138" s="200"/>
      <c r="GC138" s="200"/>
      <c r="GD138" s="200"/>
      <c r="GE138" s="200"/>
      <c r="GF138" s="200"/>
      <c r="GG138" s="200"/>
      <c r="GH138" s="200"/>
      <c r="GI138" s="200"/>
      <c r="GJ138" s="200"/>
      <c r="GK138" s="200"/>
      <c r="GL138" s="200"/>
      <c r="GM138" s="200"/>
      <c r="GN138" s="200"/>
      <c r="GO138" s="200"/>
      <c r="GP138" s="200"/>
      <c r="GQ138" s="200"/>
      <c r="GR138" s="200"/>
      <c r="GS138" s="200"/>
      <c r="GT138" s="200"/>
      <c r="GU138" s="200"/>
      <c r="GV138" s="200"/>
      <c r="GW138" s="200"/>
      <c r="GX138" s="200"/>
      <c r="GY138" s="200"/>
      <c r="GZ138" s="200"/>
      <c r="HA138" s="200"/>
      <c r="HB138" s="200"/>
      <c r="HC138" s="200"/>
      <c r="HD138" s="200"/>
      <c r="HE138" s="200"/>
      <c r="HF138" s="200"/>
      <c r="HG138" s="200"/>
      <c r="HH138" s="200"/>
      <c r="HI138" s="200"/>
      <c r="HJ138" s="200"/>
      <c r="HK138" s="200"/>
      <c r="HL138" s="200"/>
      <c r="HM138" s="200"/>
      <c r="HN138" s="200"/>
      <c r="HO138" s="200"/>
      <c r="HP138" s="200"/>
      <c r="HQ138" s="200"/>
      <c r="HR138" s="200"/>
      <c r="HS138" s="200"/>
      <c r="HT138" s="200"/>
      <c r="HU138" s="200"/>
      <c r="HV138" s="200"/>
      <c r="HW138" s="200"/>
      <c r="HX138" s="200"/>
      <c r="HY138" s="200"/>
      <c r="HZ138" s="200"/>
      <c r="IA138" s="200"/>
      <c r="IB138" s="200"/>
      <c r="IC138" s="200"/>
      <c r="ID138" s="200"/>
      <c r="IE138" s="200"/>
      <c r="IF138" s="200"/>
      <c r="IG138" s="200"/>
      <c r="IH138" s="200"/>
      <c r="II138" s="200"/>
      <c r="IJ138" s="200"/>
      <c r="IK138" s="200"/>
      <c r="IL138" s="200"/>
      <c r="IM138" s="200"/>
      <c r="IN138" s="200"/>
      <c r="IO138" s="200"/>
      <c r="IP138" s="200"/>
      <c r="IQ138" s="200"/>
      <c r="IR138" s="200"/>
      <c r="IS138" s="200"/>
      <c r="IT138" s="200"/>
      <c r="IU138" s="200"/>
      <c r="IV138" s="200"/>
      <c r="IW138" s="200"/>
    </row>
    <row r="139" customFormat="false" ht="12.75" hidden="false" customHeight="false" outlineLevel="0" collapsed="false">
      <c r="A139" s="200"/>
      <c r="B139" s="200" t="s">
        <v>125</v>
      </c>
      <c r="C139" s="201" t="n">
        <f aca="false">+C42+C50+C26+C34+C66</f>
        <v>181.032</v>
      </c>
      <c r="D139" s="249" t="n">
        <f aca="false">+D42+D50+D26+D34+D66</f>
        <v>0</v>
      </c>
      <c r="E139" s="249" t="n">
        <f aca="false">+E42+E50+E26+E34+E66</f>
        <v>0</v>
      </c>
      <c r="F139" s="249" t="n">
        <f aca="false">+F42+F50+F26+F34+F66</f>
        <v>0</v>
      </c>
      <c r="G139" s="249" t="n">
        <f aca="false">+G42+G50+G26+G34+G66</f>
        <v>0</v>
      </c>
      <c r="H139" s="249" t="n">
        <f aca="false">+H42+H50+H26+H34+H66</f>
        <v>3.6759</v>
      </c>
      <c r="I139" s="249" t="n">
        <f aca="false">+I42+I50+I26+I34+I66</f>
        <v>6.1265</v>
      </c>
      <c r="J139" s="249" t="n">
        <f aca="false">+J42+J50+J26+J34+J66</f>
        <v>8.5771</v>
      </c>
      <c r="K139" s="249" t="n">
        <f aca="false">+K42+K50+K26+K34+K66</f>
        <v>11.0277</v>
      </c>
      <c r="L139" s="249" t="n">
        <f aca="false">+L42+L50+L26+L34+L66</f>
        <v>12.86565</v>
      </c>
      <c r="M139" s="249" t="n">
        <f aca="false">+M42+M50+M26+M34+M66</f>
        <v>14.7036</v>
      </c>
      <c r="N139" s="249" t="n">
        <f aca="false">+N42+N50+N26+N34+N66</f>
        <v>15.9289</v>
      </c>
      <c r="O139" s="249" t="n">
        <f aca="false">+O42+O50+O26+O34+O66</f>
        <v>17.1542</v>
      </c>
      <c r="P139" s="249" t="n">
        <f aca="false">+P42+P50+P26+P34+P66</f>
        <v>18.3795</v>
      </c>
      <c r="Q139" s="249" t="n">
        <f aca="false">+Q42+Q50+Q26+Q34+Q66</f>
        <v>18.99215</v>
      </c>
      <c r="R139" s="249" t="n">
        <f aca="false">+R42+R50+R26+R34+R66</f>
        <v>19.6048</v>
      </c>
      <c r="S139" s="249" t="n">
        <f aca="false">+S42+S50+S26+S34+S66</f>
        <v>20.21745</v>
      </c>
      <c r="T139" s="249" t="n">
        <f aca="false">+T42+T50+T26+T34+T66</f>
        <v>27.3728</v>
      </c>
      <c r="U139" s="249" t="n">
        <f aca="false">+U42+U50+U26+U34+U66</f>
        <v>32.34725</v>
      </c>
      <c r="V139" s="249" t="n">
        <f aca="false">+V42+V50+V26+V34+V66</f>
        <v>32.9599</v>
      </c>
      <c r="W139" s="249" t="n">
        <f aca="false">+W42+W50+W26+W34+W66</f>
        <v>32.9599</v>
      </c>
      <c r="X139" s="249" t="n">
        <f aca="false">+X42+X50+X26+X34+X66</f>
        <v>40.7279</v>
      </c>
      <c r="Y139" s="249" t="n">
        <f aca="false">+Y42+Y50+Y26+Y34+Y66</f>
        <v>48.0987</v>
      </c>
      <c r="Z139" s="249" t="n">
        <f aca="false">+Z42+Z50+Z26+Z34+Z66</f>
        <v>49.324</v>
      </c>
      <c r="AA139" s="249" t="n">
        <f aca="false">+AA42+AA50+AA26+AA34+AA66</f>
        <v>49.324</v>
      </c>
      <c r="AB139" s="249" t="n">
        <f aca="false">+AB42+AB50+AB26+AB34+AB66</f>
        <v>49.324</v>
      </c>
      <c r="AC139" s="249" t="n">
        <f aca="false">+AC42+AC50+AC26+AC34+AC66</f>
        <v>49.324</v>
      </c>
      <c r="AD139" s="249" t="n">
        <f aca="false">+AD42+AD50+AD26+AD34+AD66</f>
        <v>49.324</v>
      </c>
      <c r="AE139" s="249" t="n">
        <f aca="false">+AE42+AE50+AE26+AE34+AE66</f>
        <v>63.5757</v>
      </c>
      <c r="AF139" s="249" t="n">
        <f aca="false">+AF42+AF50+AF26+AF34+AF66</f>
        <v>71.0638</v>
      </c>
      <c r="AG139" s="249" t="n">
        <f aca="false">+AG42+AG50+AG26+AG34+AG66</f>
        <v>74.1998</v>
      </c>
      <c r="AH139" s="249" t="n">
        <f aca="false">+AH42+AH50+AH26+AH34+AH66</f>
        <v>84.0994</v>
      </c>
      <c r="AI139" s="249" t="n">
        <f aca="false">+AI42+AI50+AI26+AI34+AI66</f>
        <v>90.8035</v>
      </c>
      <c r="AJ139" s="248" t="n">
        <f aca="false">+AJ42+AJ50+AJ26+AJ34+AJ66</f>
        <v>106.2312</v>
      </c>
      <c r="AK139" s="249" t="n">
        <f aca="false">+AK42+AK50+AK26+AK34+AK66</f>
        <v>107.4072</v>
      </c>
      <c r="AL139" s="249" t="n">
        <f aca="false">+AL42+AL50+AL26+AL34+AL66</f>
        <v>108.5832</v>
      </c>
      <c r="AM139" s="249" t="n">
        <f aca="false">+AM42+AM50+AM26+AM34+AM66</f>
        <v>109.7592</v>
      </c>
      <c r="AN139" s="249" t="n">
        <f aca="false">+AN42+AN50+AN26+AN34+AN66</f>
        <v>110.9352</v>
      </c>
      <c r="AO139" s="249" t="n">
        <f aca="false">+AO42+AO50+AO26+AO34+AO66</f>
        <v>112.1112</v>
      </c>
      <c r="AP139" s="249" t="n">
        <f aca="false">+AP42+AP50+AP26+AP34+AP66</f>
        <v>120.658</v>
      </c>
      <c r="AQ139" s="249" t="n">
        <f aca="false">+AQ42+AQ50+AQ26+AQ34+AQ66</f>
        <v>129.2048</v>
      </c>
      <c r="AR139" s="249" t="n">
        <f aca="false">+AR42+AR50+AR26+AR34+AR66</f>
        <v>130.7728</v>
      </c>
      <c r="AS139" s="249" t="n">
        <f aca="false">+AS42+AS50+AS26+AS34+AS66</f>
        <v>139.7116</v>
      </c>
      <c r="AT139" s="249" t="n">
        <f aca="false">+AT42+AT50+AT26+AT34+AT66</f>
        <v>148.6504</v>
      </c>
      <c r="AU139" s="249" t="n">
        <f aca="false">+AU42+AU50+AU26+AU34+AU66</f>
        <v>157.5892</v>
      </c>
      <c r="AV139" s="249" t="n">
        <f aca="false">+AV42+AV50+AV26+AV34+AV66</f>
        <v>166.528</v>
      </c>
      <c r="AW139" s="249" t="n">
        <f aca="false">+AW42+AW50+AW26+AW34+AW66</f>
        <v>168.096</v>
      </c>
      <c r="AX139" s="249" t="n">
        <f aca="false">+AX42+AX50+AX26+AX34+AX66</f>
        <v>169.664</v>
      </c>
      <c r="AY139" s="249" t="n">
        <f aca="false">+AY42+AY50+AY26+AY34+AY66</f>
        <v>171.232</v>
      </c>
      <c r="AZ139" s="249" t="n">
        <f aca="false">+AZ42+AZ50+AZ26+AZ34+AZ66</f>
        <v>179.072</v>
      </c>
      <c r="BA139" s="249" t="n">
        <f aca="false">+BA42+BA50+BA26+BA34+BA66</f>
        <v>181.032</v>
      </c>
      <c r="BB139" s="249" t="n">
        <f aca="false">+BB42+BB50+BB26+BB34+BB66</f>
        <v>181.032</v>
      </c>
      <c r="BC139" s="203"/>
      <c r="BD139" s="204"/>
      <c r="BE139" s="204"/>
      <c r="BF139" s="204"/>
      <c r="BG139" s="204"/>
      <c r="BH139" s="204"/>
      <c r="BI139" s="204"/>
      <c r="BJ139" s="204"/>
      <c r="BK139" s="204"/>
      <c r="BL139" s="204"/>
      <c r="BM139" s="204"/>
      <c r="BN139" s="204"/>
      <c r="BO139" s="204"/>
      <c r="BP139" s="204"/>
      <c r="BQ139" s="204"/>
      <c r="BR139" s="204"/>
      <c r="BS139" s="204"/>
      <c r="BT139" s="204"/>
      <c r="BU139" s="204"/>
      <c r="BV139" s="204"/>
      <c r="BW139" s="204"/>
      <c r="BX139" s="204"/>
      <c r="BY139" s="204"/>
      <c r="BZ139" s="204"/>
      <c r="CA139" s="204"/>
      <c r="CB139" s="204"/>
      <c r="CC139" s="204"/>
      <c r="CD139" s="204"/>
      <c r="CE139" s="204"/>
      <c r="CF139" s="204"/>
      <c r="CG139" s="204"/>
      <c r="CH139" s="204"/>
      <c r="CI139" s="204"/>
      <c r="CJ139" s="204"/>
      <c r="CK139" s="204"/>
      <c r="CL139" s="200"/>
      <c r="CM139" s="200"/>
      <c r="CN139" s="200"/>
      <c r="CO139" s="200"/>
      <c r="CP139" s="200"/>
      <c r="CQ139" s="200"/>
      <c r="CR139" s="200"/>
      <c r="CS139" s="200"/>
      <c r="CT139" s="200"/>
      <c r="CU139" s="200"/>
      <c r="CV139" s="200"/>
      <c r="CW139" s="200"/>
      <c r="CX139" s="200"/>
      <c r="CY139" s="200"/>
      <c r="CZ139" s="200"/>
      <c r="DA139" s="200"/>
      <c r="DB139" s="200"/>
      <c r="DC139" s="200"/>
      <c r="DD139" s="200"/>
      <c r="DE139" s="200"/>
      <c r="DF139" s="200"/>
      <c r="DG139" s="200"/>
      <c r="DH139" s="200"/>
      <c r="DI139" s="200"/>
      <c r="DJ139" s="200"/>
      <c r="DK139" s="200"/>
      <c r="DL139" s="200"/>
      <c r="DM139" s="200"/>
      <c r="DN139" s="200"/>
      <c r="DO139" s="200"/>
      <c r="DP139" s="200"/>
      <c r="DQ139" s="200"/>
      <c r="DR139" s="200"/>
      <c r="DS139" s="200"/>
      <c r="DT139" s="200"/>
      <c r="DU139" s="200"/>
      <c r="DV139" s="200"/>
      <c r="DW139" s="200"/>
      <c r="DX139" s="200"/>
      <c r="DY139" s="200"/>
      <c r="DZ139" s="200"/>
      <c r="EA139" s="200"/>
      <c r="EB139" s="200"/>
      <c r="EC139" s="200"/>
      <c r="ED139" s="200"/>
      <c r="EE139" s="200"/>
      <c r="EF139" s="200"/>
      <c r="EG139" s="200"/>
      <c r="EH139" s="200"/>
      <c r="EI139" s="200"/>
      <c r="EJ139" s="200"/>
      <c r="EK139" s="200"/>
      <c r="EL139" s="200"/>
      <c r="EM139" s="200"/>
      <c r="EN139" s="200"/>
      <c r="EO139" s="200"/>
      <c r="EP139" s="200"/>
      <c r="EQ139" s="200"/>
      <c r="ER139" s="200"/>
      <c r="ES139" s="200"/>
      <c r="ET139" s="200"/>
      <c r="EU139" s="200"/>
      <c r="EV139" s="200"/>
      <c r="EW139" s="200"/>
      <c r="EX139" s="200"/>
      <c r="EY139" s="200"/>
      <c r="EZ139" s="200"/>
      <c r="FA139" s="200"/>
      <c r="FB139" s="200"/>
      <c r="FC139" s="200"/>
      <c r="FD139" s="200"/>
      <c r="FE139" s="200"/>
      <c r="FF139" s="200"/>
      <c r="FG139" s="200"/>
      <c r="FH139" s="200"/>
      <c r="FI139" s="200"/>
      <c r="FJ139" s="200"/>
      <c r="FK139" s="200"/>
      <c r="FL139" s="200"/>
      <c r="FM139" s="200"/>
      <c r="FN139" s="200"/>
      <c r="FO139" s="200"/>
      <c r="FP139" s="200"/>
      <c r="FQ139" s="200"/>
      <c r="FR139" s="200"/>
      <c r="FS139" s="200"/>
      <c r="FT139" s="200"/>
      <c r="FU139" s="200"/>
      <c r="FV139" s="200"/>
      <c r="FW139" s="200"/>
      <c r="FX139" s="200"/>
      <c r="FY139" s="200"/>
      <c r="FZ139" s="200"/>
      <c r="GA139" s="200"/>
      <c r="GB139" s="200"/>
      <c r="GC139" s="200"/>
      <c r="GD139" s="200"/>
      <c r="GE139" s="200"/>
      <c r="GF139" s="200"/>
      <c r="GG139" s="200"/>
      <c r="GH139" s="200"/>
      <c r="GI139" s="200"/>
      <c r="GJ139" s="200"/>
      <c r="GK139" s="200"/>
      <c r="GL139" s="200"/>
      <c r="GM139" s="200"/>
      <c r="GN139" s="200"/>
      <c r="GO139" s="200"/>
      <c r="GP139" s="200"/>
      <c r="GQ139" s="200"/>
      <c r="GR139" s="200"/>
      <c r="GS139" s="200"/>
      <c r="GT139" s="200"/>
      <c r="GU139" s="200"/>
      <c r="GV139" s="200"/>
      <c r="GW139" s="200"/>
      <c r="GX139" s="200"/>
      <c r="GY139" s="200"/>
      <c r="GZ139" s="200"/>
      <c r="HA139" s="200"/>
      <c r="HB139" s="200"/>
      <c r="HC139" s="200"/>
      <c r="HD139" s="200"/>
      <c r="HE139" s="200"/>
      <c r="HF139" s="200"/>
      <c r="HG139" s="200"/>
      <c r="HH139" s="200"/>
      <c r="HI139" s="200"/>
      <c r="HJ139" s="200"/>
      <c r="HK139" s="200"/>
      <c r="HL139" s="200"/>
      <c r="HM139" s="200"/>
      <c r="HN139" s="200"/>
      <c r="HO139" s="200"/>
      <c r="HP139" s="200"/>
      <c r="HQ139" s="200"/>
      <c r="HR139" s="200"/>
      <c r="HS139" s="200"/>
      <c r="HT139" s="200"/>
      <c r="HU139" s="200"/>
      <c r="HV139" s="200"/>
      <c r="HW139" s="200"/>
      <c r="HX139" s="200"/>
      <c r="HY139" s="200"/>
      <c r="HZ139" s="200"/>
      <c r="IA139" s="200"/>
      <c r="IB139" s="200"/>
      <c r="IC139" s="200"/>
      <c r="ID139" s="200"/>
      <c r="IE139" s="200"/>
      <c r="IF139" s="200"/>
      <c r="IG139" s="200"/>
      <c r="IH139" s="200"/>
      <c r="II139" s="200"/>
      <c r="IJ139" s="200"/>
      <c r="IK139" s="200"/>
      <c r="IL139" s="200"/>
      <c r="IM139" s="200"/>
      <c r="IN139" s="200"/>
      <c r="IO139" s="200"/>
      <c r="IP139" s="200"/>
      <c r="IQ139" s="200"/>
      <c r="IR139" s="200"/>
      <c r="IS139" s="200"/>
      <c r="IT139" s="200"/>
      <c r="IU139" s="200"/>
      <c r="IV139" s="200"/>
      <c r="IW139" s="200"/>
    </row>
    <row r="140" customFormat="false" ht="12.75" hidden="false" customHeight="false" outlineLevel="0" collapsed="false">
      <c r="A140" s="200"/>
      <c r="B140" s="200" t="s">
        <v>126</v>
      </c>
      <c r="C140" s="250"/>
      <c r="D140" s="249" t="n">
        <f aca="false">+D43+D51+D27+D35+D67</f>
        <v>1.2253</v>
      </c>
      <c r="E140" s="249" t="n">
        <f aca="false">+E43+E51+E27+E35+E67</f>
        <v>1.2253</v>
      </c>
      <c r="F140" s="249" t="n">
        <f aca="false">+F43+F51+F27+F35+F67</f>
        <v>3.6759</v>
      </c>
      <c r="G140" s="249" t="n">
        <f aca="false">+G43+G51+G27+G35+G67</f>
        <v>3.6759</v>
      </c>
      <c r="H140" s="249" t="n">
        <f aca="false">+H43+H51+H27+H35+H67</f>
        <v>3.6759</v>
      </c>
      <c r="I140" s="249" t="n">
        <f aca="false">+I43+I51+I27+I35+I67</f>
        <v>3.6759</v>
      </c>
      <c r="J140" s="249" t="n">
        <f aca="false">+J43+J51+J27+J35+J67</f>
        <v>3.6759</v>
      </c>
      <c r="K140" s="249" t="n">
        <f aca="false">+K43+K51+K27+K35+K67</f>
        <v>4.9012</v>
      </c>
      <c r="L140" s="249" t="n">
        <f aca="false">+L43+L51+L27+L35+L67</f>
        <v>4.9012</v>
      </c>
      <c r="M140" s="249" t="n">
        <f aca="false">+M43+M51+M27+M35+M67</f>
        <v>4.9012</v>
      </c>
      <c r="N140" s="249" t="n">
        <f aca="false">+N43+N51+N27+N35+N67</f>
        <v>6.1265</v>
      </c>
      <c r="O140" s="249" t="n">
        <f aca="false">+O43+O51+O27+O35+O67</f>
        <v>6.1265</v>
      </c>
      <c r="P140" s="249" t="n">
        <f aca="false">+P43+P51+P27+P35+P67</f>
        <v>6.1265</v>
      </c>
      <c r="Q140" s="249" t="n">
        <f aca="false">+Q43+Q51+Q27+Q35+Q67</f>
        <v>8.5771</v>
      </c>
      <c r="R140" s="249" t="n">
        <f aca="false">+R43+R51+R27+R35+R67</f>
        <v>8.5771</v>
      </c>
      <c r="S140" s="249" t="n">
        <f aca="false">+S43+S51+S27+S35+S67</f>
        <v>8.5771</v>
      </c>
      <c r="T140" s="249" t="n">
        <f aca="false">+T43+T51+T27+T35+T67</f>
        <v>8.5771</v>
      </c>
      <c r="U140" s="249" t="n">
        <f aca="false">+U43+U51+U27+U35+U67</f>
        <v>52.1951</v>
      </c>
      <c r="V140" s="249" t="n">
        <f aca="false">+V43+V51+V27+V35+V67</f>
        <v>52.1951</v>
      </c>
      <c r="W140" s="249" t="n">
        <f aca="false">+W43+W51+W27+W35+W67</f>
        <v>52.1951</v>
      </c>
      <c r="X140" s="249" t="n">
        <f aca="false">+X43+X51+X27+X35+X67</f>
        <v>68.124</v>
      </c>
      <c r="Y140" s="249" t="n">
        <f aca="false">+Y43+Y51+Y27+Y35+Y67</f>
        <v>141.832</v>
      </c>
      <c r="Z140" s="249" t="n">
        <f aca="false">+Z43+Z51+Z27+Z35+Z67</f>
        <v>141.832</v>
      </c>
      <c r="AA140" s="249" t="n">
        <f aca="false">+AA43+AA51+AA27+AA35+AA67</f>
        <v>141.832</v>
      </c>
      <c r="AB140" s="249" t="n">
        <f aca="false">+AB43+AB51+AB27+AB35+AB67</f>
        <v>141.832</v>
      </c>
      <c r="AC140" s="249" t="n">
        <f aca="false">+AC43+AC51+AC27+AC35+AC67</f>
        <v>141.832</v>
      </c>
      <c r="AD140" s="249" t="n">
        <f aca="false">+AD43+AD51+AD27+AD35+AD67</f>
        <v>141.832</v>
      </c>
      <c r="AE140" s="249" t="n">
        <f aca="false">+AE43+AE51+AE27+AE35+AE67</f>
        <v>141.832</v>
      </c>
      <c r="AF140" s="249" t="n">
        <f aca="false">+AF43+AF51+AF27+AF35+AF67</f>
        <v>145.752</v>
      </c>
      <c r="AG140" s="249" t="n">
        <f aca="false">+AG43+AG51+AG27+AG35+AG67</f>
        <v>145.752</v>
      </c>
      <c r="AH140" s="249" t="n">
        <f aca="false">+AH43+AH51+AH27+AH35+AH67</f>
        <v>146.536</v>
      </c>
      <c r="AI140" s="249" t="n">
        <f aca="false">+AI43+AI51+AI27+AI35+AI67</f>
        <v>147.32</v>
      </c>
      <c r="AJ140" s="181" t="n">
        <f aca="false">+AJ43+AJ51+AJ27+AJ35+AJ67</f>
        <v>148.104</v>
      </c>
      <c r="AK140" s="249" t="n">
        <f aca="false">+AK43+AK51+AK27+AK35+AK67</f>
        <v>148.888</v>
      </c>
      <c r="AL140" s="249" t="n">
        <f aca="false">+AL43+AL51+AL27+AL35+AL67</f>
        <v>149.672</v>
      </c>
      <c r="AM140" s="249" t="n">
        <f aca="false">+AM43+AM51+AM27+AM35+AM67</f>
        <v>150.456</v>
      </c>
      <c r="AN140" s="249" t="n">
        <f aca="false">+AN43+AN51+AN27+AN35+AN67</f>
        <v>151.24</v>
      </c>
      <c r="AO140" s="249" t="n">
        <f aca="false">+AO43+AO51+AO27+AO35+AO67</f>
        <v>152.024</v>
      </c>
      <c r="AP140" s="249" t="n">
        <f aca="false">+AP43+AP51+AP27+AP35+AP67</f>
        <v>152.808</v>
      </c>
      <c r="AQ140" s="249" t="n">
        <f aca="false">+AQ43+AQ51+AQ27+AQ35+AQ67</f>
        <v>153.592</v>
      </c>
      <c r="AR140" s="249" t="n">
        <f aca="false">+AR43+AR51+AR27+AR35+AR67</f>
        <v>154.376</v>
      </c>
      <c r="AS140" s="249" t="n">
        <f aca="false">+AS43+AS51+AS27+AS35+AS67</f>
        <v>155.16</v>
      </c>
      <c r="AT140" s="249" t="n">
        <f aca="false">+AT43+AT51+AT27+AT35+AT67</f>
        <v>155.944</v>
      </c>
      <c r="AU140" s="249" t="n">
        <f aca="false">+AU43+AU51+AU27+AU35+AU67</f>
        <v>156.728</v>
      </c>
      <c r="AV140" s="249" t="n">
        <f aca="false">+AV43+AV51+AV27+AV35+AV67</f>
        <v>157.512</v>
      </c>
      <c r="AW140" s="249" t="n">
        <f aca="false">+AW43+AW51+AW27+AW35+AW67</f>
        <v>157.512</v>
      </c>
      <c r="AX140" s="249" t="n">
        <f aca="false">+AX43+AX51+AX27+AX35+AX67</f>
        <v>157.512</v>
      </c>
      <c r="AY140" s="249" t="n">
        <f aca="false">+AY43+AY51+AY27+AY35+AY67</f>
        <v>157.512</v>
      </c>
      <c r="AZ140" s="249" t="n">
        <f aca="false">+AZ43+AZ51+AZ27+AZ35+AZ67</f>
        <v>157.512</v>
      </c>
      <c r="BA140" s="249" t="n">
        <f aca="false">+BA43+BA51+BA27+BA35+BA67</f>
        <v>157.512</v>
      </c>
      <c r="BB140" s="249" t="n">
        <f aca="false">+BB43+BB51+BB27+BB35+BB67</f>
        <v>181.032</v>
      </c>
      <c r="BC140" s="203"/>
      <c r="BD140" s="204"/>
      <c r="BE140" s="204"/>
      <c r="BF140" s="204"/>
      <c r="BG140" s="204"/>
      <c r="BH140" s="204"/>
      <c r="BI140" s="204"/>
      <c r="BJ140" s="204"/>
      <c r="BK140" s="204"/>
      <c r="BL140" s="204"/>
      <c r="BM140" s="204"/>
      <c r="BN140" s="204"/>
      <c r="BO140" s="204"/>
      <c r="BP140" s="204"/>
      <c r="BQ140" s="204"/>
      <c r="BR140" s="204"/>
      <c r="BS140" s="204"/>
      <c r="BT140" s="204"/>
      <c r="BU140" s="204"/>
      <c r="BV140" s="204"/>
      <c r="BW140" s="204"/>
      <c r="BX140" s="204"/>
      <c r="BY140" s="204"/>
      <c r="BZ140" s="204"/>
      <c r="CA140" s="204"/>
      <c r="CB140" s="204"/>
      <c r="CC140" s="204"/>
      <c r="CD140" s="204"/>
      <c r="CE140" s="204"/>
      <c r="CF140" s="204"/>
      <c r="CG140" s="204"/>
      <c r="CH140" s="204"/>
      <c r="CI140" s="204"/>
      <c r="CJ140" s="204"/>
      <c r="CK140" s="204"/>
      <c r="CL140" s="200"/>
      <c r="CM140" s="200"/>
      <c r="CN140" s="200"/>
      <c r="CO140" s="200"/>
      <c r="CP140" s="200"/>
      <c r="CQ140" s="200"/>
      <c r="CR140" s="200"/>
      <c r="CS140" s="200"/>
      <c r="CT140" s="200"/>
      <c r="CU140" s="200"/>
      <c r="CV140" s="200"/>
      <c r="CW140" s="200"/>
      <c r="CX140" s="200"/>
      <c r="CY140" s="200"/>
      <c r="CZ140" s="200"/>
      <c r="DA140" s="200"/>
      <c r="DB140" s="200"/>
      <c r="DC140" s="200"/>
      <c r="DD140" s="200"/>
      <c r="DE140" s="200"/>
      <c r="DF140" s="200"/>
      <c r="DG140" s="200"/>
      <c r="DH140" s="200"/>
      <c r="DI140" s="200"/>
      <c r="DJ140" s="200"/>
      <c r="DK140" s="200"/>
      <c r="DL140" s="200"/>
      <c r="DM140" s="200"/>
      <c r="DN140" s="200"/>
      <c r="DO140" s="200"/>
      <c r="DP140" s="200"/>
      <c r="DQ140" s="200"/>
      <c r="DR140" s="200"/>
      <c r="DS140" s="200"/>
      <c r="DT140" s="200"/>
      <c r="DU140" s="200"/>
      <c r="DV140" s="200"/>
      <c r="DW140" s="200"/>
      <c r="DX140" s="200"/>
      <c r="DY140" s="200"/>
      <c r="DZ140" s="200"/>
      <c r="EA140" s="200"/>
      <c r="EB140" s="200"/>
      <c r="EC140" s="200"/>
      <c r="ED140" s="200"/>
      <c r="EE140" s="200"/>
      <c r="EF140" s="200"/>
      <c r="EG140" s="200"/>
      <c r="EH140" s="200"/>
      <c r="EI140" s="200"/>
      <c r="EJ140" s="200"/>
      <c r="EK140" s="200"/>
      <c r="EL140" s="200"/>
      <c r="EM140" s="200"/>
      <c r="EN140" s="200"/>
      <c r="EO140" s="200"/>
      <c r="EP140" s="200"/>
      <c r="EQ140" s="200"/>
      <c r="ER140" s="200"/>
      <c r="ES140" s="200"/>
      <c r="ET140" s="200"/>
      <c r="EU140" s="200"/>
      <c r="EV140" s="200"/>
      <c r="EW140" s="200"/>
      <c r="EX140" s="200"/>
      <c r="EY140" s="200"/>
      <c r="EZ140" s="200"/>
      <c r="FA140" s="200"/>
      <c r="FB140" s="200"/>
      <c r="FC140" s="200"/>
      <c r="FD140" s="200"/>
      <c r="FE140" s="200"/>
      <c r="FF140" s="200"/>
      <c r="FG140" s="200"/>
      <c r="FH140" s="200"/>
      <c r="FI140" s="200"/>
      <c r="FJ140" s="200"/>
      <c r="FK140" s="200"/>
      <c r="FL140" s="200"/>
      <c r="FM140" s="200"/>
      <c r="FN140" s="200"/>
      <c r="FO140" s="200"/>
      <c r="FP140" s="200"/>
      <c r="FQ140" s="200"/>
      <c r="FR140" s="200"/>
      <c r="FS140" s="200"/>
      <c r="FT140" s="200"/>
      <c r="FU140" s="200"/>
      <c r="FV140" s="200"/>
      <c r="FW140" s="200"/>
      <c r="FX140" s="200"/>
      <c r="FY140" s="200"/>
      <c r="FZ140" s="200"/>
      <c r="GA140" s="200"/>
      <c r="GB140" s="200"/>
      <c r="GC140" s="200"/>
      <c r="GD140" s="200"/>
      <c r="GE140" s="200"/>
      <c r="GF140" s="200"/>
      <c r="GG140" s="200"/>
      <c r="GH140" s="200"/>
      <c r="GI140" s="200"/>
      <c r="GJ140" s="200"/>
      <c r="GK140" s="200"/>
      <c r="GL140" s="200"/>
      <c r="GM140" s="200"/>
      <c r="GN140" s="200"/>
      <c r="GO140" s="200"/>
      <c r="GP140" s="200"/>
      <c r="GQ140" s="200"/>
      <c r="GR140" s="200"/>
      <c r="GS140" s="200"/>
      <c r="GT140" s="200"/>
      <c r="GU140" s="200"/>
      <c r="GV140" s="200"/>
      <c r="GW140" s="200"/>
      <c r="GX140" s="200"/>
      <c r="GY140" s="200"/>
      <c r="GZ140" s="200"/>
      <c r="HA140" s="200"/>
      <c r="HB140" s="200"/>
      <c r="HC140" s="200"/>
      <c r="HD140" s="200"/>
      <c r="HE140" s="200"/>
      <c r="HF140" s="200"/>
      <c r="HG140" s="200"/>
      <c r="HH140" s="200"/>
      <c r="HI140" s="200"/>
      <c r="HJ140" s="200"/>
      <c r="HK140" s="200"/>
      <c r="HL140" s="200"/>
      <c r="HM140" s="200"/>
      <c r="HN140" s="200"/>
      <c r="HO140" s="200"/>
      <c r="HP140" s="200"/>
      <c r="HQ140" s="200"/>
      <c r="HR140" s="200"/>
      <c r="HS140" s="200"/>
      <c r="HT140" s="200"/>
      <c r="HU140" s="200"/>
      <c r="HV140" s="200"/>
      <c r="HW140" s="200"/>
      <c r="HX140" s="200"/>
      <c r="HY140" s="200"/>
      <c r="HZ140" s="200"/>
      <c r="IA140" s="200"/>
      <c r="IB140" s="200"/>
      <c r="IC140" s="200"/>
      <c r="ID140" s="200"/>
      <c r="IE140" s="200"/>
      <c r="IF140" s="200"/>
      <c r="IG140" s="200"/>
      <c r="IH140" s="200"/>
      <c r="II140" s="200"/>
      <c r="IJ140" s="200"/>
      <c r="IK140" s="200"/>
      <c r="IL140" s="200"/>
      <c r="IM140" s="200"/>
      <c r="IN140" s="200"/>
      <c r="IO140" s="200"/>
      <c r="IP140" s="200"/>
      <c r="IQ140" s="200"/>
      <c r="IR140" s="200"/>
      <c r="IS140" s="200"/>
      <c r="IT140" s="200"/>
      <c r="IU140" s="200"/>
      <c r="IV140" s="200"/>
      <c r="IW140" s="200"/>
    </row>
    <row r="141" customFormat="false" ht="12.75" hidden="false" customHeight="false" outlineLevel="0" collapsed="false">
      <c r="A141" s="155"/>
      <c r="B141" s="156"/>
      <c r="C141" s="242"/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  <c r="AJ141" s="181"/>
      <c r="AK141" s="243"/>
      <c r="AL141" s="243"/>
      <c r="AM141" s="243"/>
      <c r="AN141" s="243"/>
      <c r="AO141" s="243"/>
      <c r="AP141" s="243"/>
      <c r="AQ141" s="243"/>
      <c r="AR141" s="243"/>
      <c r="AS141" s="243"/>
      <c r="AT141" s="243"/>
      <c r="AU141" s="243"/>
      <c r="AV141" s="243"/>
      <c r="AW141" s="243"/>
      <c r="AX141" s="243"/>
      <c r="AY141" s="243"/>
      <c r="AZ141" s="243"/>
      <c r="BA141" s="243"/>
      <c r="BB141" s="243"/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  <c r="CM141" s="155"/>
      <c r="CN141" s="155"/>
      <c r="CO141" s="155"/>
      <c r="CP141" s="155"/>
      <c r="CQ141" s="155"/>
      <c r="CR141" s="155"/>
      <c r="CS141" s="155"/>
      <c r="CT141" s="155"/>
      <c r="CU141" s="155"/>
      <c r="CV141" s="155"/>
      <c r="CW141" s="155"/>
      <c r="CX141" s="155"/>
      <c r="CY141" s="155"/>
      <c r="CZ141" s="155"/>
      <c r="DA141" s="155"/>
      <c r="DB141" s="155"/>
      <c r="DC141" s="155"/>
      <c r="DD141" s="155"/>
      <c r="DE141" s="155"/>
      <c r="DF141" s="155"/>
      <c r="DG141" s="155"/>
      <c r="DH141" s="155"/>
      <c r="DI141" s="155"/>
      <c r="DJ141" s="155"/>
      <c r="DK141" s="155"/>
      <c r="DL141" s="155"/>
      <c r="DM141" s="155"/>
      <c r="DN141" s="155"/>
      <c r="DO141" s="155"/>
      <c r="DP141" s="155"/>
      <c r="DQ141" s="155"/>
      <c r="DR141" s="155"/>
      <c r="DS141" s="155"/>
      <c r="DT141" s="155"/>
      <c r="DU141" s="155"/>
      <c r="DV141" s="155"/>
      <c r="DW141" s="155"/>
      <c r="DX141" s="155"/>
      <c r="DY141" s="155"/>
      <c r="DZ141" s="155"/>
      <c r="EA141" s="155"/>
      <c r="EB141" s="155"/>
      <c r="EC141" s="155"/>
      <c r="ED141" s="155"/>
      <c r="EE141" s="155"/>
      <c r="EF141" s="155"/>
      <c r="EG141" s="155"/>
      <c r="EH141" s="155"/>
      <c r="EI141" s="155"/>
      <c r="EJ141" s="155"/>
      <c r="EK141" s="155"/>
      <c r="EL141" s="155"/>
      <c r="EM141" s="155"/>
      <c r="EN141" s="155"/>
      <c r="EO141" s="155"/>
      <c r="EP141" s="155"/>
      <c r="EQ141" s="155"/>
      <c r="ER141" s="155"/>
      <c r="ES141" s="155"/>
      <c r="ET141" s="155"/>
      <c r="EU141" s="155"/>
      <c r="EV141" s="155"/>
      <c r="EW141" s="155"/>
      <c r="EX141" s="155"/>
      <c r="EY141" s="155"/>
      <c r="EZ141" s="155"/>
      <c r="FA141" s="155"/>
      <c r="FB141" s="155"/>
      <c r="FC141" s="155"/>
      <c r="FD141" s="155"/>
      <c r="FE141" s="155"/>
      <c r="FF141" s="155"/>
      <c r="FG141" s="155"/>
      <c r="FH141" s="155"/>
      <c r="FI141" s="155"/>
      <c r="FJ141" s="155"/>
      <c r="FK141" s="155"/>
      <c r="FL141" s="155"/>
      <c r="FM141" s="155"/>
      <c r="FN141" s="155"/>
      <c r="FO141" s="155"/>
      <c r="FP141" s="155"/>
      <c r="FQ141" s="155"/>
      <c r="FR141" s="155"/>
      <c r="FS141" s="155"/>
      <c r="FT141" s="155"/>
      <c r="FU141" s="155"/>
      <c r="FV141" s="155"/>
      <c r="FW141" s="155"/>
      <c r="FX141" s="155"/>
      <c r="FY141" s="155"/>
      <c r="FZ141" s="155"/>
      <c r="GA141" s="155"/>
      <c r="GB141" s="155"/>
      <c r="GC141" s="155"/>
      <c r="GD141" s="155"/>
      <c r="GE141" s="155"/>
      <c r="GF141" s="155"/>
      <c r="GG141" s="155"/>
      <c r="GH141" s="155"/>
      <c r="GI141" s="155"/>
      <c r="GJ141" s="155"/>
      <c r="GK141" s="155"/>
      <c r="GL141" s="155"/>
      <c r="GM141" s="155"/>
      <c r="GN141" s="155"/>
      <c r="GO141" s="155"/>
      <c r="GP141" s="155"/>
      <c r="GQ141" s="155"/>
      <c r="GR141" s="155"/>
      <c r="GS141" s="155"/>
      <c r="GT141" s="155"/>
      <c r="GU141" s="155"/>
      <c r="GV141" s="155"/>
      <c r="GW141" s="155"/>
      <c r="GX141" s="155"/>
      <c r="GY141" s="155"/>
      <c r="GZ141" s="155"/>
      <c r="HA141" s="155"/>
      <c r="HB141" s="155"/>
      <c r="HC141" s="155"/>
      <c r="HD141" s="155"/>
      <c r="HE141" s="155"/>
      <c r="HF141" s="155"/>
      <c r="HG141" s="155"/>
      <c r="HH141" s="155"/>
      <c r="HI141" s="155"/>
      <c r="HJ141" s="155"/>
      <c r="HK141" s="155"/>
      <c r="HL141" s="155"/>
      <c r="HM141" s="155"/>
      <c r="HN141" s="155"/>
      <c r="HO141" s="155"/>
      <c r="HP141" s="155"/>
      <c r="HQ141" s="155"/>
      <c r="HR141" s="155"/>
      <c r="HS141" s="155"/>
      <c r="HT141" s="155"/>
      <c r="HU141" s="155"/>
      <c r="HV141" s="155"/>
      <c r="HW141" s="155"/>
      <c r="HX141" s="155"/>
      <c r="HY141" s="155"/>
      <c r="HZ141" s="155"/>
      <c r="IA141" s="155"/>
      <c r="IB141" s="155"/>
      <c r="IC141" s="155"/>
      <c r="ID141" s="155"/>
      <c r="IE141" s="155"/>
      <c r="IF141" s="155"/>
      <c r="IG141" s="155"/>
      <c r="IH141" s="155"/>
      <c r="II141" s="155"/>
      <c r="IJ141" s="155"/>
      <c r="IK141" s="155"/>
      <c r="IL141" s="155"/>
      <c r="IM141" s="155"/>
      <c r="IN141" s="155"/>
      <c r="IO141" s="155"/>
      <c r="IP141" s="155"/>
      <c r="IQ141" s="155"/>
      <c r="IR141" s="155"/>
      <c r="IS141" s="155"/>
      <c r="IT141" s="155"/>
      <c r="IU141" s="155"/>
      <c r="IV141" s="155"/>
      <c r="IW141" s="155"/>
    </row>
    <row r="142" customFormat="false" ht="12.75" hidden="false" customHeight="false" outlineLevel="0" collapsed="false">
      <c r="A142" s="221"/>
      <c r="B142" s="221" t="s">
        <v>130</v>
      </c>
      <c r="C142" s="222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48"/>
      <c r="AK142" s="223"/>
      <c r="AL142" s="223"/>
      <c r="AM142" s="223"/>
      <c r="AN142" s="223"/>
      <c r="AO142" s="223"/>
      <c r="AP142" s="223"/>
      <c r="AQ142" s="223"/>
      <c r="AR142" s="223"/>
      <c r="AS142" s="223"/>
      <c r="AT142" s="223"/>
      <c r="AU142" s="223"/>
      <c r="AV142" s="223"/>
      <c r="AW142" s="223"/>
      <c r="AX142" s="223"/>
      <c r="AY142" s="223"/>
      <c r="AZ142" s="223"/>
      <c r="BA142" s="223"/>
      <c r="BB142" s="223"/>
      <c r="BC142" s="235"/>
      <c r="BD142" s="236"/>
      <c r="BE142" s="236"/>
      <c r="BF142" s="236"/>
      <c r="BG142" s="236"/>
      <c r="BH142" s="236"/>
      <c r="BI142" s="236"/>
      <c r="BJ142" s="236"/>
      <c r="BK142" s="236"/>
      <c r="BL142" s="236"/>
      <c r="BM142" s="236"/>
      <c r="BN142" s="236"/>
      <c r="BO142" s="236"/>
      <c r="BP142" s="236"/>
      <c r="BQ142" s="236"/>
      <c r="BR142" s="236"/>
      <c r="BS142" s="236"/>
      <c r="BT142" s="236"/>
      <c r="BU142" s="236"/>
      <c r="BV142" s="236"/>
      <c r="BW142" s="236"/>
      <c r="BX142" s="236"/>
      <c r="BY142" s="236"/>
      <c r="BZ142" s="236"/>
      <c r="CA142" s="236"/>
      <c r="CB142" s="236"/>
      <c r="CC142" s="236"/>
      <c r="CD142" s="236"/>
      <c r="CE142" s="236"/>
      <c r="CF142" s="236"/>
      <c r="CG142" s="236"/>
      <c r="CH142" s="236"/>
      <c r="CI142" s="236"/>
      <c r="CJ142" s="236"/>
      <c r="CK142" s="236"/>
      <c r="CL142" s="221"/>
      <c r="CM142" s="221"/>
      <c r="CN142" s="221"/>
      <c r="CO142" s="221"/>
      <c r="CP142" s="221"/>
      <c r="CQ142" s="221"/>
      <c r="CR142" s="221"/>
      <c r="CS142" s="221"/>
      <c r="CT142" s="221"/>
      <c r="CU142" s="221"/>
      <c r="CV142" s="221"/>
      <c r="CW142" s="221"/>
      <c r="CX142" s="221"/>
      <c r="CY142" s="221"/>
      <c r="CZ142" s="221"/>
      <c r="DA142" s="221"/>
      <c r="DB142" s="221"/>
      <c r="DC142" s="221"/>
      <c r="DD142" s="221"/>
      <c r="DE142" s="221"/>
      <c r="DF142" s="221"/>
      <c r="DG142" s="221"/>
      <c r="DH142" s="221"/>
      <c r="DI142" s="221"/>
      <c r="DJ142" s="221"/>
      <c r="DK142" s="221"/>
      <c r="DL142" s="221"/>
      <c r="DM142" s="221"/>
      <c r="DN142" s="221"/>
      <c r="DO142" s="221"/>
      <c r="DP142" s="221"/>
      <c r="DQ142" s="221"/>
      <c r="DR142" s="221"/>
      <c r="DS142" s="221"/>
      <c r="DT142" s="221"/>
      <c r="DU142" s="221"/>
      <c r="DV142" s="221"/>
      <c r="DW142" s="221"/>
      <c r="DX142" s="221"/>
      <c r="DY142" s="221"/>
      <c r="DZ142" s="221"/>
      <c r="EA142" s="221"/>
      <c r="EB142" s="221"/>
      <c r="EC142" s="221"/>
      <c r="ED142" s="221"/>
      <c r="EE142" s="221"/>
      <c r="EF142" s="221"/>
      <c r="EG142" s="221"/>
      <c r="EH142" s="221"/>
      <c r="EI142" s="221"/>
      <c r="EJ142" s="221"/>
      <c r="EK142" s="221"/>
      <c r="EL142" s="221"/>
      <c r="EM142" s="221"/>
      <c r="EN142" s="221"/>
      <c r="EO142" s="221"/>
      <c r="EP142" s="221"/>
      <c r="EQ142" s="221"/>
      <c r="ER142" s="221"/>
      <c r="ES142" s="221"/>
      <c r="ET142" s="221"/>
      <c r="EU142" s="221"/>
      <c r="EV142" s="221"/>
      <c r="EW142" s="221"/>
      <c r="EX142" s="221"/>
      <c r="EY142" s="221"/>
      <c r="EZ142" s="221"/>
      <c r="FA142" s="221"/>
      <c r="FB142" s="221"/>
      <c r="FC142" s="221"/>
      <c r="FD142" s="221"/>
      <c r="FE142" s="221"/>
      <c r="FF142" s="221"/>
      <c r="FG142" s="221"/>
      <c r="FH142" s="221"/>
      <c r="FI142" s="221"/>
      <c r="FJ142" s="221"/>
      <c r="FK142" s="221"/>
      <c r="FL142" s="221"/>
      <c r="FM142" s="221"/>
      <c r="FN142" s="221"/>
      <c r="FO142" s="221"/>
      <c r="FP142" s="221"/>
      <c r="FQ142" s="221"/>
      <c r="FR142" s="221"/>
      <c r="FS142" s="221"/>
      <c r="FT142" s="221"/>
      <c r="FU142" s="221"/>
      <c r="FV142" s="221"/>
      <c r="FW142" s="221"/>
      <c r="FX142" s="221"/>
      <c r="FY142" s="221"/>
      <c r="FZ142" s="221"/>
      <c r="GA142" s="221"/>
      <c r="GB142" s="221"/>
      <c r="GC142" s="221"/>
      <c r="GD142" s="221"/>
      <c r="GE142" s="221"/>
      <c r="GF142" s="221"/>
      <c r="GG142" s="221"/>
      <c r="GH142" s="221"/>
      <c r="GI142" s="221"/>
      <c r="GJ142" s="221"/>
      <c r="GK142" s="221"/>
      <c r="GL142" s="221"/>
      <c r="GM142" s="221"/>
      <c r="GN142" s="221"/>
      <c r="GO142" s="221"/>
      <c r="GP142" s="221"/>
      <c r="GQ142" s="221"/>
      <c r="GR142" s="221"/>
      <c r="GS142" s="221"/>
      <c r="GT142" s="221"/>
      <c r="GU142" s="221"/>
      <c r="GV142" s="221"/>
      <c r="GW142" s="221"/>
      <c r="GX142" s="221"/>
      <c r="GY142" s="221"/>
      <c r="GZ142" s="221"/>
      <c r="HA142" s="221"/>
      <c r="HB142" s="221"/>
      <c r="HC142" s="221"/>
      <c r="HD142" s="221"/>
      <c r="HE142" s="221"/>
      <c r="HF142" s="221"/>
      <c r="HG142" s="221"/>
      <c r="HH142" s="221"/>
      <c r="HI142" s="221"/>
      <c r="HJ142" s="221"/>
      <c r="HK142" s="221"/>
      <c r="HL142" s="221"/>
      <c r="HM142" s="221"/>
      <c r="HN142" s="221"/>
      <c r="HO142" s="221"/>
      <c r="HP142" s="221"/>
      <c r="HQ142" s="221"/>
      <c r="HR142" s="221"/>
      <c r="HS142" s="221"/>
      <c r="HT142" s="221"/>
      <c r="HU142" s="221"/>
      <c r="HV142" s="221"/>
      <c r="HW142" s="221"/>
      <c r="HX142" s="221"/>
      <c r="HY142" s="221"/>
      <c r="HZ142" s="221"/>
      <c r="IA142" s="221"/>
      <c r="IB142" s="221"/>
      <c r="IC142" s="221"/>
      <c r="ID142" s="221"/>
      <c r="IE142" s="221"/>
      <c r="IF142" s="221"/>
      <c r="IG142" s="221"/>
      <c r="IH142" s="221"/>
      <c r="II142" s="221"/>
      <c r="IJ142" s="221"/>
      <c r="IK142" s="221"/>
      <c r="IL142" s="221"/>
      <c r="IM142" s="221"/>
      <c r="IN142" s="221"/>
      <c r="IO142" s="221"/>
      <c r="IP142" s="221"/>
      <c r="IQ142" s="221"/>
      <c r="IR142" s="221"/>
      <c r="IS142" s="221"/>
      <c r="IT142" s="221"/>
      <c r="IU142" s="221"/>
      <c r="IV142" s="221"/>
      <c r="IW142" s="221"/>
    </row>
    <row r="143" customFormat="false" ht="12.75" hidden="false" customHeight="false" outlineLevel="0" collapsed="false">
      <c r="A143" s="221"/>
      <c r="B143" s="221" t="s">
        <v>125</v>
      </c>
      <c r="C143" s="222" t="n">
        <f aca="false">C58+C114+C122+C130+C106+C98+C74+C82+C90</f>
        <v>343.668</v>
      </c>
      <c r="D143" s="251" t="n">
        <f aca="false">D58+D114+D122+D130+D106+D98+D74+D82+D90</f>
        <v>0</v>
      </c>
      <c r="E143" s="251" t="n">
        <f aca="false">E58+E114+E122+E130+E106+E98+E74+E82+E90</f>
        <v>0</v>
      </c>
      <c r="F143" s="251" t="n">
        <f aca="false">F58+F114+F122+F130+F106+F98+F74+F82+F90</f>
        <v>0</v>
      </c>
      <c r="G143" s="251" t="n">
        <f aca="false">G58+G114+G122+G130+G106+G98+G74+G82+G90</f>
        <v>0</v>
      </c>
      <c r="H143" s="251" t="n">
        <f aca="false">H58+H114+H122+H130+H106+H98+H74+H82+H90</f>
        <v>0</v>
      </c>
      <c r="I143" s="251" t="n">
        <f aca="false">I58+I114+I122+I130+I106+I98+I74+I82+I90</f>
        <v>0</v>
      </c>
      <c r="J143" s="251" t="n">
        <f aca="false">J58+J114+J122+J130+J106+J98+J74+J82+J90</f>
        <v>0</v>
      </c>
      <c r="K143" s="251" t="n">
        <f aca="false">K58+K114+K122+K130+K106+K98+K74+K82+K90</f>
        <v>0</v>
      </c>
      <c r="L143" s="251" t="n">
        <f aca="false">L58+L114+L122+L130+L106+L98+L74+L82+L90</f>
        <v>0</v>
      </c>
      <c r="M143" s="251" t="n">
        <f aca="false">M58+M114+M122+M130+M106+M98+M74+M82+M90</f>
        <v>0</v>
      </c>
      <c r="N143" s="251" t="n">
        <f aca="false">N58+N114+N122+N130+N106+N98+N74+N82+N90</f>
        <v>2.3</v>
      </c>
      <c r="O143" s="251" t="n">
        <f aca="false">O58+O114+O122+O130+O106+O98+O74+O82+O90</f>
        <v>2.3</v>
      </c>
      <c r="P143" s="251" t="n">
        <f aca="false">P58+P114+P122+P130+P106+P98+P74+P82+P90</f>
        <v>2.3</v>
      </c>
      <c r="Q143" s="251" t="n">
        <f aca="false">Q58+Q114+Q122+Q130+Q106+Q98+Q74+Q82+Q90</f>
        <v>2.3</v>
      </c>
      <c r="R143" s="251" t="n">
        <f aca="false">R58+R114+R122+R130+R106+R98+R74+R82+R90</f>
        <v>2.3</v>
      </c>
      <c r="S143" s="251" t="n">
        <f aca="false">S58+S114+S122+S130+S106+S98+S74+S82+S90</f>
        <v>2.3</v>
      </c>
      <c r="T143" s="251" t="n">
        <f aca="false">T58+T114+T122+T130+T106+T98+T74+T82+T90</f>
        <v>8.8427</v>
      </c>
      <c r="U143" s="251" t="n">
        <f aca="false">U58+U114+U122+U130+U106+U98+U74+U82+U90</f>
        <v>13.2045</v>
      </c>
      <c r="V143" s="251" t="n">
        <f aca="false">V58+V114+V122+V130+V106+V98+V74+V82+V90</f>
        <v>13.2045</v>
      </c>
      <c r="W143" s="251" t="n">
        <f aca="false">W58+W114+W122+W130+W106+W98+W74+W82+W90</f>
        <v>60.7045</v>
      </c>
      <c r="X143" s="251" t="n">
        <f aca="false">X58+X114+X122+X130+X106+X98+X74+X82+X90</f>
        <v>92.2722</v>
      </c>
      <c r="Y143" s="251" t="n">
        <f aca="false">Y58+Y114+Y122+Y130+Y106+Y98+Y74+Y82+Y90</f>
        <v>92.2722</v>
      </c>
      <c r="Z143" s="251" t="n">
        <f aca="false">Z58+Z114+Z122+Z130+Z106+Z98+Z74+Z82+Z90</f>
        <v>92.2722</v>
      </c>
      <c r="AA143" s="251" t="n">
        <f aca="false">AA58+AA114+AA122+AA130+AA106+AA98+AA74+AA82+AA90</f>
        <v>149.8297</v>
      </c>
      <c r="AB143" s="251" t="n">
        <f aca="false">AB58+AB114+AB122+AB130+AB106+AB98+AB74+AB82+AB90</f>
        <v>162.3422</v>
      </c>
      <c r="AC143" s="251" t="n">
        <f aca="false">AC58+AC114+AC122+AC130+AC106+AC98+AC74+AC82+AC90</f>
        <v>174.8547</v>
      </c>
      <c r="AD143" s="251" t="n">
        <f aca="false">AD58+AD114+AD122+AD130+AD106+AD98+AD74+AD82+AD90</f>
        <v>187.3672</v>
      </c>
      <c r="AE143" s="251" t="n">
        <f aca="false">AE58+AE114+AE122+AE130+AE106+AE98+AE74+AE82+AE90</f>
        <v>208.6033</v>
      </c>
      <c r="AF143" s="251" t="n">
        <f aca="false">AF58+AF114+AF122+AF130+AF106+AF98+AF74+AF82+AF90</f>
        <v>221.1158</v>
      </c>
      <c r="AG143" s="251" t="n">
        <f aca="false">AG58+AG114+AG122+AG130+AG106+AG98+AG74+AG82+AG90</f>
        <v>231.1258</v>
      </c>
      <c r="AH143" s="251" t="n">
        <f aca="false">AH58+AH114+AH122+AH130+AH106+AH98+AH74+AH82+AH90</f>
        <v>247.3569</v>
      </c>
      <c r="AI143" s="251" t="n">
        <f aca="false">AI58+AI114+AI122+AI130+AI106+AI98+AI74+AI82+AI90</f>
        <v>254.8644</v>
      </c>
      <c r="AJ143" s="248" t="n">
        <f aca="false">AJ58+AJ114+AJ122+AJ130+AJ106+AJ98+AJ74+AJ82+AJ90</f>
        <v>271.0955</v>
      </c>
      <c r="AK143" s="251" t="n">
        <f aca="false">AK58+AK114+AK122+AK130+AK106+AK98+AK74+AK82+AK90</f>
        <v>276.1005</v>
      </c>
      <c r="AL143" s="251" t="n">
        <f aca="false">AL58+AL114+AL122+AL130+AL106+AL98+AL74+AL82+AL90</f>
        <v>281.1055</v>
      </c>
      <c r="AM143" s="251" t="n">
        <f aca="false">AM58+AM114+AM122+AM130+AM106+AM98+AM74+AM82+AM90</f>
        <v>286.1105</v>
      </c>
      <c r="AN143" s="251" t="n">
        <f aca="false">AN58+AN114+AN122+AN130+AN106+AN98+AN74+AN82+AN90</f>
        <v>291.1155</v>
      </c>
      <c r="AO143" s="251" t="n">
        <f aca="false">AO58+AO114+AO122+AO130+AO106+AO98+AO74+AO82+AO90</f>
        <v>306.1305</v>
      </c>
      <c r="AP143" s="251" t="n">
        <f aca="false">AP58+AP114+AP122+AP130+AP106+AP98+AP74+AP82+AP90</f>
        <v>323.648</v>
      </c>
      <c r="AQ143" s="251" t="n">
        <f aca="false">AQ58+AQ114+AQ122+AQ130+AQ106+AQ98+AQ74+AQ82+AQ90</f>
        <v>338.663</v>
      </c>
      <c r="AR143" s="251" t="n">
        <f aca="false">AR58+AR114+AR122+AR130+AR106+AR98+AR74+AR82+AR90</f>
        <v>341.1655</v>
      </c>
      <c r="AS143" s="251" t="n">
        <f aca="false">AS58+AS114+AS122+AS130+AS106+AS98+AS74+AS82+AS90</f>
        <v>343.668</v>
      </c>
      <c r="AT143" s="251" t="n">
        <f aca="false">AT58+AT114+AT122+AT130+AT106+AT98+AT74+AT82+AT90</f>
        <v>343.668</v>
      </c>
      <c r="AU143" s="251" t="n">
        <f aca="false">AU58+AU114+AU122+AU130+AU106+AU98+AU74+AU82+AU90</f>
        <v>343.668</v>
      </c>
      <c r="AV143" s="251" t="n">
        <f aca="false">AV58+AV114+AV122+AV130+AV106+AV98+AV74+AV82+AV90</f>
        <v>343.668</v>
      </c>
      <c r="AW143" s="251" t="n">
        <f aca="false">AW58+AW114+AW122+AW130+AW106+AW98+AW74+AW82+AW90</f>
        <v>343.668</v>
      </c>
      <c r="AX143" s="251" t="n">
        <f aca="false">AX58+AX114+AX122+AX130+AX106+AX98+AX74+AX82+AX90</f>
        <v>343.668</v>
      </c>
      <c r="AY143" s="251" t="n">
        <f aca="false">AY58+AY114+AY122+AY130+AY106+AY98+AY74+AY82+AY90</f>
        <v>343.668</v>
      </c>
      <c r="AZ143" s="251" t="n">
        <f aca="false">AZ58+AZ114+AZ122+AZ130+AZ106+AZ98+AZ74+AZ82+AZ90</f>
        <v>343.668</v>
      </c>
      <c r="BA143" s="251" t="n">
        <f aca="false">BA58+BA114+BA122+BA130+BA106+BA98+BA74+BA82+BA90</f>
        <v>343.668</v>
      </c>
      <c r="BB143" s="251" t="n">
        <f aca="false">BB58+BB114+BB122+BB130+BB106+BB98+BB74+BB82+BB90</f>
        <v>343.668</v>
      </c>
      <c r="BC143" s="235"/>
      <c r="BD143" s="236"/>
      <c r="BE143" s="236"/>
      <c r="BF143" s="236"/>
      <c r="BG143" s="236"/>
      <c r="BH143" s="236"/>
      <c r="BI143" s="236"/>
      <c r="BJ143" s="236"/>
      <c r="BK143" s="236"/>
      <c r="BL143" s="236"/>
      <c r="BM143" s="236"/>
      <c r="BN143" s="236"/>
      <c r="BO143" s="236"/>
      <c r="BP143" s="236"/>
      <c r="BQ143" s="236"/>
      <c r="BR143" s="236"/>
      <c r="BS143" s="236"/>
      <c r="BT143" s="236"/>
      <c r="BU143" s="236"/>
      <c r="BV143" s="236"/>
      <c r="BW143" s="236"/>
      <c r="BX143" s="236"/>
      <c r="BY143" s="236"/>
      <c r="BZ143" s="236"/>
      <c r="CA143" s="236"/>
      <c r="CB143" s="236"/>
      <c r="CC143" s="236"/>
      <c r="CD143" s="236"/>
      <c r="CE143" s="236"/>
      <c r="CF143" s="236"/>
      <c r="CG143" s="236"/>
      <c r="CH143" s="236"/>
      <c r="CI143" s="236"/>
      <c r="CJ143" s="236"/>
      <c r="CK143" s="236"/>
      <c r="CL143" s="221"/>
      <c r="CM143" s="221"/>
      <c r="CN143" s="221"/>
      <c r="CO143" s="221"/>
      <c r="CP143" s="221"/>
      <c r="CQ143" s="221"/>
      <c r="CR143" s="221"/>
      <c r="CS143" s="221"/>
      <c r="CT143" s="221"/>
      <c r="CU143" s="221"/>
      <c r="CV143" s="221"/>
      <c r="CW143" s="221"/>
      <c r="CX143" s="221"/>
      <c r="CY143" s="221"/>
      <c r="CZ143" s="221"/>
      <c r="DA143" s="221"/>
      <c r="DB143" s="221"/>
      <c r="DC143" s="221"/>
      <c r="DD143" s="221"/>
      <c r="DE143" s="221"/>
      <c r="DF143" s="221"/>
      <c r="DG143" s="221"/>
      <c r="DH143" s="221"/>
      <c r="DI143" s="221"/>
      <c r="DJ143" s="221"/>
      <c r="DK143" s="221"/>
      <c r="DL143" s="221"/>
      <c r="DM143" s="221"/>
      <c r="DN143" s="221"/>
      <c r="DO143" s="221"/>
      <c r="DP143" s="221"/>
      <c r="DQ143" s="221"/>
      <c r="DR143" s="221"/>
      <c r="DS143" s="221"/>
      <c r="DT143" s="221"/>
      <c r="DU143" s="221"/>
      <c r="DV143" s="221"/>
      <c r="DW143" s="221"/>
      <c r="DX143" s="221"/>
      <c r="DY143" s="221"/>
      <c r="DZ143" s="221"/>
      <c r="EA143" s="221"/>
      <c r="EB143" s="221"/>
      <c r="EC143" s="221"/>
      <c r="ED143" s="221"/>
      <c r="EE143" s="221"/>
      <c r="EF143" s="221"/>
      <c r="EG143" s="221"/>
      <c r="EH143" s="221"/>
      <c r="EI143" s="221"/>
      <c r="EJ143" s="221"/>
      <c r="EK143" s="221"/>
      <c r="EL143" s="221"/>
      <c r="EM143" s="221"/>
      <c r="EN143" s="221"/>
      <c r="EO143" s="221"/>
      <c r="EP143" s="221"/>
      <c r="EQ143" s="221"/>
      <c r="ER143" s="221"/>
      <c r="ES143" s="221"/>
      <c r="ET143" s="221"/>
      <c r="EU143" s="221"/>
      <c r="EV143" s="221"/>
      <c r="EW143" s="221"/>
      <c r="EX143" s="221"/>
      <c r="EY143" s="221"/>
      <c r="EZ143" s="221"/>
      <c r="FA143" s="221"/>
      <c r="FB143" s="221"/>
      <c r="FC143" s="221"/>
      <c r="FD143" s="221"/>
      <c r="FE143" s="221"/>
      <c r="FF143" s="221"/>
      <c r="FG143" s="221"/>
      <c r="FH143" s="221"/>
      <c r="FI143" s="221"/>
      <c r="FJ143" s="221"/>
      <c r="FK143" s="221"/>
      <c r="FL143" s="221"/>
      <c r="FM143" s="221"/>
      <c r="FN143" s="221"/>
      <c r="FO143" s="221"/>
      <c r="FP143" s="221"/>
      <c r="FQ143" s="221"/>
      <c r="FR143" s="221"/>
      <c r="FS143" s="221"/>
      <c r="FT143" s="221"/>
      <c r="FU143" s="221"/>
      <c r="FV143" s="221"/>
      <c r="FW143" s="221"/>
      <c r="FX143" s="221"/>
      <c r="FY143" s="221"/>
      <c r="FZ143" s="221"/>
      <c r="GA143" s="221"/>
      <c r="GB143" s="221"/>
      <c r="GC143" s="221"/>
      <c r="GD143" s="221"/>
      <c r="GE143" s="221"/>
      <c r="GF143" s="221"/>
      <c r="GG143" s="221"/>
      <c r="GH143" s="221"/>
      <c r="GI143" s="221"/>
      <c r="GJ143" s="221"/>
      <c r="GK143" s="221"/>
      <c r="GL143" s="221"/>
      <c r="GM143" s="221"/>
      <c r="GN143" s="221"/>
      <c r="GO143" s="221"/>
      <c r="GP143" s="221"/>
      <c r="GQ143" s="221"/>
      <c r="GR143" s="221"/>
      <c r="GS143" s="221"/>
      <c r="GT143" s="221"/>
      <c r="GU143" s="221"/>
      <c r="GV143" s="221"/>
      <c r="GW143" s="221"/>
      <c r="GX143" s="221"/>
      <c r="GY143" s="221"/>
      <c r="GZ143" s="221"/>
      <c r="HA143" s="221"/>
      <c r="HB143" s="221"/>
      <c r="HC143" s="221"/>
      <c r="HD143" s="221"/>
      <c r="HE143" s="221"/>
      <c r="HF143" s="221"/>
      <c r="HG143" s="221"/>
      <c r="HH143" s="221"/>
      <c r="HI143" s="221"/>
      <c r="HJ143" s="221"/>
      <c r="HK143" s="221"/>
      <c r="HL143" s="221"/>
      <c r="HM143" s="221"/>
      <c r="HN143" s="221"/>
      <c r="HO143" s="221"/>
      <c r="HP143" s="221"/>
      <c r="HQ143" s="221"/>
      <c r="HR143" s="221"/>
      <c r="HS143" s="221"/>
      <c r="HT143" s="221"/>
      <c r="HU143" s="221"/>
      <c r="HV143" s="221"/>
      <c r="HW143" s="221"/>
      <c r="HX143" s="221"/>
      <c r="HY143" s="221"/>
      <c r="HZ143" s="221"/>
      <c r="IA143" s="221"/>
      <c r="IB143" s="221"/>
      <c r="IC143" s="221"/>
      <c r="ID143" s="221"/>
      <c r="IE143" s="221"/>
      <c r="IF143" s="221"/>
      <c r="IG143" s="221"/>
      <c r="IH143" s="221"/>
      <c r="II143" s="221"/>
      <c r="IJ143" s="221"/>
      <c r="IK143" s="221"/>
      <c r="IL143" s="221"/>
      <c r="IM143" s="221"/>
      <c r="IN143" s="221"/>
      <c r="IO143" s="221"/>
      <c r="IP143" s="221"/>
      <c r="IQ143" s="221"/>
      <c r="IR143" s="221"/>
      <c r="IS143" s="221"/>
      <c r="IT143" s="221"/>
      <c r="IU143" s="221"/>
      <c r="IV143" s="221"/>
      <c r="IW143" s="221"/>
    </row>
    <row r="144" customFormat="false" ht="12.75" hidden="false" customHeight="false" outlineLevel="0" collapsed="false">
      <c r="A144" s="221"/>
      <c r="B144" s="221" t="s">
        <v>126</v>
      </c>
      <c r="C144" s="222"/>
      <c r="D144" s="251" t="n">
        <f aca="false">D59+D115+D123+D131+D107+D99+D75+D83+D91</f>
        <v>0</v>
      </c>
      <c r="E144" s="251" t="n">
        <f aca="false">E59+E115+E123+E131+E107+E99+E75+E83+E91</f>
        <v>0</v>
      </c>
      <c r="F144" s="251" t="n">
        <f aca="false">F59+F115+F123+F131+F107+F99+F75+F83+F91</f>
        <v>0</v>
      </c>
      <c r="G144" s="251" t="n">
        <f aca="false">G59+G115+G123+G131+G107+G99+G75+G83+G91</f>
        <v>0</v>
      </c>
      <c r="H144" s="251" t="n">
        <f aca="false">H59+H115+H123+H131+H107+H99+H75+H83+H91</f>
        <v>0</v>
      </c>
      <c r="I144" s="251" t="n">
        <f aca="false">I59+I115+I123+I131+I107+I99+I75+I83+I91</f>
        <v>0</v>
      </c>
      <c r="J144" s="251" t="n">
        <f aca="false">J59+J115+J123+J131+J107+J99+J75+J83+J91</f>
        <v>0</v>
      </c>
      <c r="K144" s="251" t="n">
        <f aca="false">K59+K115+K123+K131+K107+K99+K75+K83+K91</f>
        <v>0</v>
      </c>
      <c r="L144" s="251" t="n">
        <f aca="false">L59+L115+L123+L131+L107+L99+L75+L83+L91</f>
        <v>0</v>
      </c>
      <c r="M144" s="251" t="n">
        <f aca="false">M59+M115+M123+M131+M107+M99+M75+M83+M91</f>
        <v>0</v>
      </c>
      <c r="N144" s="251" t="n">
        <f aca="false">N59+N115+N123+N131+N107+N99+N75+N83+N91</f>
        <v>0</v>
      </c>
      <c r="O144" s="251" t="n">
        <f aca="false">O59+O115+O123+O131+O107+O99+O75+O83+O91</f>
        <v>0</v>
      </c>
      <c r="P144" s="251" t="n">
        <f aca="false">P59+P115+P123+P131+P107+P99+P75+P83+P91</f>
        <v>0</v>
      </c>
      <c r="Q144" s="251" t="n">
        <f aca="false">Q59+Q115+Q123+Q131+Q107+Q99+Q75+Q83+Q91</f>
        <v>0</v>
      </c>
      <c r="R144" s="251" t="n">
        <f aca="false">R59+R115+R123+R131+R107+R99+R75+R83+R91</f>
        <v>0</v>
      </c>
      <c r="S144" s="251" t="n">
        <f aca="false">S59+S115+S123+S131+S107+S99+S75+S83+S91</f>
        <v>0</v>
      </c>
      <c r="T144" s="251" t="n">
        <f aca="false">T59+T115+T123+T131+T107+T99+T75+T83+T91</f>
        <v>0</v>
      </c>
      <c r="U144" s="251" t="n">
        <f aca="false">U59+U115+U123+U131+U107+U99+U75+U83+U91</f>
        <v>43.618</v>
      </c>
      <c r="V144" s="251" t="n">
        <f aca="false">V59+V115+V123+V131+V107+V99+V75+V83+V91</f>
        <v>68.643</v>
      </c>
      <c r="W144" s="251" t="n">
        <f aca="false">W59+W115+W123+W131+W107+W99+W75+W83+W91</f>
        <v>119.39625</v>
      </c>
      <c r="X144" s="251" t="n">
        <f aca="false">X59+X115+X123+X131+X107+X99+X75+X83+X91</f>
        <v>123.6505</v>
      </c>
      <c r="Y144" s="251" t="n">
        <f aca="false">Y59+Y115+Y123+Y131+Y107+Y99+Y75+Y83+Y91</f>
        <v>127.6545</v>
      </c>
      <c r="Z144" s="251" t="n">
        <f aca="false">Z59+Z115+Z123+Z131+Z107+Z99+Z75+Z83+Z91</f>
        <v>134.41125</v>
      </c>
      <c r="AA144" s="251" t="n">
        <f aca="false">AA59+AA115+AA123+AA131+AA107+AA99+AA75+AA83+AA91</f>
        <v>146.6735</v>
      </c>
      <c r="AB144" s="251" t="n">
        <f aca="false">AB59+AB115+AB123+AB131+AB107+AB99+AB75+AB83+AB91</f>
        <v>161.43825</v>
      </c>
      <c r="AC144" s="251" t="n">
        <f aca="false">AC59+AC115+AC123+AC131+AC107+AC99+AC75+AC83+AC91</f>
        <v>175.95275</v>
      </c>
      <c r="AD144" s="251" t="n">
        <f aca="false">AD59+AD115+AD123+AD131+AD107+AD99+AD75+AD83+AD91</f>
        <v>188.46525</v>
      </c>
      <c r="AE144" s="251" t="n">
        <f aca="false">AE59+AE115+AE123+AE131+AE107+AE99+AE75+AE83+AE91</f>
        <v>201.7285</v>
      </c>
      <c r="AF144" s="251" t="n">
        <f aca="false">AF59+AF115+AF123+AF131+AF107+AF99+AF75+AF83+AF91</f>
        <v>215.242</v>
      </c>
      <c r="AG144" s="251" t="n">
        <f aca="false">AG59+AG115+AG123+AG131+AG107+AG99+AG75+AG83+AG91</f>
        <v>228.50525</v>
      </c>
      <c r="AH144" s="251" t="n">
        <f aca="false">AH59+AH115+AH123+AH131+AH107+AH99+AH75+AH83+AH91</f>
        <v>238.7655</v>
      </c>
      <c r="AI144" s="251" t="n">
        <f aca="false">AI59+AI115+AI123+AI131+AI107+AI99+AI75+AI83+AI91</f>
        <v>246.273</v>
      </c>
      <c r="AJ144" s="181" t="n">
        <f aca="false">AJ59+AJ115+AJ123+AJ131+AJ107+AJ99+AJ75+AJ83+AJ91</f>
        <v>254.281</v>
      </c>
      <c r="AK144" s="251" t="n">
        <f aca="false">AK59+AK115+AK123+AK131+AK107+AK99+AK75+AK83+AK91</f>
        <v>258.7855</v>
      </c>
      <c r="AL144" s="251" t="n">
        <f aca="false">AL59+AL115+AL123+AL131+AL107+AL99+AL75+AL83+AL91</f>
        <v>263.03975</v>
      </c>
      <c r="AM144" s="251" t="n">
        <f aca="false">AM59+AM115+AM123+AM131+AM107+AM99+AM75+AM83+AM91</f>
        <v>266.54325</v>
      </c>
      <c r="AN144" s="251" t="n">
        <f aca="false">AN59+AN115+AN123+AN131+AN107+AN99+AN75+AN83+AN91</f>
        <v>269.54625</v>
      </c>
      <c r="AO144" s="251" t="n">
        <f aca="false">AO59+AO115+AO123+AO131+AO107+AO99+AO75+AO83+AO91</f>
        <v>293.57025</v>
      </c>
      <c r="AP144" s="251" t="n">
        <f aca="false">AP59+AP115+AP123+AP131+AP107+AP99+AP75+AP83+AP91</f>
        <v>317.344</v>
      </c>
      <c r="AQ144" s="251" t="n">
        <f aca="false">AQ59+AQ115+AQ123+AQ131+AQ107+AQ99+AQ75+AQ83+AQ91</f>
        <v>340.367</v>
      </c>
      <c r="AR144" s="251" t="n">
        <f aca="false">AR59+AR115+AR123+AR131+AR107+AR99+AR75+AR83+AR91</f>
        <v>341.368</v>
      </c>
      <c r="AS144" s="251" t="n">
        <f aca="false">AS59+AS115+AS123+AS131+AS107+AS99+AS75+AS83+AS91</f>
        <v>341.368</v>
      </c>
      <c r="AT144" s="251" t="n">
        <f aca="false">AT59+AT115+AT123+AT131+AT107+AT99+AT75+AT83+AT91</f>
        <v>341.368</v>
      </c>
      <c r="AU144" s="251" t="n">
        <f aca="false">AU59+AU115+AU123+AU131+AU107+AU99+AU75+AU83+AU91</f>
        <v>341.368</v>
      </c>
      <c r="AV144" s="251" t="n">
        <f aca="false">AV59+AV115+AV123+AV131+AV107+AV99+AV75+AV83+AV91</f>
        <v>341.368</v>
      </c>
      <c r="AW144" s="251" t="n">
        <f aca="false">AW59+AW115+AW123+AW131+AW107+AW99+AW75+AW83+AW91</f>
        <v>341.368</v>
      </c>
      <c r="AX144" s="251" t="n">
        <f aca="false">AX59+AX115+AX123+AX131+AX107+AX99+AX75+AX83+AX91</f>
        <v>341.368</v>
      </c>
      <c r="AY144" s="251" t="n">
        <f aca="false">AY59+AY115+AY123+AY131+AY107+AY99+AY75+AY83+AY91</f>
        <v>341.368</v>
      </c>
      <c r="AZ144" s="251" t="n">
        <f aca="false">AZ59+AZ115+AZ123+AZ131+AZ107+AZ99+AZ75+AZ83+AZ91</f>
        <v>341.368</v>
      </c>
      <c r="BA144" s="251" t="n">
        <f aca="false">BA59+BA115+BA123+BA131+BA107+BA99+BA75+BA83+BA91</f>
        <v>341.368</v>
      </c>
      <c r="BB144" s="251" t="n">
        <f aca="false">BB59+BB115+BB123+BB131+BB107+BB99+BB75+BB83+BB91</f>
        <v>341.368</v>
      </c>
      <c r="BC144" s="235"/>
      <c r="BD144" s="236"/>
      <c r="BE144" s="236"/>
      <c r="BF144" s="236"/>
      <c r="BG144" s="236"/>
      <c r="BH144" s="236"/>
      <c r="BI144" s="236"/>
      <c r="BJ144" s="236"/>
      <c r="BK144" s="236"/>
      <c r="BL144" s="236"/>
      <c r="BM144" s="236"/>
      <c r="BN144" s="236"/>
      <c r="BO144" s="236"/>
      <c r="BP144" s="236"/>
      <c r="BQ144" s="236"/>
      <c r="BR144" s="236"/>
      <c r="BS144" s="236"/>
      <c r="BT144" s="236"/>
      <c r="BU144" s="236"/>
      <c r="BV144" s="236"/>
      <c r="BW144" s="236"/>
      <c r="BX144" s="236"/>
      <c r="BY144" s="236"/>
      <c r="BZ144" s="236"/>
      <c r="CA144" s="236"/>
      <c r="CB144" s="236"/>
      <c r="CC144" s="236"/>
      <c r="CD144" s="236"/>
      <c r="CE144" s="236"/>
      <c r="CF144" s="236"/>
      <c r="CG144" s="236"/>
      <c r="CH144" s="236"/>
      <c r="CI144" s="236"/>
      <c r="CJ144" s="236"/>
      <c r="CK144" s="236"/>
      <c r="CL144" s="221"/>
      <c r="CM144" s="221"/>
      <c r="CN144" s="221"/>
      <c r="CO144" s="221"/>
      <c r="CP144" s="221"/>
      <c r="CQ144" s="221"/>
      <c r="CR144" s="221"/>
      <c r="CS144" s="221"/>
      <c r="CT144" s="221"/>
      <c r="CU144" s="221"/>
      <c r="CV144" s="221"/>
      <c r="CW144" s="221"/>
      <c r="CX144" s="221"/>
      <c r="CY144" s="221"/>
      <c r="CZ144" s="221"/>
      <c r="DA144" s="221"/>
      <c r="DB144" s="221"/>
      <c r="DC144" s="221"/>
      <c r="DD144" s="221"/>
      <c r="DE144" s="221"/>
      <c r="DF144" s="221"/>
      <c r="DG144" s="221"/>
      <c r="DH144" s="221"/>
      <c r="DI144" s="221"/>
      <c r="DJ144" s="221"/>
      <c r="DK144" s="221"/>
      <c r="DL144" s="221"/>
      <c r="DM144" s="221"/>
      <c r="DN144" s="221"/>
      <c r="DO144" s="221"/>
      <c r="DP144" s="221"/>
      <c r="DQ144" s="221"/>
      <c r="DR144" s="221"/>
      <c r="DS144" s="221"/>
      <c r="DT144" s="221"/>
      <c r="DU144" s="221"/>
      <c r="DV144" s="221"/>
      <c r="DW144" s="221"/>
      <c r="DX144" s="221"/>
      <c r="DY144" s="221"/>
      <c r="DZ144" s="221"/>
      <c r="EA144" s="221"/>
      <c r="EB144" s="221"/>
      <c r="EC144" s="221"/>
      <c r="ED144" s="221"/>
      <c r="EE144" s="221"/>
      <c r="EF144" s="221"/>
      <c r="EG144" s="221"/>
      <c r="EH144" s="221"/>
      <c r="EI144" s="221"/>
      <c r="EJ144" s="221"/>
      <c r="EK144" s="221"/>
      <c r="EL144" s="221"/>
      <c r="EM144" s="221"/>
      <c r="EN144" s="221"/>
      <c r="EO144" s="221"/>
      <c r="EP144" s="221"/>
      <c r="EQ144" s="221"/>
      <c r="ER144" s="221"/>
      <c r="ES144" s="221"/>
      <c r="ET144" s="221"/>
      <c r="EU144" s="221"/>
      <c r="EV144" s="221"/>
      <c r="EW144" s="221"/>
      <c r="EX144" s="221"/>
      <c r="EY144" s="221"/>
      <c r="EZ144" s="221"/>
      <c r="FA144" s="221"/>
      <c r="FB144" s="221"/>
      <c r="FC144" s="221"/>
      <c r="FD144" s="221"/>
      <c r="FE144" s="221"/>
      <c r="FF144" s="221"/>
      <c r="FG144" s="221"/>
      <c r="FH144" s="221"/>
      <c r="FI144" s="221"/>
      <c r="FJ144" s="221"/>
      <c r="FK144" s="221"/>
      <c r="FL144" s="221"/>
      <c r="FM144" s="221"/>
      <c r="FN144" s="221"/>
      <c r="FO144" s="221"/>
      <c r="FP144" s="221"/>
      <c r="FQ144" s="221"/>
      <c r="FR144" s="221"/>
      <c r="FS144" s="221"/>
      <c r="FT144" s="221"/>
      <c r="FU144" s="221"/>
      <c r="FV144" s="221"/>
      <c r="FW144" s="221"/>
      <c r="FX144" s="221"/>
      <c r="FY144" s="221"/>
      <c r="FZ144" s="221"/>
      <c r="GA144" s="221"/>
      <c r="GB144" s="221"/>
      <c r="GC144" s="221"/>
      <c r="GD144" s="221"/>
      <c r="GE144" s="221"/>
      <c r="GF144" s="221"/>
      <c r="GG144" s="221"/>
      <c r="GH144" s="221"/>
      <c r="GI144" s="221"/>
      <c r="GJ144" s="221"/>
      <c r="GK144" s="221"/>
      <c r="GL144" s="221"/>
      <c r="GM144" s="221"/>
      <c r="GN144" s="221"/>
      <c r="GO144" s="221"/>
      <c r="GP144" s="221"/>
      <c r="GQ144" s="221"/>
      <c r="GR144" s="221"/>
      <c r="GS144" s="221"/>
      <c r="GT144" s="221"/>
      <c r="GU144" s="221"/>
      <c r="GV144" s="221"/>
      <c r="GW144" s="221"/>
      <c r="GX144" s="221"/>
      <c r="GY144" s="221"/>
      <c r="GZ144" s="221"/>
      <c r="HA144" s="221"/>
      <c r="HB144" s="221"/>
      <c r="HC144" s="221"/>
      <c r="HD144" s="221"/>
      <c r="HE144" s="221"/>
      <c r="HF144" s="221"/>
      <c r="HG144" s="221"/>
      <c r="HH144" s="221"/>
      <c r="HI144" s="221"/>
      <c r="HJ144" s="221"/>
      <c r="HK144" s="221"/>
      <c r="HL144" s="221"/>
      <c r="HM144" s="221"/>
      <c r="HN144" s="221"/>
      <c r="HO144" s="221"/>
      <c r="HP144" s="221"/>
      <c r="HQ144" s="221"/>
      <c r="HR144" s="221"/>
      <c r="HS144" s="221"/>
      <c r="HT144" s="221"/>
      <c r="HU144" s="221"/>
      <c r="HV144" s="221"/>
      <c r="HW144" s="221"/>
      <c r="HX144" s="221"/>
      <c r="HY144" s="221"/>
      <c r="HZ144" s="221"/>
      <c r="IA144" s="221"/>
      <c r="IB144" s="221"/>
      <c r="IC144" s="221"/>
      <c r="ID144" s="221"/>
      <c r="IE144" s="221"/>
      <c r="IF144" s="221"/>
      <c r="IG144" s="221"/>
      <c r="IH144" s="221"/>
      <c r="II144" s="221"/>
      <c r="IJ144" s="221"/>
      <c r="IK144" s="221"/>
      <c r="IL144" s="221"/>
      <c r="IM144" s="221"/>
      <c r="IN144" s="221"/>
      <c r="IO144" s="221"/>
      <c r="IP144" s="221"/>
      <c r="IQ144" s="221"/>
      <c r="IR144" s="221"/>
      <c r="IS144" s="221"/>
      <c r="IT144" s="221"/>
      <c r="IU144" s="221"/>
      <c r="IV144" s="221"/>
      <c r="IW144" s="221"/>
    </row>
    <row r="145" customFormat="false" ht="12.75" hidden="false" customHeight="false" outlineLevel="0" collapsed="false">
      <c r="A145" s="155"/>
      <c r="B145" s="156"/>
      <c r="C145" s="242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  <c r="AJ145" s="181"/>
      <c r="AK145" s="243"/>
      <c r="AL145" s="243"/>
      <c r="AM145" s="243"/>
      <c r="AN145" s="243"/>
      <c r="AO145" s="243"/>
      <c r="AP145" s="243"/>
      <c r="AQ145" s="243"/>
      <c r="AR145" s="243"/>
      <c r="AS145" s="243"/>
      <c r="AT145" s="243"/>
      <c r="AU145" s="243"/>
      <c r="AV145" s="243"/>
      <c r="AW145" s="243"/>
      <c r="AX145" s="243"/>
      <c r="AY145" s="243"/>
      <c r="AZ145" s="243"/>
      <c r="BA145" s="243"/>
      <c r="BB145" s="243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5"/>
      <c r="BN145" s="155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55"/>
      <c r="CB145" s="155"/>
      <c r="CC145" s="155"/>
      <c r="CD145" s="155"/>
      <c r="CE145" s="155"/>
      <c r="CF145" s="155"/>
      <c r="CG145" s="155"/>
      <c r="CH145" s="155"/>
      <c r="CI145" s="155"/>
      <c r="CJ145" s="155"/>
      <c r="CK145" s="155"/>
      <c r="CL145" s="155"/>
      <c r="CM145" s="155"/>
      <c r="CN145" s="155"/>
      <c r="CO145" s="155"/>
      <c r="CP145" s="155"/>
      <c r="CQ145" s="155"/>
      <c r="CR145" s="155"/>
      <c r="CS145" s="155"/>
      <c r="CT145" s="155"/>
      <c r="CU145" s="155"/>
      <c r="CV145" s="155"/>
      <c r="CW145" s="155"/>
      <c r="CX145" s="155"/>
      <c r="CY145" s="155"/>
      <c r="CZ145" s="155"/>
      <c r="DA145" s="155"/>
      <c r="DB145" s="155"/>
      <c r="DC145" s="155"/>
      <c r="DD145" s="155"/>
      <c r="DE145" s="155"/>
      <c r="DF145" s="155"/>
      <c r="DG145" s="155"/>
      <c r="DH145" s="155"/>
      <c r="DI145" s="155"/>
      <c r="DJ145" s="155"/>
      <c r="DK145" s="155"/>
      <c r="DL145" s="155"/>
      <c r="DM145" s="155"/>
      <c r="DN145" s="155"/>
      <c r="DO145" s="155"/>
      <c r="DP145" s="155"/>
      <c r="DQ145" s="155"/>
      <c r="DR145" s="155"/>
      <c r="DS145" s="155"/>
      <c r="DT145" s="155"/>
      <c r="DU145" s="155"/>
      <c r="DV145" s="155"/>
      <c r="DW145" s="155"/>
      <c r="DX145" s="155"/>
      <c r="DY145" s="155"/>
      <c r="DZ145" s="155"/>
      <c r="EA145" s="155"/>
      <c r="EB145" s="155"/>
      <c r="EC145" s="155"/>
      <c r="ED145" s="155"/>
      <c r="EE145" s="155"/>
      <c r="EF145" s="155"/>
      <c r="EG145" s="155"/>
      <c r="EH145" s="155"/>
      <c r="EI145" s="155"/>
      <c r="EJ145" s="155"/>
      <c r="EK145" s="155"/>
      <c r="EL145" s="155"/>
      <c r="EM145" s="155"/>
      <c r="EN145" s="155"/>
      <c r="EO145" s="155"/>
      <c r="EP145" s="155"/>
      <c r="EQ145" s="155"/>
      <c r="ER145" s="155"/>
      <c r="ES145" s="155"/>
      <c r="ET145" s="155"/>
      <c r="EU145" s="155"/>
      <c r="EV145" s="155"/>
      <c r="EW145" s="155"/>
      <c r="EX145" s="155"/>
      <c r="EY145" s="155"/>
      <c r="EZ145" s="155"/>
      <c r="FA145" s="155"/>
      <c r="FB145" s="155"/>
      <c r="FC145" s="155"/>
      <c r="FD145" s="155"/>
      <c r="FE145" s="155"/>
      <c r="FF145" s="155"/>
      <c r="FG145" s="155"/>
      <c r="FH145" s="155"/>
      <c r="FI145" s="155"/>
      <c r="FJ145" s="155"/>
      <c r="FK145" s="155"/>
      <c r="FL145" s="155"/>
      <c r="FM145" s="155"/>
      <c r="FN145" s="155"/>
      <c r="FO145" s="155"/>
      <c r="FP145" s="155"/>
      <c r="FQ145" s="155"/>
      <c r="FR145" s="155"/>
      <c r="FS145" s="155"/>
      <c r="FT145" s="155"/>
      <c r="FU145" s="155"/>
      <c r="FV145" s="155"/>
      <c r="FW145" s="155"/>
      <c r="FX145" s="155"/>
      <c r="FY145" s="155"/>
      <c r="FZ145" s="155"/>
      <c r="GA145" s="155"/>
      <c r="GB145" s="155"/>
      <c r="GC145" s="155"/>
      <c r="GD145" s="155"/>
      <c r="GE145" s="155"/>
      <c r="GF145" s="155"/>
      <c r="GG145" s="155"/>
      <c r="GH145" s="155"/>
      <c r="GI145" s="155"/>
      <c r="GJ145" s="155"/>
      <c r="GK145" s="155"/>
      <c r="GL145" s="155"/>
      <c r="GM145" s="155"/>
      <c r="GN145" s="155"/>
      <c r="GO145" s="155"/>
      <c r="GP145" s="155"/>
      <c r="GQ145" s="155"/>
      <c r="GR145" s="155"/>
      <c r="GS145" s="155"/>
      <c r="GT145" s="155"/>
      <c r="GU145" s="155"/>
      <c r="GV145" s="155"/>
      <c r="GW145" s="155"/>
      <c r="GX145" s="155"/>
      <c r="GY145" s="155"/>
      <c r="GZ145" s="155"/>
      <c r="HA145" s="155"/>
      <c r="HB145" s="155"/>
      <c r="HC145" s="155"/>
      <c r="HD145" s="155"/>
      <c r="HE145" s="155"/>
      <c r="HF145" s="155"/>
      <c r="HG145" s="155"/>
      <c r="HH145" s="155"/>
      <c r="HI145" s="155"/>
      <c r="HJ145" s="155"/>
      <c r="HK145" s="155"/>
      <c r="HL145" s="155"/>
      <c r="HM145" s="155"/>
      <c r="HN145" s="155"/>
      <c r="HO145" s="155"/>
      <c r="HP145" s="155"/>
      <c r="HQ145" s="155"/>
      <c r="HR145" s="155"/>
      <c r="HS145" s="155"/>
      <c r="HT145" s="155"/>
      <c r="HU145" s="155"/>
      <c r="HV145" s="155"/>
      <c r="HW145" s="155"/>
      <c r="HX145" s="155"/>
      <c r="HY145" s="155"/>
      <c r="HZ145" s="155"/>
      <c r="IA145" s="155"/>
      <c r="IB145" s="155"/>
      <c r="IC145" s="155"/>
      <c r="ID145" s="155"/>
      <c r="IE145" s="155"/>
      <c r="IF145" s="155"/>
      <c r="IG145" s="155"/>
      <c r="IH145" s="155"/>
      <c r="II145" s="155"/>
      <c r="IJ145" s="155"/>
      <c r="IK145" s="155"/>
      <c r="IL145" s="155"/>
      <c r="IM145" s="155"/>
      <c r="IN145" s="155"/>
      <c r="IO145" s="155"/>
      <c r="IP145" s="155"/>
      <c r="IQ145" s="155"/>
      <c r="IR145" s="155"/>
      <c r="IS145" s="155"/>
      <c r="IT145" s="155"/>
      <c r="IU145" s="155"/>
      <c r="IV145" s="155"/>
      <c r="IW145" s="155"/>
    </row>
    <row r="146" customFormat="false" ht="12.75" hidden="false" customHeight="false" outlineLevel="0" collapsed="false">
      <c r="A146" s="155"/>
      <c r="B146" s="156" t="s">
        <v>131</v>
      </c>
      <c r="C146" s="242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  <c r="AJ146" s="248"/>
      <c r="AK146" s="243"/>
      <c r="AL146" s="243"/>
      <c r="AM146" s="243"/>
      <c r="AN146" s="243"/>
      <c r="AO146" s="243"/>
      <c r="AP146" s="243"/>
      <c r="AQ146" s="243"/>
      <c r="AR146" s="243"/>
      <c r="AS146" s="243"/>
      <c r="AT146" s="243"/>
      <c r="AU146" s="243"/>
      <c r="AV146" s="243"/>
      <c r="AW146" s="243"/>
      <c r="AX146" s="243"/>
      <c r="AY146" s="243"/>
      <c r="AZ146" s="243"/>
      <c r="BA146" s="243"/>
      <c r="BB146" s="243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BZ146" s="155"/>
      <c r="CA146" s="155"/>
      <c r="CB146" s="155"/>
      <c r="CC146" s="155"/>
      <c r="CD146" s="155"/>
      <c r="CE146" s="155"/>
      <c r="CF146" s="155"/>
      <c r="CG146" s="155"/>
      <c r="CH146" s="155"/>
      <c r="CI146" s="155"/>
      <c r="CJ146" s="155"/>
      <c r="CK146" s="155"/>
      <c r="CL146" s="155"/>
      <c r="CM146" s="155"/>
      <c r="CN146" s="155"/>
      <c r="CO146" s="155"/>
      <c r="CP146" s="155"/>
      <c r="CQ146" s="155"/>
      <c r="CR146" s="155"/>
      <c r="CS146" s="155"/>
      <c r="CT146" s="155"/>
      <c r="CU146" s="155"/>
      <c r="CV146" s="155"/>
      <c r="CW146" s="155"/>
      <c r="CX146" s="155"/>
      <c r="CY146" s="155"/>
      <c r="CZ146" s="155"/>
      <c r="DA146" s="155"/>
      <c r="DB146" s="155"/>
      <c r="DC146" s="155"/>
      <c r="DD146" s="155"/>
      <c r="DE146" s="155"/>
      <c r="DF146" s="155"/>
      <c r="DG146" s="155"/>
      <c r="DH146" s="155"/>
      <c r="DI146" s="155"/>
      <c r="DJ146" s="155"/>
      <c r="DK146" s="155"/>
      <c r="DL146" s="155"/>
      <c r="DM146" s="155"/>
      <c r="DN146" s="155"/>
      <c r="DO146" s="155"/>
      <c r="DP146" s="155"/>
      <c r="DQ146" s="155"/>
      <c r="DR146" s="155"/>
      <c r="DS146" s="155"/>
      <c r="DT146" s="155"/>
      <c r="DU146" s="155"/>
      <c r="DV146" s="155"/>
      <c r="DW146" s="155"/>
      <c r="DX146" s="155"/>
      <c r="DY146" s="155"/>
      <c r="DZ146" s="155"/>
      <c r="EA146" s="155"/>
      <c r="EB146" s="155"/>
      <c r="EC146" s="155"/>
      <c r="ED146" s="155"/>
      <c r="EE146" s="155"/>
      <c r="EF146" s="155"/>
      <c r="EG146" s="155"/>
      <c r="EH146" s="155"/>
      <c r="EI146" s="155"/>
      <c r="EJ146" s="155"/>
      <c r="EK146" s="155"/>
      <c r="EL146" s="155"/>
      <c r="EM146" s="155"/>
      <c r="EN146" s="155"/>
      <c r="EO146" s="155"/>
      <c r="EP146" s="155"/>
      <c r="EQ146" s="155"/>
      <c r="ER146" s="155"/>
      <c r="ES146" s="155"/>
      <c r="ET146" s="155"/>
      <c r="EU146" s="155"/>
      <c r="EV146" s="155"/>
      <c r="EW146" s="155"/>
      <c r="EX146" s="155"/>
      <c r="EY146" s="155"/>
      <c r="EZ146" s="155"/>
      <c r="FA146" s="155"/>
      <c r="FB146" s="155"/>
      <c r="FC146" s="155"/>
      <c r="FD146" s="155"/>
      <c r="FE146" s="155"/>
      <c r="FF146" s="155"/>
      <c r="FG146" s="155"/>
      <c r="FH146" s="155"/>
      <c r="FI146" s="155"/>
      <c r="FJ146" s="155"/>
      <c r="FK146" s="155"/>
      <c r="FL146" s="155"/>
      <c r="FM146" s="155"/>
      <c r="FN146" s="155"/>
      <c r="FO146" s="155"/>
      <c r="FP146" s="155"/>
      <c r="FQ146" s="155"/>
      <c r="FR146" s="155"/>
      <c r="FS146" s="155"/>
      <c r="FT146" s="155"/>
      <c r="FU146" s="155"/>
      <c r="FV146" s="155"/>
      <c r="FW146" s="155"/>
      <c r="FX146" s="155"/>
      <c r="FY146" s="155"/>
      <c r="FZ146" s="155"/>
      <c r="GA146" s="155"/>
      <c r="GB146" s="155"/>
      <c r="GC146" s="155"/>
      <c r="GD146" s="155"/>
      <c r="GE146" s="155"/>
      <c r="GF146" s="155"/>
      <c r="GG146" s="155"/>
      <c r="GH146" s="155"/>
      <c r="GI146" s="155"/>
      <c r="GJ146" s="155"/>
      <c r="GK146" s="155"/>
      <c r="GL146" s="155"/>
      <c r="GM146" s="155"/>
      <c r="GN146" s="155"/>
      <c r="GO146" s="155"/>
      <c r="GP146" s="155"/>
      <c r="GQ146" s="155"/>
      <c r="GR146" s="155"/>
      <c r="GS146" s="155"/>
      <c r="GT146" s="155"/>
      <c r="GU146" s="155"/>
      <c r="GV146" s="155"/>
      <c r="GW146" s="155"/>
      <c r="GX146" s="155"/>
      <c r="GY146" s="155"/>
      <c r="GZ146" s="155"/>
      <c r="HA146" s="155"/>
      <c r="HB146" s="155"/>
      <c r="HC146" s="155"/>
      <c r="HD146" s="155"/>
      <c r="HE146" s="155"/>
      <c r="HF146" s="155"/>
      <c r="HG146" s="155"/>
      <c r="HH146" s="155"/>
      <c r="HI146" s="155"/>
      <c r="HJ146" s="155"/>
      <c r="HK146" s="155"/>
      <c r="HL146" s="155"/>
      <c r="HM146" s="155"/>
      <c r="HN146" s="155"/>
      <c r="HO146" s="155"/>
      <c r="HP146" s="155"/>
      <c r="HQ146" s="155"/>
      <c r="HR146" s="155"/>
      <c r="HS146" s="155"/>
      <c r="HT146" s="155"/>
      <c r="HU146" s="155"/>
      <c r="HV146" s="155"/>
      <c r="HW146" s="155"/>
      <c r="HX146" s="155"/>
      <c r="HY146" s="155"/>
      <c r="HZ146" s="155"/>
      <c r="IA146" s="155"/>
      <c r="IB146" s="155"/>
      <c r="IC146" s="155"/>
      <c r="ID146" s="155"/>
      <c r="IE146" s="155"/>
      <c r="IF146" s="155"/>
      <c r="IG146" s="155"/>
      <c r="IH146" s="155"/>
      <c r="II146" s="155"/>
      <c r="IJ146" s="155"/>
      <c r="IK146" s="155"/>
      <c r="IL146" s="155"/>
      <c r="IM146" s="155"/>
      <c r="IN146" s="155"/>
      <c r="IO146" s="155"/>
      <c r="IP146" s="155"/>
      <c r="IQ146" s="155"/>
      <c r="IR146" s="155"/>
      <c r="IS146" s="155"/>
      <c r="IT146" s="155"/>
      <c r="IU146" s="155"/>
      <c r="IV146" s="155"/>
      <c r="IW146" s="155"/>
    </row>
    <row r="147" customFormat="false" ht="12.75" hidden="false" customHeight="false" outlineLevel="0" collapsed="false">
      <c r="A147" s="155"/>
      <c r="B147" s="156" t="s">
        <v>125</v>
      </c>
      <c r="C147" s="242" t="n">
        <f aca="false">+C139+C143+C135</f>
        <v>562.965</v>
      </c>
      <c r="D147" s="243" t="n">
        <f aca="false">+D139+D143+D135</f>
        <v>0</v>
      </c>
      <c r="E147" s="243" t="n">
        <f aca="false">+E139+E143+E135</f>
        <v>0</v>
      </c>
      <c r="F147" s="243" t="n">
        <f aca="false">+F139+F143+F135</f>
        <v>0</v>
      </c>
      <c r="G147" s="243" t="n">
        <f aca="false">+G139+G143+G135</f>
        <v>0</v>
      </c>
      <c r="H147" s="243" t="n">
        <f aca="false">+H139+H143+H135</f>
        <v>3.6759</v>
      </c>
      <c r="I147" s="243" t="n">
        <f aca="false">+I139+I143+I135</f>
        <v>6.1265</v>
      </c>
      <c r="J147" s="243" t="n">
        <f aca="false">+J139+J143+J135</f>
        <v>8.5771</v>
      </c>
      <c r="K147" s="243" t="n">
        <f aca="false">+K139+K143+K135</f>
        <v>11.0277</v>
      </c>
      <c r="L147" s="243" t="n">
        <f aca="false">+L139+L143+L135</f>
        <v>12.86565</v>
      </c>
      <c r="M147" s="243" t="n">
        <f aca="false">+M139+M143+M135</f>
        <v>14.7036</v>
      </c>
      <c r="N147" s="243" t="n">
        <f aca="false">+N139+N143+N135</f>
        <v>18.2289</v>
      </c>
      <c r="O147" s="243" t="n">
        <f aca="false">+O139+O143+O135</f>
        <v>19.4542</v>
      </c>
      <c r="P147" s="243" t="n">
        <f aca="false">+P139+P143+P135</f>
        <v>20.6795</v>
      </c>
      <c r="Q147" s="243" t="n">
        <f aca="false">+Q139+Q143+Q135</f>
        <v>21.29215</v>
      </c>
      <c r="R147" s="243" t="n">
        <f aca="false">+R139+R143+R135</f>
        <v>21.9048</v>
      </c>
      <c r="S147" s="243" t="n">
        <f aca="false">+S139+S143+S135</f>
        <v>22.51745</v>
      </c>
      <c r="T147" s="243" t="n">
        <f aca="false">+T139+T143+T135</f>
        <v>36.2155</v>
      </c>
      <c r="U147" s="243" t="n">
        <f aca="false">+U139+U143+U135</f>
        <v>45.55175</v>
      </c>
      <c r="V147" s="243" t="n">
        <f aca="false">+V139+V143+V135</f>
        <v>46.1644</v>
      </c>
      <c r="W147" s="243" t="n">
        <f aca="false">+W139+W143+W135</f>
        <v>95.664320225</v>
      </c>
      <c r="X147" s="243" t="n">
        <f aca="false">+X139+X143+X135</f>
        <v>136.8266</v>
      </c>
      <c r="Y147" s="243" t="n">
        <f aca="false">+Y139+Y143+Y135</f>
        <v>145.6323375</v>
      </c>
      <c r="Z147" s="243" t="n">
        <f aca="false">+Z139+Z143+Z135</f>
        <v>148.292575</v>
      </c>
      <c r="AA147" s="243" t="n">
        <f aca="false">+AA139+AA143+AA135</f>
        <v>207.380675</v>
      </c>
      <c r="AB147" s="243" t="n">
        <f aca="false">+AB139+AB143+AB135</f>
        <v>221.423775</v>
      </c>
      <c r="AC147" s="243" t="n">
        <f aca="false">+AC139+AC143+AC135</f>
        <v>235.466875</v>
      </c>
      <c r="AD147" s="243" t="n">
        <f aca="false">+AD139+AD143+AD135</f>
        <v>250.657925</v>
      </c>
      <c r="AE147" s="243" t="n">
        <f aca="false">+AE139+AE143+AE135</f>
        <v>289.39825</v>
      </c>
      <c r="AF147" s="243" t="n">
        <f aca="false">+AF139+AF143+AF135</f>
        <v>312.268725</v>
      </c>
      <c r="AG147" s="243" t="n">
        <f aca="false">+AG139+AG143+AG135</f>
        <v>330.771825</v>
      </c>
      <c r="AH147" s="243" t="n">
        <f aca="false">+AH139+AH143+AH135</f>
        <v>359.581075</v>
      </c>
      <c r="AI147" s="243" t="n">
        <f aca="false">+AI139+AI143+AI135</f>
        <v>375.13195</v>
      </c>
      <c r="AJ147" s="248" t="n">
        <f aca="false">+AJ139+AJ143+AJ135</f>
        <v>407.9387</v>
      </c>
      <c r="AK147" s="243" t="n">
        <f aca="false">+AK139+AK143+AK135</f>
        <v>414.885</v>
      </c>
      <c r="AL147" s="243" t="n">
        <f aca="false">+AL139+AL143+AL135</f>
        <v>421.8313</v>
      </c>
      <c r="AM147" s="243" t="n">
        <f aca="false">+AM139+AM143+AM135</f>
        <v>428.586275</v>
      </c>
      <c r="AN147" s="243" t="n">
        <f aca="false">+AN139+AN143+AN135</f>
        <v>435.149925</v>
      </c>
      <c r="AO147" s="243" t="n">
        <f aca="false">+AO139+AO143+AO135</f>
        <v>451.340925</v>
      </c>
      <c r="AP147" s="243" t="n">
        <f aca="false">+AP139+AP143+AP135</f>
        <v>477.405225</v>
      </c>
      <c r="AQ147" s="243" t="n">
        <f aca="false">+AQ139+AQ143+AQ135</f>
        <v>500.967025</v>
      </c>
      <c r="AR147" s="243" t="n">
        <f aca="false">+AR139+AR143+AR135</f>
        <v>509.246675</v>
      </c>
      <c r="AS147" s="243" t="n">
        <f aca="false">+AS139+AS143+AS135</f>
        <v>521.6446</v>
      </c>
      <c r="AT147" s="243" t="n">
        <f aca="false">+AT139+AT143+AT135</f>
        <v>530.5834</v>
      </c>
      <c r="AU147" s="243" t="n">
        <f aca="false">+AU139+AU143+AU135</f>
        <v>539.5222</v>
      </c>
      <c r="AV147" s="243" t="n">
        <f aca="false">+AV139+AV143+AV135</f>
        <v>548.461</v>
      </c>
      <c r="AW147" s="243" t="n">
        <f aca="false">+AW139+AW143+AW135</f>
        <v>550.029</v>
      </c>
      <c r="AX147" s="243" t="n">
        <f aca="false">+AX139+AX143+AX135</f>
        <v>551.597</v>
      </c>
      <c r="AY147" s="243" t="n">
        <f aca="false">+AY139+AY143+AY135</f>
        <v>553.165</v>
      </c>
      <c r="AZ147" s="243" t="n">
        <f aca="false">+AZ139+AZ143+AZ135</f>
        <v>561.005</v>
      </c>
      <c r="BA147" s="243" t="n">
        <f aca="false">+BA139+BA143+BA135</f>
        <v>562.965</v>
      </c>
      <c r="BB147" s="243" t="n">
        <f aca="false">+BB139+BB143+BB135</f>
        <v>562.965</v>
      </c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55"/>
      <c r="BN147" s="155"/>
      <c r="BO147" s="155"/>
      <c r="BP147" s="155"/>
      <c r="BQ147" s="155"/>
      <c r="BR147" s="155"/>
      <c r="BS147" s="155"/>
      <c r="BT147" s="155"/>
      <c r="BU147" s="155"/>
      <c r="BV147" s="155"/>
      <c r="BW147" s="155"/>
      <c r="BX147" s="155"/>
      <c r="BY147" s="155"/>
      <c r="BZ147" s="155"/>
      <c r="CA147" s="155"/>
      <c r="CB147" s="155"/>
      <c r="CC147" s="155"/>
      <c r="CD147" s="155"/>
      <c r="CE147" s="155"/>
      <c r="CF147" s="155"/>
      <c r="CG147" s="155"/>
      <c r="CH147" s="155"/>
      <c r="CI147" s="155"/>
      <c r="CJ147" s="155"/>
      <c r="CK147" s="155"/>
      <c r="CL147" s="155"/>
      <c r="CM147" s="155"/>
      <c r="CN147" s="155"/>
      <c r="CO147" s="155"/>
      <c r="CP147" s="155"/>
      <c r="CQ147" s="155"/>
      <c r="CR147" s="155"/>
      <c r="CS147" s="155"/>
      <c r="CT147" s="155"/>
      <c r="CU147" s="155"/>
      <c r="CV147" s="155"/>
      <c r="CW147" s="155"/>
      <c r="CX147" s="155"/>
      <c r="CY147" s="155"/>
      <c r="CZ147" s="155"/>
      <c r="DA147" s="155"/>
      <c r="DB147" s="155"/>
      <c r="DC147" s="155"/>
      <c r="DD147" s="155"/>
      <c r="DE147" s="155"/>
      <c r="DF147" s="155"/>
      <c r="DG147" s="155"/>
      <c r="DH147" s="155"/>
      <c r="DI147" s="155"/>
      <c r="DJ147" s="155"/>
      <c r="DK147" s="155"/>
      <c r="DL147" s="155"/>
      <c r="DM147" s="155"/>
      <c r="DN147" s="155"/>
      <c r="DO147" s="155"/>
      <c r="DP147" s="155"/>
      <c r="DQ147" s="155"/>
      <c r="DR147" s="155"/>
      <c r="DS147" s="155"/>
      <c r="DT147" s="155"/>
      <c r="DU147" s="155"/>
      <c r="DV147" s="155"/>
      <c r="DW147" s="155"/>
      <c r="DX147" s="155"/>
      <c r="DY147" s="155"/>
      <c r="DZ147" s="155"/>
      <c r="EA147" s="155"/>
      <c r="EB147" s="155"/>
      <c r="EC147" s="155"/>
      <c r="ED147" s="155"/>
      <c r="EE147" s="155"/>
      <c r="EF147" s="155"/>
      <c r="EG147" s="155"/>
      <c r="EH147" s="155"/>
      <c r="EI147" s="155"/>
      <c r="EJ147" s="155"/>
      <c r="EK147" s="155"/>
      <c r="EL147" s="155"/>
      <c r="EM147" s="155"/>
      <c r="EN147" s="155"/>
      <c r="EO147" s="155"/>
      <c r="EP147" s="155"/>
      <c r="EQ147" s="155"/>
      <c r="ER147" s="155"/>
      <c r="ES147" s="155"/>
      <c r="ET147" s="155"/>
      <c r="EU147" s="155"/>
      <c r="EV147" s="155"/>
      <c r="EW147" s="155"/>
      <c r="EX147" s="155"/>
      <c r="EY147" s="155"/>
      <c r="EZ147" s="155"/>
      <c r="FA147" s="155"/>
      <c r="FB147" s="155"/>
      <c r="FC147" s="155"/>
      <c r="FD147" s="155"/>
      <c r="FE147" s="155"/>
      <c r="FF147" s="155"/>
      <c r="FG147" s="155"/>
      <c r="FH147" s="155"/>
      <c r="FI147" s="155"/>
      <c r="FJ147" s="155"/>
      <c r="FK147" s="155"/>
      <c r="FL147" s="155"/>
      <c r="FM147" s="155"/>
      <c r="FN147" s="155"/>
      <c r="FO147" s="155"/>
      <c r="FP147" s="155"/>
      <c r="FQ147" s="155"/>
      <c r="FR147" s="155"/>
      <c r="FS147" s="155"/>
      <c r="FT147" s="155"/>
      <c r="FU147" s="155"/>
      <c r="FV147" s="155"/>
      <c r="FW147" s="155"/>
      <c r="FX147" s="155"/>
      <c r="FY147" s="155"/>
      <c r="FZ147" s="155"/>
      <c r="GA147" s="155"/>
      <c r="GB147" s="155"/>
      <c r="GC147" s="155"/>
      <c r="GD147" s="155"/>
      <c r="GE147" s="155"/>
      <c r="GF147" s="155"/>
      <c r="GG147" s="155"/>
      <c r="GH147" s="155"/>
      <c r="GI147" s="155"/>
      <c r="GJ147" s="155"/>
      <c r="GK147" s="155"/>
      <c r="GL147" s="155"/>
      <c r="GM147" s="155"/>
      <c r="GN147" s="155"/>
      <c r="GO147" s="155"/>
      <c r="GP147" s="155"/>
      <c r="GQ147" s="155"/>
      <c r="GR147" s="155"/>
      <c r="GS147" s="155"/>
      <c r="GT147" s="155"/>
      <c r="GU147" s="155"/>
      <c r="GV147" s="155"/>
      <c r="GW147" s="155"/>
      <c r="GX147" s="155"/>
      <c r="GY147" s="155"/>
      <c r="GZ147" s="155"/>
      <c r="HA147" s="155"/>
      <c r="HB147" s="155"/>
      <c r="HC147" s="155"/>
      <c r="HD147" s="155"/>
      <c r="HE147" s="155"/>
      <c r="HF147" s="155"/>
      <c r="HG147" s="155"/>
      <c r="HH147" s="155"/>
      <c r="HI147" s="155"/>
      <c r="HJ147" s="155"/>
      <c r="HK147" s="155"/>
      <c r="HL147" s="155"/>
      <c r="HM147" s="155"/>
      <c r="HN147" s="155"/>
      <c r="HO147" s="155"/>
      <c r="HP147" s="155"/>
      <c r="HQ147" s="155"/>
      <c r="HR147" s="155"/>
      <c r="HS147" s="155"/>
      <c r="HT147" s="155"/>
      <c r="HU147" s="155"/>
      <c r="HV147" s="155"/>
      <c r="HW147" s="155"/>
      <c r="HX147" s="155"/>
      <c r="HY147" s="155"/>
      <c r="HZ147" s="155"/>
      <c r="IA147" s="155"/>
      <c r="IB147" s="155"/>
      <c r="IC147" s="155"/>
      <c r="ID147" s="155"/>
      <c r="IE147" s="155"/>
      <c r="IF147" s="155"/>
      <c r="IG147" s="155"/>
      <c r="IH147" s="155"/>
      <c r="II147" s="155"/>
      <c r="IJ147" s="155"/>
      <c r="IK147" s="155"/>
      <c r="IL147" s="155"/>
      <c r="IM147" s="155"/>
      <c r="IN147" s="155"/>
      <c r="IO147" s="155"/>
      <c r="IP147" s="155"/>
      <c r="IQ147" s="155"/>
      <c r="IR147" s="155"/>
      <c r="IS147" s="155"/>
      <c r="IT147" s="155"/>
      <c r="IU147" s="155"/>
      <c r="IV147" s="155"/>
      <c r="IW147" s="155"/>
    </row>
    <row r="148" customFormat="false" ht="12.75" hidden="false" customHeight="false" outlineLevel="0" collapsed="false">
      <c r="A148" s="155"/>
      <c r="B148" s="156" t="s">
        <v>126</v>
      </c>
      <c r="C148" s="242"/>
      <c r="D148" s="243" t="n">
        <f aca="false">+D140+D144+D136</f>
        <v>1.2253</v>
      </c>
      <c r="E148" s="243" t="n">
        <f aca="false">+E140+E144+E136</f>
        <v>1.2253</v>
      </c>
      <c r="F148" s="243" t="n">
        <f aca="false">+F140+F144+F136</f>
        <v>3.6759</v>
      </c>
      <c r="G148" s="243" t="n">
        <f aca="false">+G140+G144+G136</f>
        <v>3.6759</v>
      </c>
      <c r="H148" s="243" t="n">
        <f aca="false">+H140+H144+H136</f>
        <v>3.6759</v>
      </c>
      <c r="I148" s="243" t="n">
        <f aca="false">+I140+I144+I136</f>
        <v>3.6759</v>
      </c>
      <c r="J148" s="243" t="n">
        <f aca="false">+J140+J144+J136</f>
        <v>3.6759</v>
      </c>
      <c r="K148" s="243" t="n">
        <f aca="false">+K140+K144+K136</f>
        <v>4.9012</v>
      </c>
      <c r="L148" s="243" t="n">
        <f aca="false">+L140+L144+L136</f>
        <v>4.9012</v>
      </c>
      <c r="M148" s="243" t="n">
        <f aca="false">+M140+M144+M136</f>
        <v>4.9012</v>
      </c>
      <c r="N148" s="243" t="n">
        <f aca="false">+N140+N144+N136</f>
        <v>6.1265</v>
      </c>
      <c r="O148" s="243" t="n">
        <f aca="false">+O140+O144+O136</f>
        <v>6.1265</v>
      </c>
      <c r="P148" s="243" t="n">
        <f aca="false">+P140+P144+P136</f>
        <v>6.1265</v>
      </c>
      <c r="Q148" s="243" t="n">
        <f aca="false">+Q140+Q144+Q136</f>
        <v>8.5771</v>
      </c>
      <c r="R148" s="243" t="n">
        <f aca="false">+R140+R144+R136</f>
        <v>8.5771</v>
      </c>
      <c r="S148" s="243" t="n">
        <f aca="false">+S140+S144+S136</f>
        <v>8.5771</v>
      </c>
      <c r="T148" s="243" t="n">
        <f aca="false">+T140+T144+T136</f>
        <v>8.5771</v>
      </c>
      <c r="U148" s="243" t="n">
        <f aca="false">+U140+U144+U136</f>
        <v>95.8131</v>
      </c>
      <c r="V148" s="243" t="n">
        <f aca="false">+V140+V144+V136</f>
        <v>120.8381</v>
      </c>
      <c r="W148" s="243" t="n">
        <f aca="false">+W140+W144+W136</f>
        <v>176.374475</v>
      </c>
      <c r="X148" s="243" t="n">
        <f aca="false">+X140+X144+X136</f>
        <v>197.322925</v>
      </c>
      <c r="Y148" s="243" t="n">
        <f aca="false">+Y140+Y144+Y136</f>
        <v>275.800225</v>
      </c>
      <c r="Z148" s="243" t="n">
        <f aca="false">+Z140+Z144+Z136</f>
        <v>283.5136</v>
      </c>
      <c r="AA148" s="243" t="n">
        <f aca="false">+AA140+AA144+AA136</f>
        <v>296.732475</v>
      </c>
      <c r="AB148" s="243" t="n">
        <f aca="false">+AB140+AB144+AB136</f>
        <v>312.45385</v>
      </c>
      <c r="AC148" s="243" t="n">
        <f aca="false">+AC140+AC144+AC136</f>
        <v>327.924975</v>
      </c>
      <c r="AD148" s="243" t="n">
        <f aca="false">+AD140+AD144+AD136</f>
        <v>341.3941</v>
      </c>
      <c r="AE148" s="243" t="n">
        <f aca="false">+AE140+AE144+AE136</f>
        <v>355.613975</v>
      </c>
      <c r="AF148" s="243" t="n">
        <f aca="false">+AF140+AF144+AF136</f>
        <v>373.812775</v>
      </c>
      <c r="AG148" s="243" t="n">
        <f aca="false">+AG140+AG144+AG136</f>
        <v>388.03265</v>
      </c>
      <c r="AH148" s="243" t="n">
        <f aca="false">+AH140+AH144+AH136</f>
        <v>410.93905</v>
      </c>
      <c r="AI148" s="243" t="n">
        <f aca="false">+AI140+AI144+AI136</f>
        <v>419.6132</v>
      </c>
      <c r="AJ148" s="248" t="n">
        <f aca="false">+AJ140+AJ144+AJ136</f>
        <v>428.78785</v>
      </c>
      <c r="AK148" s="243" t="n">
        <f aca="false">+AK140+AK144+AK136</f>
        <v>434.459</v>
      </c>
      <c r="AL148" s="243" t="n">
        <f aca="false">+AL140+AL144+AL136</f>
        <v>439.49725</v>
      </c>
      <c r="AM148" s="243" t="n">
        <f aca="false">+AM140+AM144+AM136</f>
        <v>443.78475</v>
      </c>
      <c r="AN148" s="243" t="n">
        <f aca="false">+AN140+AN144+AN136</f>
        <v>447.57175</v>
      </c>
      <c r="AO148" s="243" t="n">
        <f aca="false">+AO140+AO144+AO136</f>
        <v>472.37975</v>
      </c>
      <c r="AP148" s="243" t="n">
        <f aca="false">+AP140+AP144+AP136</f>
        <v>496.9375</v>
      </c>
      <c r="AQ148" s="243" t="n">
        <f aca="false">+AQ140+AQ144+AQ136</f>
        <v>520.7445</v>
      </c>
      <c r="AR148" s="243" t="n">
        <f aca="false">+AR140+AR144+AR136</f>
        <v>522.5295</v>
      </c>
      <c r="AS148" s="243" t="n">
        <f aca="false">+AS140+AS144+AS136</f>
        <v>534.793</v>
      </c>
      <c r="AT148" s="243" t="n">
        <f aca="false">+AT140+AT144+AT136</f>
        <v>535.577</v>
      </c>
      <c r="AU148" s="243" t="n">
        <f aca="false">+AU140+AU144+AU136</f>
        <v>536.361</v>
      </c>
      <c r="AV148" s="243" t="n">
        <f aca="false">+AV140+AV144+AV136</f>
        <v>537.145</v>
      </c>
      <c r="AW148" s="243" t="n">
        <f aca="false">+AW140+AW144+AW136</f>
        <v>537.145</v>
      </c>
      <c r="AX148" s="243" t="n">
        <f aca="false">+AX140+AX144+AX136</f>
        <v>537.145</v>
      </c>
      <c r="AY148" s="243" t="n">
        <f aca="false">+AY140+AY144+AY136</f>
        <v>537.145</v>
      </c>
      <c r="AZ148" s="243" t="n">
        <f aca="false">+AZ140+AZ144+AZ136</f>
        <v>537.145</v>
      </c>
      <c r="BA148" s="243" t="n">
        <f aca="false">+BA140+BA144+BA136</f>
        <v>537.145</v>
      </c>
      <c r="BB148" s="243" t="n">
        <f aca="false">+BB140+BB144+BB136</f>
        <v>560.665</v>
      </c>
      <c r="BC148" s="155"/>
      <c r="BD148" s="155"/>
      <c r="BE148" s="155"/>
      <c r="BF148" s="155"/>
      <c r="BG148" s="155"/>
      <c r="BH148" s="155"/>
      <c r="BI148" s="155"/>
      <c r="BJ148" s="155"/>
      <c r="BK148" s="155"/>
      <c r="BL148" s="155"/>
      <c r="BM148" s="155"/>
      <c r="BN148" s="155"/>
      <c r="BO148" s="155"/>
      <c r="BP148" s="155"/>
      <c r="BQ148" s="155"/>
      <c r="BR148" s="155"/>
      <c r="BS148" s="155"/>
      <c r="BT148" s="155"/>
      <c r="BU148" s="155"/>
      <c r="BV148" s="155"/>
      <c r="BW148" s="155"/>
      <c r="BX148" s="155"/>
      <c r="BY148" s="155"/>
      <c r="BZ148" s="155"/>
      <c r="CA148" s="155"/>
      <c r="CB148" s="155"/>
      <c r="CC148" s="155"/>
      <c r="CD148" s="155"/>
      <c r="CE148" s="155"/>
      <c r="CF148" s="155"/>
      <c r="CG148" s="155"/>
      <c r="CH148" s="155"/>
      <c r="CI148" s="155"/>
      <c r="CJ148" s="155"/>
      <c r="CK148" s="155"/>
      <c r="CL148" s="155"/>
      <c r="CM148" s="155"/>
      <c r="CN148" s="155"/>
      <c r="CO148" s="155"/>
      <c r="CP148" s="155"/>
      <c r="CQ148" s="155"/>
      <c r="CR148" s="155"/>
      <c r="CS148" s="155"/>
      <c r="CT148" s="155"/>
      <c r="CU148" s="155"/>
      <c r="CV148" s="155"/>
      <c r="CW148" s="155"/>
      <c r="CX148" s="155"/>
      <c r="CY148" s="155"/>
      <c r="CZ148" s="155"/>
      <c r="DA148" s="155"/>
      <c r="DB148" s="155"/>
      <c r="DC148" s="155"/>
      <c r="DD148" s="155"/>
      <c r="DE148" s="155"/>
      <c r="DF148" s="155"/>
      <c r="DG148" s="155"/>
      <c r="DH148" s="155"/>
      <c r="DI148" s="155"/>
      <c r="DJ148" s="155"/>
      <c r="DK148" s="155"/>
      <c r="DL148" s="155"/>
      <c r="DM148" s="155"/>
      <c r="DN148" s="155"/>
      <c r="DO148" s="155"/>
      <c r="DP148" s="155"/>
      <c r="DQ148" s="155"/>
      <c r="DR148" s="155"/>
      <c r="DS148" s="155"/>
      <c r="DT148" s="155"/>
      <c r="DU148" s="155"/>
      <c r="DV148" s="155"/>
      <c r="DW148" s="155"/>
      <c r="DX148" s="155"/>
      <c r="DY148" s="155"/>
      <c r="DZ148" s="155"/>
      <c r="EA148" s="155"/>
      <c r="EB148" s="155"/>
      <c r="EC148" s="155"/>
      <c r="ED148" s="155"/>
      <c r="EE148" s="155"/>
      <c r="EF148" s="155"/>
      <c r="EG148" s="155"/>
      <c r="EH148" s="155"/>
      <c r="EI148" s="155"/>
      <c r="EJ148" s="155"/>
      <c r="EK148" s="155"/>
      <c r="EL148" s="155"/>
      <c r="EM148" s="155"/>
      <c r="EN148" s="155"/>
      <c r="EO148" s="155"/>
      <c r="EP148" s="155"/>
      <c r="EQ148" s="155"/>
      <c r="ER148" s="155"/>
      <c r="ES148" s="155"/>
      <c r="ET148" s="155"/>
      <c r="EU148" s="155"/>
      <c r="EV148" s="155"/>
      <c r="EW148" s="155"/>
      <c r="EX148" s="155"/>
      <c r="EY148" s="155"/>
      <c r="EZ148" s="155"/>
      <c r="FA148" s="155"/>
      <c r="FB148" s="155"/>
      <c r="FC148" s="155"/>
      <c r="FD148" s="155"/>
      <c r="FE148" s="155"/>
      <c r="FF148" s="155"/>
      <c r="FG148" s="155"/>
      <c r="FH148" s="155"/>
      <c r="FI148" s="155"/>
      <c r="FJ148" s="155"/>
      <c r="FK148" s="155"/>
      <c r="FL148" s="155"/>
      <c r="FM148" s="155"/>
      <c r="FN148" s="155"/>
      <c r="FO148" s="155"/>
      <c r="FP148" s="155"/>
      <c r="FQ148" s="155"/>
      <c r="FR148" s="155"/>
      <c r="FS148" s="155"/>
      <c r="FT148" s="155"/>
      <c r="FU148" s="155"/>
      <c r="FV148" s="155"/>
      <c r="FW148" s="155"/>
      <c r="FX148" s="155"/>
      <c r="FY148" s="155"/>
      <c r="FZ148" s="155"/>
      <c r="GA148" s="155"/>
      <c r="GB148" s="155"/>
      <c r="GC148" s="155"/>
      <c r="GD148" s="155"/>
      <c r="GE148" s="155"/>
      <c r="GF148" s="155"/>
      <c r="GG148" s="155"/>
      <c r="GH148" s="155"/>
      <c r="GI148" s="155"/>
      <c r="GJ148" s="155"/>
      <c r="GK148" s="155"/>
      <c r="GL148" s="155"/>
      <c r="GM148" s="155"/>
      <c r="GN148" s="155"/>
      <c r="GO148" s="155"/>
      <c r="GP148" s="155"/>
      <c r="GQ148" s="155"/>
      <c r="GR148" s="155"/>
      <c r="GS148" s="155"/>
      <c r="GT148" s="155"/>
      <c r="GU148" s="155"/>
      <c r="GV148" s="155"/>
      <c r="GW148" s="155"/>
      <c r="GX148" s="155"/>
      <c r="GY148" s="155"/>
      <c r="GZ148" s="155"/>
      <c r="HA148" s="155"/>
      <c r="HB148" s="155"/>
      <c r="HC148" s="155"/>
      <c r="HD148" s="155"/>
      <c r="HE148" s="155"/>
      <c r="HF148" s="155"/>
      <c r="HG148" s="155"/>
      <c r="HH148" s="155"/>
      <c r="HI148" s="155"/>
      <c r="HJ148" s="155"/>
      <c r="HK148" s="155"/>
      <c r="HL148" s="155"/>
      <c r="HM148" s="155"/>
      <c r="HN148" s="155"/>
      <c r="HO148" s="155"/>
      <c r="HP148" s="155"/>
      <c r="HQ148" s="155"/>
      <c r="HR148" s="155"/>
      <c r="HS148" s="155"/>
      <c r="HT148" s="155"/>
      <c r="HU148" s="155"/>
      <c r="HV148" s="155"/>
      <c r="HW148" s="155"/>
      <c r="HX148" s="155"/>
      <c r="HY148" s="155"/>
      <c r="HZ148" s="155"/>
      <c r="IA148" s="155"/>
      <c r="IB148" s="155"/>
      <c r="IC148" s="155"/>
      <c r="ID148" s="155"/>
      <c r="IE148" s="155"/>
      <c r="IF148" s="155"/>
      <c r="IG148" s="155"/>
      <c r="IH148" s="155"/>
      <c r="II148" s="155"/>
      <c r="IJ148" s="155"/>
      <c r="IK148" s="155"/>
      <c r="IL148" s="155"/>
      <c r="IM148" s="155"/>
      <c r="IN148" s="155"/>
      <c r="IO148" s="155"/>
      <c r="IP148" s="155"/>
      <c r="IQ148" s="155"/>
      <c r="IR148" s="155"/>
      <c r="IS148" s="155"/>
      <c r="IT148" s="155"/>
      <c r="IU148" s="155"/>
      <c r="IV148" s="155"/>
      <c r="IW148" s="155"/>
    </row>
    <row r="149" customFormat="false" ht="12.75" hidden="false" customHeight="false" outlineLevel="0" collapsed="false">
      <c r="A149" s="155"/>
      <c r="B149" s="156" t="s">
        <v>132</v>
      </c>
      <c r="C149" s="242"/>
      <c r="D149" s="243" t="n">
        <f aca="false">+D148-D147</f>
        <v>1.2253</v>
      </c>
      <c r="E149" s="243" t="n">
        <f aca="false">+E148-E147</f>
        <v>1.2253</v>
      </c>
      <c r="F149" s="243" t="n">
        <f aca="false">+F148-F147</f>
        <v>3.6759</v>
      </c>
      <c r="G149" s="243" t="n">
        <f aca="false">+G148-G147</f>
        <v>3.6759</v>
      </c>
      <c r="H149" s="243" t="n">
        <f aca="false">+H148-H147</f>
        <v>0</v>
      </c>
      <c r="I149" s="243" t="n">
        <f aca="false">+I148-I147</f>
        <v>-2.4506</v>
      </c>
      <c r="J149" s="243" t="n">
        <f aca="false">+J148-J147</f>
        <v>-4.9012</v>
      </c>
      <c r="K149" s="243" t="n">
        <f aca="false">+K148-K147</f>
        <v>-6.1265</v>
      </c>
      <c r="L149" s="243" t="n">
        <f aca="false">+L148-L147</f>
        <v>-7.96445</v>
      </c>
      <c r="M149" s="243" t="n">
        <f aca="false">+M148-M147</f>
        <v>-9.8024</v>
      </c>
      <c r="N149" s="243" t="n">
        <f aca="false">+N148-N147</f>
        <v>-12.1024</v>
      </c>
      <c r="O149" s="243" t="n">
        <f aca="false">+O148-O147</f>
        <v>-13.3277</v>
      </c>
      <c r="P149" s="243" t="n">
        <f aca="false">+P148-P147</f>
        <v>-14.553</v>
      </c>
      <c r="Q149" s="243" t="n">
        <f aca="false">+Q148-Q147</f>
        <v>-12.71505</v>
      </c>
      <c r="R149" s="243" t="n">
        <f aca="false">+R148-R147</f>
        <v>-13.3277</v>
      </c>
      <c r="S149" s="243" t="n">
        <f aca="false">+S148-S147</f>
        <v>-13.94035</v>
      </c>
      <c r="T149" s="243" t="n">
        <f aca="false">+T148-T147</f>
        <v>-27.6384</v>
      </c>
      <c r="U149" s="243" t="n">
        <f aca="false">+U148-U147</f>
        <v>50.26135</v>
      </c>
      <c r="V149" s="243" t="n">
        <f aca="false">+V148-V147</f>
        <v>74.6737</v>
      </c>
      <c r="W149" s="243" t="n">
        <f aca="false">+W148-W147</f>
        <v>80.710154775</v>
      </c>
      <c r="X149" s="243" t="n">
        <f aca="false">+X148-X147</f>
        <v>60.496325</v>
      </c>
      <c r="Y149" s="243" t="n">
        <f aca="false">+Y148-Y147</f>
        <v>130.1678875</v>
      </c>
      <c r="Z149" s="243" t="n">
        <f aca="false">+Z148-Z147</f>
        <v>135.221025</v>
      </c>
      <c r="AA149" s="243" t="n">
        <f aca="false">+AA148-AA147</f>
        <v>89.3517999999999</v>
      </c>
      <c r="AB149" s="243" t="n">
        <f aca="false">+AB148-AB147</f>
        <v>91.030075</v>
      </c>
      <c r="AC149" s="243" t="n">
        <f aca="false">+AC148-AC147</f>
        <v>92.4581</v>
      </c>
      <c r="AD149" s="243" t="n">
        <f aca="false">+AD148-AD147</f>
        <v>90.736175</v>
      </c>
      <c r="AE149" s="243" t="n">
        <f aca="false">+AE148-AE147</f>
        <v>66.215725</v>
      </c>
      <c r="AF149" s="243" t="n">
        <f aca="false">+AF148-AF147</f>
        <v>61.5440499999999</v>
      </c>
      <c r="AG149" s="243" t="n">
        <f aca="false">+AG148-AG147</f>
        <v>57.260825</v>
      </c>
      <c r="AH149" s="243" t="n">
        <f aca="false">+AH148-AH147</f>
        <v>51.357975</v>
      </c>
      <c r="AI149" s="243" t="n">
        <f aca="false">+AI148-AI147</f>
        <v>44.4812499999999</v>
      </c>
      <c r="AJ149" s="248" t="n">
        <f aca="false">+AJ148-AJ147</f>
        <v>20.84915</v>
      </c>
      <c r="AK149" s="243" t="n">
        <f aca="false">+AK148-AK147</f>
        <v>19.5739999999999</v>
      </c>
      <c r="AL149" s="243" t="n">
        <f aca="false">+AL148-AL147</f>
        <v>17.66595</v>
      </c>
      <c r="AM149" s="243" t="n">
        <f aca="false">+AM148-AM147</f>
        <v>15.1984749999999</v>
      </c>
      <c r="AN149" s="243" t="n">
        <f aca="false">+AN148-AN147</f>
        <v>12.421825</v>
      </c>
      <c r="AO149" s="243" t="n">
        <f aca="false">+AO148-AO147</f>
        <v>21.0388249999999</v>
      </c>
      <c r="AP149" s="243" t="n">
        <f aca="false">+AP148-AP147</f>
        <v>19.5322749999999</v>
      </c>
      <c r="AQ149" s="243" t="n">
        <f aca="false">+AQ148-AQ147</f>
        <v>19.7774749999997</v>
      </c>
      <c r="AR149" s="243" t="n">
        <f aca="false">+AR148-AR147</f>
        <v>13.2828249999998</v>
      </c>
      <c r="AS149" s="243" t="n">
        <f aca="false">+AS148-AS147</f>
        <v>13.1483999999999</v>
      </c>
      <c r="AT149" s="243" t="n">
        <f aca="false">+AT148-AT147</f>
        <v>4.9935999999999</v>
      </c>
      <c r="AU149" s="243" t="n">
        <f aca="false">+AU148-AU147</f>
        <v>-3.16120000000001</v>
      </c>
      <c r="AV149" s="243" t="n">
        <f aca="false">+AV148-AV147</f>
        <v>-11.316</v>
      </c>
      <c r="AW149" s="243" t="n">
        <f aca="false">+AW148-AW147</f>
        <v>-12.884</v>
      </c>
      <c r="AX149" s="243" t="n">
        <f aca="false">+AX148-AX147</f>
        <v>-14.452</v>
      </c>
      <c r="AY149" s="243" t="n">
        <f aca="false">+AY148-AY147</f>
        <v>-16.02</v>
      </c>
      <c r="AZ149" s="243" t="n">
        <f aca="false">+AZ148-AZ147</f>
        <v>-23.86</v>
      </c>
      <c r="BA149" s="243" t="n">
        <f aca="false">+BA148-BA147</f>
        <v>-25.8200000000001</v>
      </c>
      <c r="BB149" s="243" t="n">
        <f aca="false">+BB148-BB147</f>
        <v>-2.30000000000007</v>
      </c>
      <c r="BC149" s="155"/>
      <c r="BD149" s="155"/>
      <c r="BE149" s="155"/>
      <c r="BF149" s="155"/>
      <c r="BG149" s="155"/>
      <c r="BH149" s="155"/>
      <c r="BI149" s="155"/>
      <c r="BJ149" s="155"/>
      <c r="BK149" s="155"/>
      <c r="BL149" s="155"/>
      <c r="BM149" s="155"/>
      <c r="BN149" s="155"/>
      <c r="BO149" s="155"/>
      <c r="BP149" s="155"/>
      <c r="BQ149" s="155"/>
      <c r="BR149" s="155"/>
      <c r="BS149" s="155"/>
      <c r="BT149" s="155"/>
      <c r="BU149" s="155"/>
      <c r="BV149" s="155"/>
      <c r="BW149" s="155"/>
      <c r="BX149" s="155"/>
      <c r="BY149" s="155"/>
      <c r="BZ149" s="155"/>
      <c r="CA149" s="155"/>
      <c r="CB149" s="155"/>
      <c r="CC149" s="155"/>
      <c r="CD149" s="155"/>
      <c r="CE149" s="155"/>
      <c r="CF149" s="155"/>
      <c r="CG149" s="155"/>
      <c r="CH149" s="155"/>
      <c r="CI149" s="155"/>
      <c r="CJ149" s="155"/>
      <c r="CK149" s="155"/>
      <c r="CL149" s="155"/>
      <c r="CM149" s="155"/>
      <c r="CN149" s="155"/>
      <c r="CO149" s="155"/>
      <c r="CP149" s="155"/>
      <c r="CQ149" s="155"/>
      <c r="CR149" s="155"/>
      <c r="CS149" s="155"/>
      <c r="CT149" s="155"/>
      <c r="CU149" s="155"/>
      <c r="CV149" s="155"/>
      <c r="CW149" s="155"/>
      <c r="CX149" s="155"/>
      <c r="CY149" s="155"/>
      <c r="CZ149" s="155"/>
      <c r="DA149" s="155"/>
      <c r="DB149" s="155"/>
      <c r="DC149" s="155"/>
      <c r="DD149" s="155"/>
      <c r="DE149" s="155"/>
      <c r="DF149" s="155"/>
      <c r="DG149" s="155"/>
      <c r="DH149" s="155"/>
      <c r="DI149" s="155"/>
      <c r="DJ149" s="155"/>
      <c r="DK149" s="155"/>
      <c r="DL149" s="155"/>
      <c r="DM149" s="155"/>
      <c r="DN149" s="155"/>
      <c r="DO149" s="155"/>
      <c r="DP149" s="155"/>
      <c r="DQ149" s="155"/>
      <c r="DR149" s="155"/>
      <c r="DS149" s="155"/>
      <c r="DT149" s="155"/>
      <c r="DU149" s="155"/>
      <c r="DV149" s="155"/>
      <c r="DW149" s="155"/>
      <c r="DX149" s="155"/>
      <c r="DY149" s="155"/>
      <c r="DZ149" s="155"/>
      <c r="EA149" s="155"/>
      <c r="EB149" s="155"/>
      <c r="EC149" s="155"/>
      <c r="ED149" s="155"/>
      <c r="EE149" s="155"/>
      <c r="EF149" s="155"/>
      <c r="EG149" s="155"/>
      <c r="EH149" s="155"/>
      <c r="EI149" s="155"/>
      <c r="EJ149" s="155"/>
      <c r="EK149" s="155"/>
      <c r="EL149" s="155"/>
      <c r="EM149" s="155"/>
      <c r="EN149" s="155"/>
      <c r="EO149" s="155"/>
      <c r="EP149" s="155"/>
      <c r="EQ149" s="155"/>
      <c r="ER149" s="155"/>
      <c r="ES149" s="155"/>
      <c r="ET149" s="155"/>
      <c r="EU149" s="155"/>
      <c r="EV149" s="155"/>
      <c r="EW149" s="155"/>
      <c r="EX149" s="155"/>
      <c r="EY149" s="155"/>
      <c r="EZ149" s="155"/>
      <c r="FA149" s="155"/>
      <c r="FB149" s="155"/>
      <c r="FC149" s="155"/>
      <c r="FD149" s="155"/>
      <c r="FE149" s="155"/>
      <c r="FF149" s="155"/>
      <c r="FG149" s="155"/>
      <c r="FH149" s="155"/>
      <c r="FI149" s="155"/>
      <c r="FJ149" s="155"/>
      <c r="FK149" s="155"/>
      <c r="FL149" s="155"/>
      <c r="FM149" s="155"/>
      <c r="FN149" s="155"/>
      <c r="FO149" s="155"/>
      <c r="FP149" s="155"/>
      <c r="FQ149" s="155"/>
      <c r="FR149" s="155"/>
      <c r="FS149" s="155"/>
      <c r="FT149" s="155"/>
      <c r="FU149" s="155"/>
      <c r="FV149" s="155"/>
      <c r="FW149" s="155"/>
      <c r="FX149" s="155"/>
      <c r="FY149" s="155"/>
      <c r="FZ149" s="155"/>
      <c r="GA149" s="155"/>
      <c r="GB149" s="155"/>
      <c r="GC149" s="155"/>
      <c r="GD149" s="155"/>
      <c r="GE149" s="155"/>
      <c r="GF149" s="155"/>
      <c r="GG149" s="155"/>
      <c r="GH149" s="155"/>
      <c r="GI149" s="155"/>
      <c r="GJ149" s="155"/>
      <c r="GK149" s="155"/>
      <c r="GL149" s="155"/>
      <c r="GM149" s="155"/>
      <c r="GN149" s="155"/>
      <c r="GO149" s="155"/>
      <c r="GP149" s="155"/>
      <c r="GQ149" s="155"/>
      <c r="GR149" s="155"/>
      <c r="GS149" s="155"/>
      <c r="GT149" s="155"/>
      <c r="GU149" s="155"/>
      <c r="GV149" s="155"/>
      <c r="GW149" s="155"/>
      <c r="GX149" s="155"/>
      <c r="GY149" s="155"/>
      <c r="GZ149" s="155"/>
      <c r="HA149" s="155"/>
      <c r="HB149" s="155"/>
      <c r="HC149" s="155"/>
      <c r="HD149" s="155"/>
      <c r="HE149" s="155"/>
      <c r="HF149" s="155"/>
      <c r="HG149" s="155"/>
      <c r="HH149" s="155"/>
      <c r="HI149" s="155"/>
      <c r="HJ149" s="155"/>
      <c r="HK149" s="155"/>
      <c r="HL149" s="155"/>
      <c r="HM149" s="155"/>
      <c r="HN149" s="155"/>
      <c r="HO149" s="155"/>
      <c r="HP149" s="155"/>
      <c r="HQ149" s="155"/>
      <c r="HR149" s="155"/>
      <c r="HS149" s="155"/>
      <c r="HT149" s="155"/>
      <c r="HU149" s="155"/>
      <c r="HV149" s="155"/>
      <c r="HW149" s="155"/>
      <c r="HX149" s="155"/>
      <c r="HY149" s="155"/>
      <c r="HZ149" s="155"/>
      <c r="IA149" s="155"/>
      <c r="IB149" s="155"/>
      <c r="IC149" s="155"/>
      <c r="ID149" s="155"/>
      <c r="IE149" s="155"/>
      <c r="IF149" s="155"/>
      <c r="IG149" s="155"/>
      <c r="IH149" s="155"/>
      <c r="II149" s="155"/>
      <c r="IJ149" s="155"/>
      <c r="IK149" s="155"/>
      <c r="IL149" s="155"/>
      <c r="IM149" s="155"/>
      <c r="IN149" s="155"/>
      <c r="IO149" s="155"/>
      <c r="IP149" s="155"/>
      <c r="IQ149" s="155"/>
      <c r="IR149" s="155"/>
      <c r="IS149" s="155"/>
      <c r="IT149" s="155"/>
      <c r="IU149" s="155"/>
      <c r="IV149" s="155"/>
      <c r="IW149" s="155"/>
    </row>
    <row r="150" customFormat="false" ht="12.75" hidden="false" customHeight="false" outlineLevel="0" collapsed="false">
      <c r="A150" s="155"/>
      <c r="B150" s="156"/>
      <c r="C150" s="242"/>
      <c r="D150" s="243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  <c r="AJ150" s="248"/>
      <c r="AK150" s="243"/>
      <c r="AL150" s="243"/>
      <c r="AM150" s="243"/>
      <c r="AN150" s="243"/>
      <c r="AO150" s="243"/>
      <c r="AP150" s="243"/>
      <c r="AQ150" s="243"/>
      <c r="AR150" s="243"/>
      <c r="AS150" s="243"/>
      <c r="AT150" s="243"/>
      <c r="AU150" s="243"/>
      <c r="AV150" s="243"/>
      <c r="AW150" s="243"/>
      <c r="AX150" s="243"/>
      <c r="AY150" s="243"/>
      <c r="AZ150" s="243"/>
      <c r="BA150" s="243"/>
      <c r="BB150" s="243"/>
      <c r="BC150" s="155"/>
      <c r="BD150" s="155"/>
      <c r="BE150" s="155"/>
      <c r="BF150" s="155"/>
      <c r="BG150" s="155"/>
      <c r="BH150" s="155"/>
      <c r="BI150" s="155"/>
      <c r="BJ150" s="155"/>
      <c r="BK150" s="155"/>
      <c r="BL150" s="155"/>
      <c r="BM150" s="155"/>
      <c r="BN150" s="155"/>
      <c r="BO150" s="155"/>
      <c r="BP150" s="155"/>
      <c r="BQ150" s="155"/>
      <c r="BR150" s="155"/>
      <c r="BS150" s="155"/>
      <c r="BT150" s="155"/>
      <c r="BU150" s="155"/>
      <c r="BV150" s="155"/>
      <c r="BW150" s="155"/>
      <c r="BX150" s="155"/>
      <c r="BY150" s="155"/>
      <c r="BZ150" s="155"/>
      <c r="CA150" s="155"/>
      <c r="CB150" s="155"/>
      <c r="CC150" s="155"/>
      <c r="CD150" s="155"/>
      <c r="CE150" s="155"/>
      <c r="CF150" s="155"/>
      <c r="CG150" s="155"/>
      <c r="CH150" s="155"/>
      <c r="CI150" s="155"/>
      <c r="CJ150" s="155"/>
      <c r="CK150" s="155"/>
      <c r="CL150" s="155"/>
      <c r="CM150" s="155"/>
      <c r="CN150" s="155"/>
      <c r="CO150" s="155"/>
      <c r="CP150" s="155"/>
      <c r="CQ150" s="155"/>
      <c r="CR150" s="155"/>
      <c r="CS150" s="155"/>
      <c r="CT150" s="155"/>
      <c r="CU150" s="155"/>
      <c r="CV150" s="155"/>
      <c r="CW150" s="155"/>
      <c r="CX150" s="155"/>
      <c r="CY150" s="155"/>
      <c r="CZ150" s="155"/>
      <c r="DA150" s="155"/>
      <c r="DB150" s="155"/>
      <c r="DC150" s="155"/>
      <c r="DD150" s="155"/>
      <c r="DE150" s="155"/>
      <c r="DF150" s="155"/>
      <c r="DG150" s="155"/>
      <c r="DH150" s="155"/>
      <c r="DI150" s="155"/>
      <c r="DJ150" s="155"/>
      <c r="DK150" s="155"/>
      <c r="DL150" s="155"/>
      <c r="DM150" s="155"/>
      <c r="DN150" s="155"/>
      <c r="DO150" s="155"/>
      <c r="DP150" s="155"/>
      <c r="DQ150" s="155"/>
      <c r="DR150" s="155"/>
      <c r="DS150" s="155"/>
      <c r="DT150" s="155"/>
      <c r="DU150" s="155"/>
      <c r="DV150" s="155"/>
      <c r="DW150" s="155"/>
      <c r="DX150" s="155"/>
      <c r="DY150" s="155"/>
      <c r="DZ150" s="155"/>
      <c r="EA150" s="155"/>
      <c r="EB150" s="155"/>
      <c r="EC150" s="155"/>
      <c r="ED150" s="155"/>
      <c r="EE150" s="155"/>
      <c r="EF150" s="155"/>
      <c r="EG150" s="155"/>
      <c r="EH150" s="155"/>
      <c r="EI150" s="155"/>
      <c r="EJ150" s="155"/>
      <c r="EK150" s="155"/>
      <c r="EL150" s="155"/>
      <c r="EM150" s="155"/>
      <c r="EN150" s="155"/>
      <c r="EO150" s="155"/>
      <c r="EP150" s="155"/>
      <c r="EQ150" s="155"/>
      <c r="ER150" s="155"/>
      <c r="ES150" s="155"/>
      <c r="ET150" s="155"/>
      <c r="EU150" s="155"/>
      <c r="EV150" s="155"/>
      <c r="EW150" s="155"/>
      <c r="EX150" s="155"/>
      <c r="EY150" s="155"/>
      <c r="EZ150" s="155"/>
      <c r="FA150" s="155"/>
      <c r="FB150" s="155"/>
      <c r="FC150" s="155"/>
      <c r="FD150" s="155"/>
      <c r="FE150" s="155"/>
      <c r="FF150" s="155"/>
      <c r="FG150" s="155"/>
      <c r="FH150" s="155"/>
      <c r="FI150" s="155"/>
      <c r="FJ150" s="155"/>
      <c r="FK150" s="155"/>
      <c r="FL150" s="155"/>
      <c r="FM150" s="155"/>
      <c r="FN150" s="155"/>
      <c r="FO150" s="155"/>
      <c r="FP150" s="155"/>
      <c r="FQ150" s="155"/>
      <c r="FR150" s="155"/>
      <c r="FS150" s="155"/>
      <c r="FT150" s="155"/>
      <c r="FU150" s="155"/>
      <c r="FV150" s="155"/>
      <c r="FW150" s="155"/>
      <c r="FX150" s="155"/>
      <c r="FY150" s="155"/>
      <c r="FZ150" s="155"/>
      <c r="GA150" s="155"/>
      <c r="GB150" s="155"/>
      <c r="GC150" s="155"/>
      <c r="GD150" s="155"/>
      <c r="GE150" s="155"/>
      <c r="GF150" s="155"/>
      <c r="GG150" s="155"/>
      <c r="GH150" s="155"/>
      <c r="GI150" s="155"/>
      <c r="GJ150" s="155"/>
      <c r="GK150" s="155"/>
      <c r="GL150" s="155"/>
      <c r="GM150" s="155"/>
      <c r="GN150" s="155"/>
      <c r="GO150" s="155"/>
      <c r="GP150" s="155"/>
      <c r="GQ150" s="155"/>
      <c r="GR150" s="155"/>
      <c r="GS150" s="155"/>
      <c r="GT150" s="155"/>
      <c r="GU150" s="155"/>
      <c r="GV150" s="155"/>
      <c r="GW150" s="155"/>
      <c r="GX150" s="155"/>
      <c r="GY150" s="155"/>
      <c r="GZ150" s="155"/>
      <c r="HA150" s="155"/>
      <c r="HB150" s="155"/>
      <c r="HC150" s="155"/>
      <c r="HD150" s="155"/>
      <c r="HE150" s="155"/>
      <c r="HF150" s="155"/>
      <c r="HG150" s="155"/>
      <c r="HH150" s="155"/>
      <c r="HI150" s="155"/>
      <c r="HJ150" s="155"/>
      <c r="HK150" s="155"/>
      <c r="HL150" s="155"/>
      <c r="HM150" s="155"/>
      <c r="HN150" s="155"/>
      <c r="HO150" s="155"/>
      <c r="HP150" s="155"/>
      <c r="HQ150" s="155"/>
      <c r="HR150" s="155"/>
      <c r="HS150" s="155"/>
      <c r="HT150" s="155"/>
      <c r="HU150" s="155"/>
      <c r="HV150" s="155"/>
      <c r="HW150" s="155"/>
      <c r="HX150" s="155"/>
      <c r="HY150" s="155"/>
      <c r="HZ150" s="155"/>
      <c r="IA150" s="155"/>
      <c r="IB150" s="155"/>
      <c r="IC150" s="155"/>
      <c r="ID150" s="155"/>
      <c r="IE150" s="155"/>
      <c r="IF150" s="155"/>
      <c r="IG150" s="155"/>
      <c r="IH150" s="155"/>
      <c r="II150" s="155"/>
      <c r="IJ150" s="155"/>
      <c r="IK150" s="155"/>
      <c r="IL150" s="155"/>
      <c r="IM150" s="155"/>
      <c r="IN150" s="155"/>
      <c r="IO150" s="155"/>
      <c r="IP150" s="155"/>
      <c r="IQ150" s="155"/>
      <c r="IR150" s="155"/>
      <c r="IS150" s="155"/>
      <c r="IT150" s="155"/>
      <c r="IU150" s="155"/>
      <c r="IV150" s="155"/>
      <c r="IW150" s="155"/>
    </row>
    <row r="151" customFormat="false" ht="12.75" hidden="false" customHeight="false" outlineLevel="0" collapsed="false"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  <c r="S151" s="240"/>
      <c r="T151" s="240"/>
      <c r="U151" s="240"/>
      <c r="V151" s="240"/>
      <c r="W151" s="240"/>
      <c r="X151" s="240"/>
      <c r="Y151" s="240"/>
      <c r="Z151" s="240"/>
      <c r="AA151" s="240"/>
      <c r="AB151" s="240"/>
      <c r="AC151" s="240"/>
      <c r="AD151" s="240"/>
      <c r="AE151" s="240"/>
      <c r="AF151" s="240"/>
      <c r="AG151" s="240"/>
      <c r="AH151" s="240"/>
      <c r="AI151" s="240"/>
      <c r="AJ151" s="241"/>
      <c r="AK151" s="240"/>
      <c r="AL151" s="240"/>
      <c r="AM151" s="240"/>
      <c r="AN151" s="240"/>
      <c r="AO151" s="240"/>
      <c r="AP151" s="240"/>
      <c r="AQ151" s="240"/>
      <c r="AR151" s="240"/>
      <c r="AS151" s="240"/>
      <c r="AT151" s="240"/>
      <c r="AU151" s="240"/>
      <c r="AV151" s="240"/>
      <c r="AW151" s="240"/>
      <c r="AX151" s="240"/>
      <c r="AY151" s="240"/>
      <c r="AZ151" s="240"/>
      <c r="BA151" s="240"/>
      <c r="BB151" s="240"/>
    </row>
    <row r="152" customFormat="false" ht="12.75" hidden="false" customHeight="false" outlineLevel="0" collapsed="false">
      <c r="B152" s="151" t="s">
        <v>133</v>
      </c>
      <c r="C152" s="252" t="n">
        <f aca="false">SUM(C10:C131)</f>
        <v>562.965</v>
      </c>
      <c r="D152" s="240" t="n">
        <f aca="false">+D74+D82+D90+D114+D122+D18+D58+D34+D42+D50+D98+D106+D66+D10+D130+D26</f>
        <v>0</v>
      </c>
      <c r="E152" s="240" t="n">
        <f aca="false">+E74+E82+E90+E114+E122+E18+E58+E34+E42+E50+E98+E106+E66+E10+E130+E26</f>
        <v>0</v>
      </c>
      <c r="F152" s="240" t="n">
        <f aca="false">+F74+F82+F90+F114+F122+F18+F58+F34+F42+F50+F98+F106+F66+F10+F130+F26</f>
        <v>0</v>
      </c>
      <c r="G152" s="240" t="n">
        <f aca="false">+G74+G82+G90+G114+G122+G18+G58+G34+G42+G50+G98+G106+G66+G10+G130+G26</f>
        <v>0</v>
      </c>
      <c r="H152" s="240" t="n">
        <f aca="false">+H74+H82+H90+H114+H122+H18+H58+H34+H42+H50+H98+H106+H66+H10+H130+H26</f>
        <v>3.6759</v>
      </c>
      <c r="I152" s="240" t="n">
        <f aca="false">+I74+I82+I90+I114+I122+I18+I58+I34+I42+I50+I98+I106+I66+I10+I130+I26</f>
        <v>6.1265</v>
      </c>
      <c r="J152" s="240" t="n">
        <f aca="false">+J74+J82+J90+J114+J122+J18+J58+J34+J42+J50+J98+J106+J66+J10+J130+J26</f>
        <v>8.5771</v>
      </c>
      <c r="K152" s="240" t="n">
        <f aca="false">+K74+K82+K90+K114+K122+K18+K58+K34+K42+K50+K98+K106+K66+K10+K130+K26</f>
        <v>11.0277</v>
      </c>
      <c r="L152" s="240" t="n">
        <f aca="false">+L74+L82+L90+L114+L122+L18+L58+L34+L42+L50+L98+L106+L66+L10+L130+L26</f>
        <v>12.86565</v>
      </c>
      <c r="M152" s="240" t="n">
        <f aca="false">+M74+M82+M90+M114+M122+M18+M58+M34+M42+M50+M98+M106+M66+M10+M130+M26</f>
        <v>14.7036</v>
      </c>
      <c r="N152" s="240" t="n">
        <f aca="false">+N74+N82+N90+N114+N122+N18+N58+N34+N42+N50+N98+N106+N66+N10+N130+N26</f>
        <v>18.2289</v>
      </c>
      <c r="O152" s="240" t="n">
        <f aca="false">+O74+O82+O90+O114+O122+O18+O58+O34+O42+O50+O98+O106+O66+O10+O130+O26</f>
        <v>19.4542</v>
      </c>
      <c r="P152" s="240" t="n">
        <f aca="false">+P74+P82+P90+P114+P122+P18+P58+P34+P42+P50+P98+P106+P66+P10+P130+P26</f>
        <v>20.6795</v>
      </c>
      <c r="Q152" s="240" t="n">
        <f aca="false">+Q74+Q82+Q90+Q114+Q122+Q18+Q58+Q34+Q42+Q50+Q98+Q106+Q66+Q10+Q130+Q26</f>
        <v>21.29215</v>
      </c>
      <c r="R152" s="240" t="n">
        <f aca="false">+R74+R82+R90+R114+R122+R18+R58+R34+R42+R50+R98+R106+R66+R10+R130+R26</f>
        <v>21.9048</v>
      </c>
      <c r="S152" s="240" t="n">
        <f aca="false">+S74+S82+S90+S114+S122+S18+S58+S34+S42+S50+S98+S106+S66+S10+S130+S26</f>
        <v>22.51745</v>
      </c>
      <c r="T152" s="240" t="n">
        <f aca="false">+T74+T82+T90+T114+T122+T18+T58+T34+T42+T50+T98+T106+T66+T10+T130+T26</f>
        <v>36.2155</v>
      </c>
      <c r="U152" s="240" t="n">
        <f aca="false">+U74+U82+U90+U114+U122+U18+U58+U34+U42+U50+U98+U106+U66+U10+U130+U26</f>
        <v>45.55175</v>
      </c>
      <c r="V152" s="240" t="n">
        <f aca="false">+V74+V82+V90+V114+V122+V18+V58+V34+V42+V50+V98+V106+V66+V10+V130+V26</f>
        <v>46.1644</v>
      </c>
      <c r="W152" s="240" t="n">
        <f aca="false">+W74+W82+W90+W114+W122+W18+W58+W34+W42+W50+W98+W106+W66+W10+W130+W26</f>
        <v>95.664320225</v>
      </c>
      <c r="X152" s="240" t="n">
        <f aca="false">+X74+X82+X90+X114+X122+X18+X58+X34+X42+X50+X98+X106+X66+X10+X130+X26</f>
        <v>136.8266</v>
      </c>
      <c r="Y152" s="240" t="n">
        <f aca="false">+Y74+Y82+Y90+Y114+Y122+Y18+Y58+Y34+Y42+Y50+Y98+Y106+Y66+Y10+Y130+Y26</f>
        <v>145.6323375</v>
      </c>
      <c r="Z152" s="240" t="n">
        <f aca="false">+Z74+Z82+Z90+Z114+Z122+Z18+Z58+Z34+Z42+Z50+Z98+Z106+Z66+Z10+Z130+Z26</f>
        <v>148.292575</v>
      </c>
      <c r="AA152" s="240" t="n">
        <f aca="false">+AA74+AA82+AA90+AA114+AA122+AA18+AA58+AA34+AA42+AA50+AA98+AA106+AA66+AA10+AA130+AA26</f>
        <v>207.380675</v>
      </c>
      <c r="AB152" s="240" t="n">
        <f aca="false">+AB74+AB82+AB90+AB114+AB122+AB18+AB58+AB34+AB42+AB50+AB98+AB106+AB66+AB10+AB130+AB26</f>
        <v>221.423775</v>
      </c>
      <c r="AC152" s="240" t="n">
        <f aca="false">+AC74+AC82+AC90+AC114+AC122+AC18+AC58+AC34+AC42+AC50+AC98+AC106+AC66+AC10+AC130+AC26</f>
        <v>235.466875</v>
      </c>
      <c r="AD152" s="240" t="n">
        <f aca="false">+AD74+AD82+AD90+AD114+AD122+AD18+AD58+AD34+AD42+AD50+AD98+AD106+AD66+AD10+AD130+AD26</f>
        <v>250.657925</v>
      </c>
      <c r="AE152" s="240" t="n">
        <f aca="false">+AE74+AE82+AE90+AE114+AE122+AE18+AE58+AE34+AE42+AE50+AE98+AE106+AE66+AE10+AE130+AE26</f>
        <v>289.39825</v>
      </c>
      <c r="AF152" s="240" t="n">
        <f aca="false">+AF74+AF82+AF90+AF114+AF122+AF18+AF58+AF34+AF42+AF50+AF98+AF106+AF66+AF10+AF130+AF26</f>
        <v>312.268725</v>
      </c>
      <c r="AG152" s="240" t="n">
        <f aca="false">+AG74+AG82+AG90+AG114+AG122+AG18+AG58+AG34+AG42+AG50+AG98+AG106+AG66+AG10+AG130+AG26</f>
        <v>330.771825</v>
      </c>
      <c r="AH152" s="240" t="n">
        <f aca="false">+AH74+AH82+AH90+AH114+AH122+AH18+AH58+AH34+AH42+AH50+AH98+AH106+AH66+AH10+AH130+AH26</f>
        <v>359.581075</v>
      </c>
      <c r="AI152" s="240" t="n">
        <f aca="false">+AI74+AI82+AI90+AI114+AI122+AI18+AI58+AI34+AI42+AI50+AI98+AI106+AI66+AI10+AI130+AI26</f>
        <v>375.13195</v>
      </c>
      <c r="AJ152" s="240" t="n">
        <f aca="false">+AJ74+AJ82+AJ90+AJ114+AJ122+AJ18+AJ58+AJ34+AJ42+AJ50+AJ98+AJ106+AJ66+AJ10+AJ130+AJ26</f>
        <v>407.9387</v>
      </c>
      <c r="AK152" s="240" t="n">
        <f aca="false">+AK74+AK82+AK90+AK114+AK122+AK18+AK58+AK34+AK42+AK50+AK98+AK106+AK66+AK10+AK130+AK26</f>
        <v>414.885</v>
      </c>
      <c r="AL152" s="240" t="n">
        <f aca="false">+AL74+AL82+AL90+AL114+AL122+AL18+AL58+AL34+AL42+AL50+AL98+AL106+AL66+AL10+AL130+AL26</f>
        <v>421.8313</v>
      </c>
      <c r="AM152" s="240" t="n">
        <f aca="false">+AM74+AM82+AM90+AM114+AM122+AM18+AM58+AM34+AM42+AM50+AM98+AM106+AM66+AM10+AM130+AM26</f>
        <v>428.586275</v>
      </c>
      <c r="AN152" s="240" t="n">
        <f aca="false">+AN74+AN82+AN90+AN114+AN122+AN18+AN58+AN34+AN42+AN50+AN98+AN106+AN66+AN10+AN130+AN26</f>
        <v>435.149925</v>
      </c>
      <c r="AO152" s="240" t="n">
        <f aca="false">+AO74+AO82+AO90+AO114+AO122+AO18+AO58+AO34+AO42+AO50+AO98+AO106+AO66+AO10+AO130+AO26</f>
        <v>451.340925</v>
      </c>
      <c r="AP152" s="240" t="n">
        <f aca="false">+AP74+AP82+AP90+AP114+AP122+AP18+AP58+AP34+AP42+AP50+AP98+AP106+AP66+AP10+AP130+AP26</f>
        <v>477.405225</v>
      </c>
      <c r="AQ152" s="240" t="n">
        <f aca="false">+AQ74+AQ82+AQ90+AQ114+AQ122+AQ18+AQ58+AQ34+AQ42+AQ50+AQ98+AQ106+AQ66+AQ10+AQ130+AQ26</f>
        <v>500.967025</v>
      </c>
      <c r="AR152" s="240" t="n">
        <f aca="false">+AR74+AR82+AR90+AR114+AR122+AR18+AR58+AR34+AR42+AR50+AR98+AR106+AR66+AR10+AR130+AR26</f>
        <v>509.246675</v>
      </c>
      <c r="AS152" s="240" t="n">
        <f aca="false">+AS74+AS82+AS90+AS114+AS122+AS18+AS58+AS34+AS42+AS50+AS98+AS106+AS66+AS10+AS130+AS26</f>
        <v>521.6446</v>
      </c>
      <c r="AT152" s="240" t="n">
        <f aca="false">+AT74+AT82+AT90+AT114+AT122+AT18+AT58+AT34+AT42+AT50+AT98+AT106+AT66+AT10+AT130+AT26</f>
        <v>530.5834</v>
      </c>
      <c r="AU152" s="240" t="n">
        <f aca="false">+AU74+AU82+AU90+AU114+AU122+AU18+AU58+AU34+AU42+AU50+AU98+AU106+AU66+AU10+AU130+AU26</f>
        <v>539.5222</v>
      </c>
      <c r="AV152" s="240" t="n">
        <f aca="false">+AV74+AV82+AV90+AV114+AV122+AV18+AV58+AV34+AV42+AV50+AV98+AV106+AV66+AV10+AV130+AV26</f>
        <v>548.461</v>
      </c>
      <c r="AW152" s="240" t="n">
        <f aca="false">+AW74+AW82+AW90+AW114+AW122+AW18+AW58+AW34+AW42+AW50+AW98+AW106+AW66+AW10+AW130+AW26</f>
        <v>550.029</v>
      </c>
      <c r="AX152" s="240" t="n">
        <f aca="false">+AX74+AX82+AX90+AX114+AX122+AX18+AX58+AX34+AX42+AX50+AX98+AX106+AX66+AX10+AX130+AX26</f>
        <v>551.597</v>
      </c>
      <c r="AY152" s="240" t="n">
        <f aca="false">+AY74+AY82+AY90+AY114+AY122+AY18+AY58+AY34+AY42+AY50+AY98+AY106+AY66+AY10+AY130+AY26</f>
        <v>553.165</v>
      </c>
      <c r="AZ152" s="240" t="n">
        <f aca="false">+AZ74+AZ82+AZ90+AZ114+AZ122+AZ18+AZ58+AZ34+AZ42+AZ50+AZ98+AZ106+AZ66+AZ10+AZ130+AZ26</f>
        <v>561.005</v>
      </c>
      <c r="BA152" s="240" t="n">
        <f aca="false">+BA74+BA82+BA90+BA114+BA122+BA18+BA58+BA34+BA42+BA50+BA98+BA106+BA66+BA10+BA130+BA26</f>
        <v>562.965</v>
      </c>
      <c r="BB152" s="240" t="n">
        <f aca="false">+BB74+BB82+BB90+BB114+BB122+BB18+BB58+BB34+BB42+BB50+BB98+BB106+BB66+BB10+BB130+BB26</f>
        <v>562.965</v>
      </c>
    </row>
    <row r="153" customFormat="false" ht="12.75" hidden="false" customHeight="false" outlineLevel="0" collapsed="false">
      <c r="D153" s="240" t="n">
        <f aca="false">+D75+D83+D91+D115+D123+D19+D59+D35+D43+D51+D99+D107+D67+D11+D131+D27</f>
        <v>1.2253</v>
      </c>
      <c r="E153" s="240" t="n">
        <f aca="false">+E75+E83+E91+E115+E123+E19+E59+E35+E43+E51+E99+E107+E67+E11+E131+E27</f>
        <v>1.2253</v>
      </c>
      <c r="F153" s="240" t="n">
        <f aca="false">+F75+F83+F91+F115+F123+F19+F59+F35+F43+F51+F99+F107+F67+F11+F131+F27</f>
        <v>3.6759</v>
      </c>
      <c r="G153" s="240" t="n">
        <f aca="false">+G75+G83+G91+G115+G123+G19+G59+G35+G43+G51+G99+G107+G67+G11+G131+G27</f>
        <v>3.6759</v>
      </c>
      <c r="H153" s="240" t="n">
        <f aca="false">+H75+H83+H91+H115+H123+H19+H59+H35+H43+H51+H99+H107+H67+H11+H131+H27</f>
        <v>3.6759</v>
      </c>
      <c r="I153" s="240" t="n">
        <f aca="false">+I75+I83+I91+I115+I123+I19+I59+I35+I43+I51+I99+I107+I67+I11+I131+I27</f>
        <v>3.6759</v>
      </c>
      <c r="J153" s="240" t="n">
        <f aca="false">+J75+J83+J91+J115+J123+J19+J59+J35+J43+J51+J99+J107+J67+J11+J131+J27</f>
        <v>3.6759</v>
      </c>
      <c r="K153" s="240" t="n">
        <f aca="false">+K75+K83+K91+K115+K123+K19+K59+K35+K43+K51+K99+K107+K67+K11+K131+K27</f>
        <v>4.9012</v>
      </c>
      <c r="L153" s="240" t="n">
        <f aca="false">+L75+L83+L91+L115+L123+L19+L59+L35+L43+L51+L99+L107+L67+L11+L131+L27</f>
        <v>4.9012</v>
      </c>
      <c r="M153" s="240" t="n">
        <f aca="false">+M75+M83+M91+M115+M123+M19+M59+M35+M43+M51+M99+M107+M67+M11+M131+M27</f>
        <v>4.9012</v>
      </c>
      <c r="N153" s="240" t="n">
        <f aca="false">+N75+N83+N91+N115+N123+N19+N59+N35+N43+N51+N99+N107+N67+N11+N131+N27</f>
        <v>6.1265</v>
      </c>
      <c r="O153" s="240" t="n">
        <f aca="false">+O75+O83+O91+O115+O123+O19+O59+O35+O43+O51+O99+O107+O67+O11+O131+O27</f>
        <v>6.1265</v>
      </c>
      <c r="P153" s="240" t="n">
        <f aca="false">+P75+P83+P91+P115+P123+P19+P59+P35+P43+P51+P99+P107+P67+P11+P131+P27</f>
        <v>6.1265</v>
      </c>
      <c r="Q153" s="240" t="n">
        <f aca="false">+Q75+Q83+Q91+Q115+Q123+Q19+Q59+Q35+Q43+Q51+Q99+Q107+Q67+Q11+Q131+Q27</f>
        <v>8.5771</v>
      </c>
      <c r="R153" s="240" t="n">
        <f aca="false">+R75+R83+R91+R115+R123+R19+R59+R35+R43+R51+R99+R107+R67+R11+R131+R27</f>
        <v>8.5771</v>
      </c>
      <c r="S153" s="240" t="n">
        <f aca="false">+S75+S83+S91+S115+S123+S19+S59+S35+S43+S51+S99+S107+S67+S11+S131+S27</f>
        <v>8.5771</v>
      </c>
      <c r="T153" s="240" t="n">
        <f aca="false">+T75+T83+T91+T115+T123+T19+T59+T35+T43+T51+T99+T107+T67+T11+T131+T27</f>
        <v>8.5771</v>
      </c>
      <c r="U153" s="240" t="n">
        <f aca="false">+U75+U83+U91+U115+U123+U19+U59+U35+U43+U51+U99+U107+U67+U11+U131+U27</f>
        <v>95.8131</v>
      </c>
      <c r="V153" s="240" t="n">
        <f aca="false">+V75+V83+V91+V115+V123+V19+V59+V35+V43+V51+V99+V107+V67+V11+V131+V27</f>
        <v>120.8381</v>
      </c>
      <c r="W153" s="240" t="n">
        <f aca="false">+W75+W83+W91+W115+W123+W19+W59+W35+W43+W51+W99+W107+W67+W11+W131+W27</f>
        <v>176.374475</v>
      </c>
      <c r="X153" s="240" t="n">
        <f aca="false">+X75+X83+X91+X115+X123+X19+X59+X35+X43+X51+X99+X107+X67+X11+X131+X27</f>
        <v>197.322925</v>
      </c>
      <c r="Y153" s="240" t="n">
        <f aca="false">+Y75+Y83+Y91+Y115+Y123+Y19+Y59+Y35+Y43+Y51+Y99+Y107+Y67+Y11+Y131+Y27</f>
        <v>275.800225</v>
      </c>
      <c r="Z153" s="240" t="n">
        <f aca="false">+Z75+Z83+Z91+Z115+Z123+Z19+Z59+Z35+Z43+Z51+Z99+Z107+Z67+Z11+Z131+Z27</f>
        <v>283.5136</v>
      </c>
      <c r="AA153" s="240" t="n">
        <f aca="false">+AA75+AA83+AA91+AA115+AA123+AA19+AA59+AA35+AA43+AA51+AA99+AA107+AA67+AA11+AA131+AA27</f>
        <v>296.732475</v>
      </c>
      <c r="AB153" s="240" t="n">
        <f aca="false">+AB75+AB83+AB91+AB115+AB123+AB19+AB59+AB35+AB43+AB51+AB99+AB107+AB67+AB11+AB131+AB27</f>
        <v>312.45385</v>
      </c>
      <c r="AC153" s="240" t="n">
        <f aca="false">+AC75+AC83+AC91+AC115+AC123+AC19+AC59+AC35+AC43+AC51+AC99+AC107+AC67+AC11+AC131+AC27</f>
        <v>327.924975</v>
      </c>
      <c r="AD153" s="240" t="n">
        <f aca="false">+AD75+AD83+AD91+AD115+AD123+AD19+AD59+AD35+AD43+AD51+AD99+AD107+AD67+AD11+AD131+AD27</f>
        <v>341.3941</v>
      </c>
      <c r="AE153" s="240" t="n">
        <f aca="false">+AE75+AE83+AE91+AE115+AE123+AE19+AE59+AE35+AE43+AE51+AE99+AE107+AE67+AE11+AE131+AE27</f>
        <v>355.613975</v>
      </c>
      <c r="AF153" s="240" t="n">
        <f aca="false">+AF75+AF83+AF91+AF115+AF123+AF19+AF59+AF35+AF43+AF51+AF99+AF107+AF67+AF11+AF131+AF27</f>
        <v>373.812775</v>
      </c>
      <c r="AG153" s="240" t="n">
        <f aca="false">+AG75+AG83+AG91+AG115+AG123+AG19+AG59+AG35+AG43+AG51+AG99+AG107+AG67+AG11+AG131+AG27</f>
        <v>388.03265</v>
      </c>
      <c r="AH153" s="240" t="n">
        <f aca="false">+AH75+AH83+AH91+AH115+AH123+AH19+AH59+AH35+AH43+AH51+AH99+AH107+AH67+AH11+AH131+AH27</f>
        <v>410.93905</v>
      </c>
      <c r="AI153" s="240" t="n">
        <f aca="false">+AI75+AI83+AI91+AI115+AI123+AI19+AI59+AI35+AI43+AI51+AI99+AI107+AI67+AI11+AI131+AI27</f>
        <v>419.6132</v>
      </c>
      <c r="AJ153" s="240" t="n">
        <f aca="false">+AJ75+AJ83+AJ91+AJ115+AJ123+AJ19+AJ59+AJ35+AJ43+AJ51+AJ99+AJ107+AJ67+AJ11+AJ131+AJ27</f>
        <v>428.78785</v>
      </c>
      <c r="AK153" s="240" t="n">
        <f aca="false">+AK75+AK83+AK91+AK115+AK123+AK19+AK59+AK35+AK43+AK51+AK99+AK107+AK67+AK11+AK131+AK27</f>
        <v>434.459</v>
      </c>
      <c r="AL153" s="240" t="n">
        <f aca="false">+AL75+AL83+AL91+AL115+AL123+AL19+AL59+AL35+AL43+AL51+AL99+AL107+AL67+AL11+AL131+AL27</f>
        <v>439.49725</v>
      </c>
      <c r="AM153" s="240" t="n">
        <f aca="false">+AM75+AM83+AM91+AM115+AM123+AM19+AM59+AM35+AM43+AM51+AM99+AM107+AM67+AM11+AM131+AM27</f>
        <v>443.78475</v>
      </c>
      <c r="AN153" s="240" t="n">
        <f aca="false">+AN75+AN83+AN91+AN115+AN123+AN19+AN59+AN35+AN43+AN51+AN99+AN107+AN67+AN11+AN131+AN27</f>
        <v>447.57175</v>
      </c>
      <c r="AO153" s="240" t="n">
        <f aca="false">+AO75+AO83+AO91+AO115+AO123+AO19+AO59+AO35+AO43+AO51+AO99+AO107+AO67+AO11+AO131+AO27</f>
        <v>472.37975</v>
      </c>
      <c r="AP153" s="240" t="n">
        <f aca="false">+AP75+AP83+AP91+AP115+AP123+AP19+AP59+AP35+AP43+AP51+AP99+AP107+AP67+AP11+AP131+AP27</f>
        <v>496.9375</v>
      </c>
      <c r="AQ153" s="240" t="n">
        <f aca="false">+AQ75+AQ83+AQ91+AQ115+AQ123+AQ19+AQ59+AQ35+AQ43+AQ51+AQ99+AQ107+AQ67+AQ11+AQ131+AQ27</f>
        <v>520.7445</v>
      </c>
      <c r="AR153" s="240" t="n">
        <f aca="false">+AR75+AR83+AR91+AR115+AR123+AR19+AR59+AR35+AR43+AR51+AR99+AR107+AR67+AR11+AR131+AR27</f>
        <v>522.5295</v>
      </c>
      <c r="AS153" s="240" t="n">
        <f aca="false">+AS75+AS83+AS91+AS115+AS123+AS19+AS59+AS35+AS43+AS51+AS99+AS107+AS67+AS11+AS131+AS27</f>
        <v>534.793</v>
      </c>
      <c r="AT153" s="240" t="n">
        <f aca="false">+AT75+AT83+AT91+AT115+AT123+AT19+AT59+AT35+AT43+AT51+AT99+AT107+AT67+AT11+AT131+AT27</f>
        <v>535.577</v>
      </c>
      <c r="AU153" s="240" t="n">
        <f aca="false">+AU75+AU83+AU91+AU115+AU123+AU19+AU59+AU35+AU43+AU51+AU99+AU107+AU67+AU11+AU131+AU27</f>
        <v>536.361</v>
      </c>
      <c r="AV153" s="240" t="n">
        <f aca="false">+AV75+AV83+AV91+AV115+AV123+AV19+AV59+AV35+AV43+AV51+AV99+AV107+AV67+AV11+AV131+AV27</f>
        <v>537.145</v>
      </c>
      <c r="AW153" s="240" t="n">
        <f aca="false">+AW75+AW83+AW91+AW115+AW123+AW19+AW59+AW35+AW43+AW51+AW99+AW107+AW67+AW11+AW131+AW27</f>
        <v>537.145</v>
      </c>
      <c r="AX153" s="240" t="n">
        <f aca="false">+AX75+AX83+AX91+AX115+AX123+AX19+AX59+AX35+AX43+AX51+AX99+AX107+AX67+AX11+AX131+AX27</f>
        <v>537.145</v>
      </c>
      <c r="AY153" s="240" t="n">
        <f aca="false">+AY75+AY83+AY91+AY115+AY123+AY19+AY59+AY35+AY43+AY51+AY99+AY107+AY67+AY11+AY131+AY27</f>
        <v>537.145</v>
      </c>
      <c r="AZ153" s="240" t="n">
        <f aca="false">+AZ75+AZ83+AZ91+AZ115+AZ123+AZ19+AZ59+AZ35+AZ43+AZ51+AZ99+AZ107+AZ67+AZ11+AZ131+AZ27</f>
        <v>537.145</v>
      </c>
      <c r="BA153" s="240" t="n">
        <f aca="false">+BA75+BA83+BA91+BA115+BA123+BA19+BA59+BA35+BA43+BA51+BA99+BA107+BA67+BA11+BA131+BA27</f>
        <v>537.145</v>
      </c>
      <c r="BB153" s="240" t="n">
        <f aca="false">+BB75+BB83+BB91+BB115+BB123+BB19+BB59+BB35+BB43+BB51+BB99+BB107+BB67+BB11+BB131+BB27</f>
        <v>560.665</v>
      </c>
    </row>
    <row r="154" customFormat="false" ht="12.75" hidden="false" customHeight="false" outlineLevel="0" collapsed="false">
      <c r="D154" s="240" t="n">
        <f aca="false">+D153-D152</f>
        <v>1.2253</v>
      </c>
      <c r="E154" s="240" t="n">
        <f aca="false">+E153-E152</f>
        <v>1.2253</v>
      </c>
      <c r="F154" s="240" t="n">
        <f aca="false">+F153-F152</f>
        <v>3.6759</v>
      </c>
      <c r="G154" s="240" t="n">
        <f aca="false">+G153-G152</f>
        <v>3.6759</v>
      </c>
      <c r="H154" s="240" t="n">
        <f aca="false">+H153-H152</f>
        <v>0</v>
      </c>
      <c r="I154" s="240" t="n">
        <f aca="false">+I153-I152</f>
        <v>-2.4506</v>
      </c>
      <c r="J154" s="240" t="n">
        <f aca="false">+J153-J152</f>
        <v>-4.9012</v>
      </c>
      <c r="K154" s="240" t="n">
        <f aca="false">+K153-K152</f>
        <v>-6.1265</v>
      </c>
      <c r="L154" s="240" t="n">
        <f aca="false">+L153-L152</f>
        <v>-7.96445</v>
      </c>
      <c r="M154" s="240" t="n">
        <f aca="false">+M153-M152</f>
        <v>-9.8024</v>
      </c>
      <c r="N154" s="240" t="n">
        <f aca="false">+N153-N152</f>
        <v>-12.1024</v>
      </c>
      <c r="O154" s="240" t="n">
        <f aca="false">+O153-O152</f>
        <v>-13.3277</v>
      </c>
      <c r="P154" s="240" t="n">
        <f aca="false">+P153-P152</f>
        <v>-14.553</v>
      </c>
      <c r="Q154" s="240" t="n">
        <f aca="false">+Q153-Q152</f>
        <v>-12.71505</v>
      </c>
      <c r="R154" s="240" t="n">
        <f aca="false">+R153-R152</f>
        <v>-13.3277</v>
      </c>
      <c r="S154" s="240" t="n">
        <f aca="false">+S153-S152</f>
        <v>-13.94035</v>
      </c>
      <c r="T154" s="240" t="n">
        <f aca="false">+T153-T152</f>
        <v>-27.6384</v>
      </c>
      <c r="U154" s="240" t="n">
        <f aca="false">+U153-U152</f>
        <v>50.26135</v>
      </c>
      <c r="V154" s="240" t="n">
        <f aca="false">+V153-V152</f>
        <v>74.6737</v>
      </c>
      <c r="W154" s="240" t="n">
        <f aca="false">+W153-W152</f>
        <v>80.710154775</v>
      </c>
      <c r="X154" s="240" t="n">
        <f aca="false">+X153-X152</f>
        <v>60.496325</v>
      </c>
      <c r="Y154" s="240" t="n">
        <f aca="false">+Y153-Y152</f>
        <v>130.1678875</v>
      </c>
      <c r="Z154" s="240" t="n">
        <f aca="false">+Z153-Z152</f>
        <v>135.221025</v>
      </c>
      <c r="AA154" s="240" t="n">
        <f aca="false">+AA153-AA152</f>
        <v>89.3518</v>
      </c>
      <c r="AB154" s="240" t="n">
        <f aca="false">+AB153-AB152</f>
        <v>91.030075</v>
      </c>
      <c r="AC154" s="240" t="n">
        <f aca="false">+AC153-AC152</f>
        <v>92.4581</v>
      </c>
      <c r="AD154" s="240" t="n">
        <f aca="false">+AD153-AD152</f>
        <v>90.7361749999999</v>
      </c>
      <c r="AE154" s="240" t="n">
        <f aca="false">+AE153-AE152</f>
        <v>66.2157249999999</v>
      </c>
      <c r="AF154" s="240" t="n">
        <f aca="false">+AF153-AF152</f>
        <v>61.5440499999999</v>
      </c>
      <c r="AG154" s="240" t="n">
        <f aca="false">+AG153-AG152</f>
        <v>57.2608249999999</v>
      </c>
      <c r="AH154" s="240" t="n">
        <f aca="false">+AH153-AH152</f>
        <v>51.3579749999999</v>
      </c>
      <c r="AI154" s="240" t="n">
        <f aca="false">+AI153-AI152</f>
        <v>44.4812499999999</v>
      </c>
      <c r="AJ154" s="241" t="n">
        <f aca="false">+AJ153-AJ152</f>
        <v>20.8491499999999</v>
      </c>
      <c r="AK154" s="240" t="n">
        <f aca="false">+AK153-AK152</f>
        <v>19.5739999999999</v>
      </c>
      <c r="AL154" s="240" t="n">
        <f aca="false">+AL153-AL152</f>
        <v>17.6659499999998</v>
      </c>
      <c r="AM154" s="240" t="n">
        <f aca="false">+AM153-AM152</f>
        <v>15.198475</v>
      </c>
      <c r="AN154" s="240" t="n">
        <f aca="false">+AN153-AN152</f>
        <v>12.4218249999998</v>
      </c>
      <c r="AO154" s="240" t="n">
        <f aca="false">+AO153-AO152</f>
        <v>21.0388249999999</v>
      </c>
      <c r="AP154" s="240" t="n">
        <f aca="false">+AP153-AP152</f>
        <v>19.5322749999999</v>
      </c>
      <c r="AQ154" s="240" t="n">
        <f aca="false">+AQ153-AQ152</f>
        <v>19.7774749999999</v>
      </c>
      <c r="AR154" s="240" t="n">
        <f aca="false">+AR153-AR152</f>
        <v>13.2828249999999</v>
      </c>
      <c r="AS154" s="240" t="n">
        <f aca="false">+AS153-AS152</f>
        <v>13.1483999999999</v>
      </c>
      <c r="AT154" s="240" t="n">
        <f aca="false">+AT153-AT152</f>
        <v>4.99359999999979</v>
      </c>
      <c r="AU154" s="240" t="n">
        <f aca="false">+AU153-AU152</f>
        <v>-3.16120000000012</v>
      </c>
      <c r="AV154" s="240" t="n">
        <f aca="false">+AV153-AV152</f>
        <v>-11.3160000000001</v>
      </c>
      <c r="AW154" s="240" t="n">
        <f aca="false">+AW153-AW152</f>
        <v>-12.8840000000001</v>
      </c>
      <c r="AX154" s="240" t="n">
        <f aca="false">+AX153-AX152</f>
        <v>-14.4520000000001</v>
      </c>
      <c r="AY154" s="240" t="n">
        <f aca="false">+AY153-AY152</f>
        <v>-16.0200000000001</v>
      </c>
      <c r="AZ154" s="240" t="n">
        <f aca="false">+AZ153-AZ152</f>
        <v>-23.8600000000001</v>
      </c>
      <c r="BA154" s="240" t="n">
        <f aca="false">+BA153-BA152</f>
        <v>-25.8200000000002</v>
      </c>
      <c r="BB154" s="240" t="n">
        <f aca="false">+BB153-BB152</f>
        <v>-2.30000000000007</v>
      </c>
    </row>
    <row r="155" customFormat="false" ht="12.75" hidden="false" customHeight="false" outlineLevel="0" collapsed="false"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40"/>
      <c r="T155" s="240"/>
      <c r="U155" s="240"/>
      <c r="V155" s="240"/>
      <c r="W155" s="240"/>
      <c r="X155" s="240"/>
      <c r="Y155" s="240"/>
      <c r="Z155" s="240"/>
      <c r="AA155" s="240"/>
      <c r="AB155" s="240"/>
      <c r="AC155" s="240"/>
      <c r="AD155" s="240"/>
      <c r="AE155" s="240"/>
      <c r="AF155" s="240"/>
      <c r="AG155" s="240"/>
      <c r="AH155" s="240"/>
      <c r="AI155" s="240"/>
      <c r="AJ155" s="241"/>
      <c r="AK155" s="240"/>
      <c r="AL155" s="240"/>
      <c r="AM155" s="240"/>
      <c r="AN155" s="240"/>
      <c r="AO155" s="240"/>
      <c r="AP155" s="240"/>
      <c r="AQ155" s="240"/>
      <c r="AR155" s="240"/>
      <c r="AS155" s="240"/>
      <c r="AT155" s="240"/>
      <c r="AU155" s="240"/>
      <c r="AV155" s="240"/>
      <c r="AW155" s="240"/>
      <c r="AX155" s="240"/>
      <c r="AY155" s="240"/>
      <c r="AZ155" s="240"/>
      <c r="BA155" s="240"/>
      <c r="BB155" s="240"/>
    </row>
    <row r="156" customFormat="false" ht="12.75" hidden="false" customHeight="false" outlineLevel="0" collapsed="false">
      <c r="B156" s="151" t="s">
        <v>134</v>
      </c>
      <c r="C156" s="253" t="n">
        <f aca="false">+C147-C152</f>
        <v>0</v>
      </c>
      <c r="D156" s="253" t="n">
        <f aca="false">+D147-D152</f>
        <v>0</v>
      </c>
      <c r="E156" s="253" t="n">
        <f aca="false">+E147-E152</f>
        <v>0</v>
      </c>
      <c r="F156" s="253" t="n">
        <f aca="false">+F147-F152</f>
        <v>0</v>
      </c>
      <c r="G156" s="253" t="n">
        <f aca="false">+G147-G152</f>
        <v>0</v>
      </c>
      <c r="H156" s="253" t="n">
        <f aca="false">+H147-H152</f>
        <v>0</v>
      </c>
      <c r="I156" s="253" t="n">
        <f aca="false">+I147-I152</f>
        <v>0</v>
      </c>
      <c r="J156" s="253" t="n">
        <f aca="false">+J147-J152</f>
        <v>0</v>
      </c>
      <c r="K156" s="253" t="n">
        <f aca="false">+K147-K152</f>
        <v>0</v>
      </c>
      <c r="L156" s="253" t="n">
        <f aca="false">+L147-L152</f>
        <v>0</v>
      </c>
      <c r="M156" s="253" t="n">
        <f aca="false">+M147-M152</f>
        <v>0</v>
      </c>
      <c r="N156" s="253" t="n">
        <f aca="false">+N147-N152</f>
        <v>0</v>
      </c>
      <c r="O156" s="253" t="n">
        <f aca="false">+O147-O152</f>
        <v>0</v>
      </c>
      <c r="P156" s="253" t="n">
        <f aca="false">+P147-P152</f>
        <v>0</v>
      </c>
      <c r="Q156" s="253" t="n">
        <f aca="false">+Q147-Q152</f>
        <v>0</v>
      </c>
      <c r="R156" s="253" t="n">
        <f aca="false">+R147-R152</f>
        <v>0</v>
      </c>
      <c r="S156" s="253" t="n">
        <f aca="false">+S147-S152</f>
        <v>0</v>
      </c>
      <c r="T156" s="253" t="n">
        <f aca="false">+T147-T152</f>
        <v>0</v>
      </c>
      <c r="U156" s="253" t="n">
        <f aca="false">+U147-U152</f>
        <v>0</v>
      </c>
      <c r="V156" s="253" t="n">
        <f aca="false">+V147-V152</f>
        <v>0</v>
      </c>
      <c r="W156" s="253" t="n">
        <f aca="false">+W147-W152</f>
        <v>0</v>
      </c>
      <c r="X156" s="253" t="n">
        <f aca="false">+X147-X152</f>
        <v>0</v>
      </c>
      <c r="Y156" s="253" t="n">
        <f aca="false">+Y147-Y152</f>
        <v>0</v>
      </c>
      <c r="Z156" s="253" t="n">
        <f aca="false">+Z147-Z152</f>
        <v>0</v>
      </c>
      <c r="AA156" s="253" t="n">
        <f aca="false">+AA147-AA152</f>
        <v>0</v>
      </c>
      <c r="AB156" s="253" t="n">
        <f aca="false">+AB147-AB152</f>
        <v>0</v>
      </c>
      <c r="AC156" s="253" t="n">
        <f aca="false">+AC147-AC152</f>
        <v>0</v>
      </c>
      <c r="AD156" s="253" t="n">
        <f aca="false">+AD147-AD152</f>
        <v>0</v>
      </c>
      <c r="AE156" s="253" t="n">
        <f aca="false">+AE147-AE152</f>
        <v>0</v>
      </c>
      <c r="AF156" s="253" t="n">
        <f aca="false">+AF147-AF152</f>
        <v>0</v>
      </c>
      <c r="AG156" s="253" t="n">
        <f aca="false">+AG147-AG152</f>
        <v>0</v>
      </c>
      <c r="AH156" s="253" t="n">
        <f aca="false">+AH147-AH152</f>
        <v>0</v>
      </c>
      <c r="AI156" s="253" t="n">
        <f aca="false">+AI147-AI152</f>
        <v>0</v>
      </c>
      <c r="AJ156" s="254" t="n">
        <f aca="false">+AJ147-AJ152</f>
        <v>0</v>
      </c>
      <c r="AK156" s="253" t="n">
        <f aca="false">+AK147-AK152</f>
        <v>0</v>
      </c>
      <c r="AL156" s="253" t="n">
        <f aca="false">+AL147-AL152</f>
        <v>0</v>
      </c>
      <c r="AM156" s="253" t="n">
        <f aca="false">+AM147-AM152</f>
        <v>0</v>
      </c>
      <c r="AN156" s="253" t="n">
        <f aca="false">+AN147-AN152</f>
        <v>0</v>
      </c>
      <c r="AO156" s="253" t="n">
        <f aca="false">+AO147-AO152</f>
        <v>0</v>
      </c>
      <c r="AP156" s="253" t="n">
        <f aca="false">+AP147-AP152</f>
        <v>0</v>
      </c>
      <c r="AQ156" s="253" t="n">
        <f aca="false">+AQ147-AQ152</f>
        <v>0</v>
      </c>
      <c r="AR156" s="253" t="n">
        <f aca="false">+AR147-AR152</f>
        <v>0</v>
      </c>
      <c r="AS156" s="253" t="n">
        <f aca="false">+AS147-AS152</f>
        <v>0</v>
      </c>
      <c r="AT156" s="253" t="n">
        <f aca="false">+AT147-AT152</f>
        <v>0</v>
      </c>
      <c r="AU156" s="253" t="n">
        <f aca="false">+AU147-AU152</f>
        <v>0</v>
      </c>
      <c r="AV156" s="253" t="n">
        <f aca="false">+AV147-AV152</f>
        <v>0</v>
      </c>
      <c r="AW156" s="253" t="n">
        <f aca="false">+AW147-AW152</f>
        <v>0</v>
      </c>
      <c r="AX156" s="253" t="n">
        <f aca="false">+AX147-AX152</f>
        <v>0</v>
      </c>
      <c r="AY156" s="253" t="n">
        <f aca="false">+AY147-AY152</f>
        <v>0</v>
      </c>
      <c r="AZ156" s="253" t="n">
        <f aca="false">+AZ147-AZ152</f>
        <v>0</v>
      </c>
      <c r="BA156" s="253" t="n">
        <f aca="false">+BA147-BA152</f>
        <v>0</v>
      </c>
      <c r="BB156" s="253" t="n">
        <f aca="false">+BB147-BB152</f>
        <v>0</v>
      </c>
    </row>
    <row r="157" customFormat="false" ht="12.75" hidden="false" customHeight="false" outlineLevel="0" collapsed="false">
      <c r="D157" s="253" t="n">
        <f aca="false">+D148-D153</f>
        <v>0</v>
      </c>
      <c r="E157" s="253" t="n">
        <f aca="false">+E148-E153</f>
        <v>0</v>
      </c>
      <c r="F157" s="253" t="n">
        <f aca="false">+F148-F153</f>
        <v>0</v>
      </c>
      <c r="G157" s="253" t="n">
        <f aca="false">+G148-G153</f>
        <v>0</v>
      </c>
      <c r="H157" s="253" t="n">
        <f aca="false">+H148-H153</f>
        <v>0</v>
      </c>
      <c r="I157" s="253" t="n">
        <f aca="false">+I148-I153</f>
        <v>0</v>
      </c>
      <c r="J157" s="253" t="n">
        <f aca="false">+J148-J153</f>
        <v>0</v>
      </c>
      <c r="K157" s="253" t="n">
        <f aca="false">+K148-K153</f>
        <v>0</v>
      </c>
      <c r="L157" s="253" t="n">
        <f aca="false">+L148-L153</f>
        <v>0</v>
      </c>
      <c r="M157" s="253" t="n">
        <f aca="false">+M148-M153</f>
        <v>0</v>
      </c>
      <c r="N157" s="253" t="n">
        <f aca="false">+N148-N153</f>
        <v>0</v>
      </c>
      <c r="O157" s="253" t="n">
        <f aca="false">+O148-O153</f>
        <v>0</v>
      </c>
      <c r="P157" s="253" t="n">
        <f aca="false">+P148-P153</f>
        <v>0</v>
      </c>
      <c r="Q157" s="253" t="n">
        <f aca="false">+Q148-Q153</f>
        <v>0</v>
      </c>
      <c r="R157" s="253" t="n">
        <f aca="false">+R148-R153</f>
        <v>0</v>
      </c>
      <c r="S157" s="253" t="n">
        <f aca="false">+S148-S153</f>
        <v>0</v>
      </c>
      <c r="T157" s="253" t="n">
        <f aca="false">+T148-T153</f>
        <v>0</v>
      </c>
      <c r="U157" s="253" t="n">
        <f aca="false">+U148-U153</f>
        <v>0</v>
      </c>
      <c r="V157" s="253" t="n">
        <f aca="false">+V148-V153</f>
        <v>0</v>
      </c>
      <c r="W157" s="253" t="n">
        <f aca="false">+W148-W153</f>
        <v>0</v>
      </c>
      <c r="X157" s="253" t="n">
        <f aca="false">+X148-X153</f>
        <v>0</v>
      </c>
      <c r="Y157" s="253" t="n">
        <f aca="false">+Y148-Y153</f>
        <v>0</v>
      </c>
      <c r="Z157" s="253" t="n">
        <f aca="false">+Z148-Z153</f>
        <v>0</v>
      </c>
      <c r="AA157" s="253" t="n">
        <f aca="false">+AA148-AA153</f>
        <v>0</v>
      </c>
      <c r="AB157" s="253" t="n">
        <f aca="false">+AB148-AB153</f>
        <v>0</v>
      </c>
      <c r="AC157" s="253" t="n">
        <f aca="false">+AC148-AC153</f>
        <v>0</v>
      </c>
      <c r="AD157" s="253" t="n">
        <f aca="false">+AD148-AD153</f>
        <v>0</v>
      </c>
      <c r="AE157" s="253" t="n">
        <f aca="false">+AE148-AE153</f>
        <v>0</v>
      </c>
      <c r="AF157" s="253" t="n">
        <f aca="false">+AF148-AF153</f>
        <v>0</v>
      </c>
      <c r="AG157" s="253" t="n">
        <f aca="false">+AG148-AG153</f>
        <v>0</v>
      </c>
      <c r="AH157" s="253" t="n">
        <f aca="false">+AH148-AH153</f>
        <v>0</v>
      </c>
      <c r="AI157" s="253" t="n">
        <f aca="false">+AI148-AI153</f>
        <v>0</v>
      </c>
      <c r="AJ157" s="254" t="n">
        <f aca="false">+AJ148-AJ153</f>
        <v>0</v>
      </c>
      <c r="AK157" s="253" t="n">
        <f aca="false">+AK148-AK153</f>
        <v>0</v>
      </c>
      <c r="AL157" s="253" t="n">
        <f aca="false">+AL148-AL153</f>
        <v>0</v>
      </c>
      <c r="AM157" s="253" t="n">
        <f aca="false">+AM148-AM153</f>
        <v>0</v>
      </c>
      <c r="AN157" s="253" t="n">
        <f aca="false">+AN148-AN153</f>
        <v>0</v>
      </c>
      <c r="AO157" s="253" t="n">
        <f aca="false">+AO148-AO153</f>
        <v>0</v>
      </c>
      <c r="AP157" s="253" t="n">
        <f aca="false">+AP148-AP153</f>
        <v>0</v>
      </c>
      <c r="AQ157" s="253" t="n">
        <f aca="false">+AQ148-AQ153</f>
        <v>0</v>
      </c>
      <c r="AR157" s="253" t="n">
        <f aca="false">+AR148-AR153</f>
        <v>0</v>
      </c>
      <c r="AS157" s="253" t="n">
        <f aca="false">+AS148-AS153</f>
        <v>0</v>
      </c>
      <c r="AT157" s="253" t="n">
        <f aca="false">+AT148-AT153</f>
        <v>0</v>
      </c>
      <c r="AU157" s="253" t="n">
        <f aca="false">+AU148-AU153</f>
        <v>0</v>
      </c>
      <c r="AV157" s="253" t="n">
        <f aca="false">+AV148-AV153</f>
        <v>0</v>
      </c>
      <c r="AW157" s="253" t="n">
        <f aca="false">+AW148-AW153</f>
        <v>0</v>
      </c>
      <c r="AX157" s="253" t="n">
        <f aca="false">+AX148-AX153</f>
        <v>0</v>
      </c>
      <c r="AY157" s="253" t="n">
        <f aca="false">+AY148-AY153</f>
        <v>0</v>
      </c>
      <c r="AZ157" s="253" t="n">
        <f aca="false">+AZ148-AZ153</f>
        <v>0</v>
      </c>
      <c r="BA157" s="253" t="n">
        <f aca="false">+BA148-BA153</f>
        <v>0</v>
      </c>
      <c r="BB157" s="253" t="n">
        <f aca="false">+BB148-BB153</f>
        <v>0</v>
      </c>
    </row>
    <row r="158" customFormat="false" ht="12.75" hidden="false" customHeight="false" outlineLevel="0" collapsed="false">
      <c r="D158" s="253" t="n">
        <f aca="false">+D149-D154</f>
        <v>0</v>
      </c>
      <c r="E158" s="253" t="n">
        <f aca="false">+E149-E154</f>
        <v>0</v>
      </c>
      <c r="F158" s="253" t="n">
        <f aca="false">+F149-F154</f>
        <v>0</v>
      </c>
      <c r="G158" s="253" t="n">
        <f aca="false">+G149-G154</f>
        <v>0</v>
      </c>
      <c r="H158" s="253" t="n">
        <f aca="false">+H149-H154</f>
        <v>0</v>
      </c>
      <c r="I158" s="253" t="n">
        <f aca="false">+I149-I154</f>
        <v>0</v>
      </c>
      <c r="J158" s="253" t="n">
        <f aca="false">+J149-J154</f>
        <v>0</v>
      </c>
      <c r="K158" s="253" t="n">
        <f aca="false">+K149-K154</f>
        <v>0</v>
      </c>
      <c r="L158" s="253" t="n">
        <f aca="false">+L149-L154</f>
        <v>0</v>
      </c>
      <c r="M158" s="253" t="n">
        <f aca="false">+M149-M154</f>
        <v>0</v>
      </c>
      <c r="N158" s="253" t="n">
        <f aca="false">+N149-N154</f>
        <v>0</v>
      </c>
      <c r="O158" s="253" t="n">
        <f aca="false">+O149-O154</f>
        <v>0</v>
      </c>
      <c r="P158" s="253" t="n">
        <f aca="false">+P149-P154</f>
        <v>0</v>
      </c>
      <c r="Q158" s="253" t="n">
        <f aca="false">+Q149-Q154</f>
        <v>0</v>
      </c>
      <c r="R158" s="253" t="n">
        <f aca="false">+R149-R154</f>
        <v>0</v>
      </c>
      <c r="S158" s="253" t="n">
        <f aca="false">+S149-S154</f>
        <v>0</v>
      </c>
      <c r="T158" s="253" t="n">
        <f aca="false">+T149-T154</f>
        <v>0</v>
      </c>
      <c r="U158" s="253" t="n">
        <f aca="false">+U149-U154</f>
        <v>0</v>
      </c>
      <c r="V158" s="253" t="n">
        <f aca="false">+V149-V154</f>
        <v>0</v>
      </c>
      <c r="W158" s="253" t="n">
        <f aca="false">+W149-W154</f>
        <v>0</v>
      </c>
      <c r="X158" s="253" t="n">
        <f aca="false">+X149-X154</f>
        <v>0</v>
      </c>
      <c r="Y158" s="253" t="n">
        <f aca="false">+Y149-Y154</f>
        <v>0</v>
      </c>
      <c r="Z158" s="253" t="n">
        <f aca="false">+Z149-Z154</f>
        <v>0</v>
      </c>
      <c r="AA158" s="253" t="n">
        <f aca="false">+AA149-AA154</f>
        <v>0</v>
      </c>
      <c r="AB158" s="253" t="n">
        <f aca="false">+AB149-AB154</f>
        <v>0</v>
      </c>
      <c r="AC158" s="253" t="n">
        <f aca="false">+AC149-AC154</f>
        <v>0</v>
      </c>
      <c r="AD158" s="253" t="n">
        <f aca="false">+AD149-AD154</f>
        <v>0</v>
      </c>
      <c r="AE158" s="253" t="n">
        <f aca="false">+AE149-AE154</f>
        <v>0</v>
      </c>
      <c r="AF158" s="253" t="n">
        <f aca="false">+AF149-AF154</f>
        <v>0</v>
      </c>
      <c r="AG158" s="253" t="n">
        <f aca="false">+AG149-AG154</f>
        <v>0</v>
      </c>
      <c r="AH158" s="253" t="n">
        <f aca="false">+AH149-AH154</f>
        <v>0</v>
      </c>
      <c r="AI158" s="253" t="n">
        <f aca="false">+AI149-AI154</f>
        <v>0</v>
      </c>
      <c r="AJ158" s="254" t="n">
        <f aca="false">+AJ149-AJ154</f>
        <v>1.13686837721616E-013</v>
      </c>
      <c r="AK158" s="253" t="n">
        <f aca="false">+AK149-AK154</f>
        <v>0</v>
      </c>
      <c r="AL158" s="253" t="n">
        <f aca="false">+AL149-AL154</f>
        <v>1.70530256582424E-013</v>
      </c>
      <c r="AM158" s="253" t="n">
        <f aca="false">+AM149-AM154</f>
        <v>-1.13686837721616E-013</v>
      </c>
      <c r="AN158" s="253" t="n">
        <f aca="false">+AN149-AN154</f>
        <v>1.13686837721616E-013</v>
      </c>
      <c r="AO158" s="253" t="n">
        <f aca="false">+AO149-AO154</f>
        <v>0</v>
      </c>
      <c r="AP158" s="253" t="n">
        <f aca="false">+AP149-AP154</f>
        <v>0</v>
      </c>
      <c r="AQ158" s="253" t="n">
        <f aca="false">+AQ149-AQ154</f>
        <v>-2.27373675443232E-013</v>
      </c>
      <c r="AR158" s="253" t="n">
        <f aca="false">+AR149-AR154</f>
        <v>-5.6843418860808E-014</v>
      </c>
      <c r="AS158" s="253" t="n">
        <f aca="false">+AS149-AS154</f>
        <v>0</v>
      </c>
      <c r="AT158" s="253" t="n">
        <f aca="false">+AT149-AT154</f>
        <v>1.13686837721616E-013</v>
      </c>
      <c r="AU158" s="253" t="n">
        <f aca="false">+AU149-AU154</f>
        <v>1.13686837721616E-013</v>
      </c>
      <c r="AV158" s="253" t="n">
        <f aca="false">+AV149-AV154</f>
        <v>1.13686837721616E-013</v>
      </c>
      <c r="AW158" s="253" t="n">
        <f aca="false">+AW149-AW154</f>
        <v>1.13686837721616E-013</v>
      </c>
      <c r="AX158" s="253" t="n">
        <f aca="false">+AX149-AX154</f>
        <v>1.13686837721616E-013</v>
      </c>
      <c r="AY158" s="253" t="n">
        <f aca="false">+AY149-AY154</f>
        <v>1.13686837721616E-013</v>
      </c>
      <c r="AZ158" s="253" t="n">
        <f aca="false">+AZ149-AZ154</f>
        <v>1.13686837721616E-013</v>
      </c>
      <c r="BA158" s="253" t="n">
        <f aca="false">+BA149-BA154</f>
        <v>1.13686837721616E-013</v>
      </c>
      <c r="BB158" s="253" t="n">
        <f aca="false">+BB149-BB154</f>
        <v>0</v>
      </c>
    </row>
    <row r="159" customFormat="false" ht="12.75" hidden="false" customHeight="false" outlineLevel="0" collapsed="false"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  <c r="R159" s="240"/>
      <c r="S159" s="240"/>
      <c r="T159" s="240"/>
      <c r="U159" s="240"/>
      <c r="V159" s="240"/>
      <c r="W159" s="240"/>
      <c r="X159" s="240"/>
      <c r="Y159" s="240"/>
      <c r="Z159" s="240"/>
      <c r="AA159" s="240"/>
      <c r="AB159" s="240"/>
      <c r="AC159" s="240"/>
      <c r="AD159" s="240"/>
      <c r="AE159" s="240"/>
      <c r="AF159" s="240"/>
      <c r="AG159" s="240"/>
      <c r="AH159" s="240"/>
      <c r="AI159" s="240"/>
      <c r="AJ159" s="241"/>
      <c r="AK159" s="240"/>
      <c r="AL159" s="240"/>
      <c r="AM159" s="240"/>
      <c r="AN159" s="240"/>
      <c r="AO159" s="240"/>
      <c r="AP159" s="240"/>
      <c r="AQ159" s="240"/>
      <c r="AR159" s="240"/>
      <c r="AS159" s="240"/>
      <c r="AT159" s="240"/>
      <c r="AU159" s="240"/>
      <c r="AV159" s="240"/>
      <c r="AW159" s="240"/>
      <c r="AX159" s="240"/>
      <c r="AY159" s="240"/>
      <c r="AZ159" s="240"/>
      <c r="BA159" s="240"/>
      <c r="BB159" s="240"/>
    </row>
    <row r="160" customFormat="false" ht="12.75" hidden="false" customHeight="false" outlineLevel="0" collapsed="false"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  <c r="R160" s="240"/>
      <c r="S160" s="240"/>
      <c r="T160" s="240"/>
      <c r="U160" s="240"/>
      <c r="V160" s="240"/>
      <c r="W160" s="240"/>
      <c r="X160" s="240"/>
      <c r="Y160" s="240"/>
      <c r="Z160" s="240"/>
      <c r="AA160" s="240"/>
      <c r="AB160" s="240"/>
      <c r="AC160" s="240"/>
      <c r="AD160" s="240"/>
      <c r="AE160" s="240"/>
      <c r="AF160" s="240"/>
      <c r="AG160" s="240"/>
      <c r="AH160" s="240"/>
      <c r="AI160" s="240"/>
      <c r="AJ160" s="241"/>
      <c r="AK160" s="240"/>
      <c r="AL160" s="240"/>
      <c r="AM160" s="240"/>
      <c r="AN160" s="240"/>
      <c r="AO160" s="240"/>
      <c r="AP160" s="240"/>
      <c r="AQ160" s="240"/>
      <c r="AR160" s="240"/>
      <c r="AS160" s="240"/>
      <c r="AT160" s="240"/>
      <c r="AU160" s="240"/>
      <c r="AV160" s="240"/>
      <c r="AW160" s="240"/>
      <c r="AX160" s="240"/>
      <c r="AY160" s="240"/>
      <c r="AZ160" s="240"/>
      <c r="BA160" s="240"/>
      <c r="BB160" s="240"/>
    </row>
    <row r="161" customFormat="false" ht="12.75" hidden="false" customHeight="false" outlineLevel="0" collapsed="false"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  <c r="S161" s="240"/>
      <c r="T161" s="240"/>
      <c r="U161" s="240"/>
      <c r="V161" s="240"/>
      <c r="W161" s="240"/>
      <c r="X161" s="240"/>
      <c r="Y161" s="240"/>
      <c r="Z161" s="240"/>
      <c r="AA161" s="240"/>
      <c r="AB161" s="240"/>
      <c r="AC161" s="240"/>
      <c r="AD161" s="240"/>
      <c r="AE161" s="240"/>
      <c r="AF161" s="240"/>
      <c r="AG161" s="240"/>
      <c r="AH161" s="240"/>
      <c r="AI161" s="240"/>
      <c r="AJ161" s="241"/>
      <c r="AK161" s="240"/>
      <c r="AL161" s="240"/>
      <c r="AM161" s="240"/>
      <c r="AN161" s="240"/>
      <c r="AO161" s="240"/>
      <c r="AP161" s="240"/>
      <c r="AQ161" s="240"/>
      <c r="AR161" s="240"/>
      <c r="AS161" s="240"/>
      <c r="AT161" s="240"/>
      <c r="AU161" s="240"/>
      <c r="AV161" s="240"/>
      <c r="AW161" s="240"/>
      <c r="AX161" s="240"/>
      <c r="AY161" s="240"/>
      <c r="AZ161" s="240"/>
      <c r="BA161" s="240"/>
      <c r="BB161" s="240"/>
    </row>
    <row r="162" customFormat="false" ht="12.75" hidden="false" customHeight="false" outlineLevel="0" collapsed="false"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  <c r="U162" s="240"/>
      <c r="V162" s="240"/>
      <c r="W162" s="240"/>
      <c r="X162" s="240"/>
      <c r="Y162" s="240"/>
      <c r="Z162" s="240"/>
      <c r="AA162" s="240"/>
      <c r="AB162" s="240"/>
      <c r="AC162" s="240"/>
      <c r="AD162" s="240"/>
      <c r="AE162" s="240"/>
      <c r="AF162" s="240"/>
      <c r="AG162" s="240"/>
      <c r="AH162" s="240"/>
      <c r="AI162" s="240"/>
      <c r="AJ162" s="241"/>
      <c r="AK162" s="240"/>
      <c r="AL162" s="240"/>
      <c r="AM162" s="240"/>
      <c r="AN162" s="240"/>
      <c r="AO162" s="240"/>
      <c r="AP162" s="240"/>
      <c r="AQ162" s="240"/>
      <c r="AR162" s="240"/>
      <c r="AS162" s="240"/>
      <c r="AT162" s="240"/>
      <c r="AU162" s="240"/>
      <c r="AV162" s="240"/>
      <c r="AW162" s="240"/>
      <c r="AX162" s="240"/>
      <c r="AY162" s="240"/>
      <c r="AZ162" s="240"/>
      <c r="BA162" s="240"/>
      <c r="BB162" s="240"/>
    </row>
    <row r="163" customFormat="false" ht="12.75" hidden="false" customHeight="false" outlineLevel="0" collapsed="false"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  <c r="S163" s="240"/>
      <c r="T163" s="240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0"/>
      <c r="AG163" s="240"/>
      <c r="AH163" s="240"/>
      <c r="AI163" s="240"/>
      <c r="AJ163" s="241"/>
      <c r="AK163" s="240"/>
      <c r="AL163" s="240"/>
      <c r="AM163" s="240"/>
      <c r="AN163" s="240"/>
      <c r="AO163" s="240"/>
      <c r="AP163" s="240"/>
      <c r="AQ163" s="240"/>
      <c r="AR163" s="240"/>
      <c r="AS163" s="240"/>
      <c r="AT163" s="240"/>
      <c r="AU163" s="240"/>
      <c r="AV163" s="240"/>
      <c r="AW163" s="240"/>
      <c r="AX163" s="240"/>
      <c r="AY163" s="240"/>
      <c r="AZ163" s="240"/>
      <c r="BA163" s="240"/>
      <c r="BB163" s="240"/>
    </row>
    <row r="164" customFormat="false" ht="12.75" hidden="false" customHeight="false" outlineLevel="0" collapsed="false"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  <c r="S164" s="240"/>
      <c r="T164" s="240"/>
      <c r="U164" s="240"/>
      <c r="V164" s="240"/>
      <c r="W164" s="240"/>
      <c r="X164" s="240"/>
      <c r="Y164" s="240"/>
      <c r="Z164" s="240"/>
      <c r="AA164" s="240"/>
      <c r="AB164" s="240"/>
      <c r="AC164" s="240"/>
      <c r="AD164" s="240"/>
      <c r="AE164" s="240"/>
      <c r="AF164" s="240"/>
      <c r="AG164" s="240"/>
      <c r="AH164" s="240"/>
      <c r="AI164" s="240"/>
      <c r="AJ164" s="241"/>
      <c r="AK164" s="240"/>
      <c r="AL164" s="240"/>
      <c r="AM164" s="240"/>
      <c r="AN164" s="240"/>
      <c r="AO164" s="240"/>
      <c r="AP164" s="240"/>
      <c r="AQ164" s="240"/>
      <c r="AR164" s="240"/>
      <c r="AS164" s="240"/>
      <c r="AT164" s="240"/>
      <c r="AU164" s="240"/>
      <c r="AV164" s="240"/>
      <c r="AW164" s="240"/>
      <c r="AX164" s="240"/>
      <c r="AY164" s="240"/>
      <c r="AZ164" s="240"/>
      <c r="BA164" s="240"/>
      <c r="BB164" s="240"/>
    </row>
    <row r="165" customFormat="false" ht="12.75" hidden="false" customHeight="false" outlineLevel="0" collapsed="false"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  <c r="S165" s="240"/>
      <c r="T165" s="240"/>
      <c r="U165" s="240"/>
      <c r="V165" s="240"/>
      <c r="W165" s="240"/>
      <c r="X165" s="240"/>
      <c r="Y165" s="240"/>
      <c r="Z165" s="240"/>
      <c r="AA165" s="240"/>
      <c r="AB165" s="240"/>
      <c r="AC165" s="240"/>
      <c r="AD165" s="240"/>
      <c r="AE165" s="240"/>
      <c r="AF165" s="240"/>
      <c r="AG165" s="240"/>
      <c r="AH165" s="240"/>
      <c r="AI165" s="240"/>
      <c r="AJ165" s="241"/>
      <c r="AK165" s="240"/>
      <c r="AL165" s="240"/>
      <c r="AM165" s="240"/>
      <c r="AN165" s="240"/>
      <c r="AO165" s="240"/>
      <c r="AP165" s="240"/>
      <c r="AQ165" s="240"/>
      <c r="AR165" s="240"/>
      <c r="AS165" s="240"/>
      <c r="AT165" s="240"/>
      <c r="AU165" s="240"/>
      <c r="AV165" s="240"/>
      <c r="AW165" s="240"/>
      <c r="AX165" s="240"/>
      <c r="AY165" s="240"/>
      <c r="AZ165" s="240"/>
      <c r="BA165" s="240"/>
      <c r="BB165" s="240"/>
    </row>
    <row r="166" customFormat="false" ht="12.75" hidden="false" customHeight="false" outlineLevel="0" collapsed="false"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  <c r="R166" s="240"/>
      <c r="S166" s="240"/>
      <c r="T166" s="240"/>
      <c r="U166" s="240"/>
      <c r="V166" s="240"/>
      <c r="W166" s="240"/>
      <c r="X166" s="240"/>
      <c r="Y166" s="240"/>
      <c r="Z166" s="240"/>
      <c r="AA166" s="240"/>
      <c r="AB166" s="240"/>
      <c r="AC166" s="240"/>
      <c r="AD166" s="240"/>
      <c r="AE166" s="240"/>
      <c r="AF166" s="240"/>
      <c r="AG166" s="240"/>
      <c r="AH166" s="240"/>
      <c r="AI166" s="240"/>
      <c r="AJ166" s="241"/>
      <c r="AK166" s="240"/>
      <c r="AL166" s="240"/>
      <c r="AM166" s="240"/>
      <c r="AN166" s="240"/>
      <c r="AO166" s="240"/>
      <c r="AP166" s="240"/>
      <c r="AQ166" s="240"/>
      <c r="AR166" s="240"/>
      <c r="AS166" s="240"/>
      <c r="AT166" s="240"/>
      <c r="AU166" s="240"/>
      <c r="AV166" s="240"/>
      <c r="AW166" s="240"/>
      <c r="AX166" s="240"/>
      <c r="AY166" s="240"/>
      <c r="AZ166" s="240"/>
      <c r="BA166" s="240"/>
      <c r="BB166" s="240"/>
    </row>
    <row r="167" customFormat="false" ht="12.75" hidden="false" customHeight="false" outlineLevel="0" collapsed="false"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0"/>
      <c r="V167" s="240"/>
      <c r="W167" s="240"/>
      <c r="X167" s="240"/>
      <c r="Y167" s="240"/>
      <c r="Z167" s="240"/>
      <c r="AA167" s="240"/>
      <c r="AB167" s="240"/>
      <c r="AC167" s="240"/>
      <c r="AD167" s="240"/>
      <c r="AE167" s="240"/>
      <c r="AF167" s="240"/>
      <c r="AG167" s="240"/>
      <c r="AH167" s="240"/>
      <c r="AI167" s="240"/>
      <c r="AJ167" s="241"/>
      <c r="AK167" s="240"/>
      <c r="AL167" s="240"/>
      <c r="AM167" s="240"/>
      <c r="AN167" s="240"/>
      <c r="AO167" s="240"/>
      <c r="AP167" s="240"/>
      <c r="AQ167" s="240"/>
      <c r="AR167" s="240"/>
      <c r="AS167" s="240"/>
      <c r="AT167" s="240"/>
      <c r="AU167" s="240"/>
      <c r="AV167" s="240"/>
      <c r="AW167" s="240"/>
      <c r="AX167" s="240"/>
      <c r="AY167" s="240"/>
      <c r="AZ167" s="240"/>
      <c r="BA167" s="240"/>
      <c r="BB167" s="240"/>
    </row>
    <row r="168" customFormat="false" ht="12.75" hidden="false" customHeight="false" outlineLevel="0" collapsed="false"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0"/>
      <c r="V168" s="240"/>
      <c r="W168" s="240"/>
      <c r="X168" s="240"/>
      <c r="Y168" s="240"/>
      <c r="Z168" s="240"/>
      <c r="AA168" s="240"/>
      <c r="AB168" s="240"/>
      <c r="AC168" s="240"/>
      <c r="AD168" s="240"/>
      <c r="AE168" s="240"/>
      <c r="AF168" s="240"/>
      <c r="AG168" s="240"/>
      <c r="AH168" s="240"/>
      <c r="AI168" s="240"/>
      <c r="AJ168" s="241"/>
      <c r="AK168" s="240"/>
      <c r="AL168" s="240"/>
      <c r="AM168" s="240"/>
      <c r="AN168" s="240"/>
      <c r="AO168" s="240"/>
      <c r="AP168" s="240"/>
      <c r="AQ168" s="240"/>
      <c r="AR168" s="240"/>
      <c r="AS168" s="240"/>
      <c r="AT168" s="240"/>
      <c r="AU168" s="240"/>
      <c r="AV168" s="240"/>
      <c r="AW168" s="240"/>
      <c r="AX168" s="240"/>
      <c r="AY168" s="240"/>
      <c r="AZ168" s="240"/>
      <c r="BA168" s="240"/>
      <c r="BB168" s="240"/>
    </row>
    <row r="169" customFormat="false" ht="12.75" hidden="false" customHeight="false" outlineLevel="0" collapsed="false"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  <c r="S169" s="240"/>
      <c r="T169" s="240"/>
      <c r="U169" s="240"/>
      <c r="V169" s="240"/>
      <c r="W169" s="240"/>
      <c r="X169" s="240"/>
      <c r="Y169" s="240"/>
      <c r="Z169" s="240"/>
      <c r="AA169" s="240"/>
      <c r="AB169" s="240"/>
      <c r="AC169" s="240"/>
      <c r="AD169" s="240"/>
      <c r="AE169" s="240"/>
      <c r="AF169" s="240"/>
      <c r="AG169" s="240"/>
      <c r="AH169" s="240"/>
      <c r="AI169" s="240"/>
      <c r="AJ169" s="241"/>
      <c r="AK169" s="240"/>
      <c r="AL169" s="240"/>
      <c r="AM169" s="240"/>
      <c r="AN169" s="240"/>
      <c r="AO169" s="240"/>
      <c r="AP169" s="240"/>
      <c r="AQ169" s="240"/>
      <c r="AR169" s="240"/>
      <c r="AS169" s="240"/>
      <c r="AT169" s="240"/>
      <c r="AU169" s="240"/>
      <c r="AV169" s="240"/>
      <c r="AW169" s="240"/>
      <c r="AX169" s="240"/>
      <c r="AY169" s="240"/>
      <c r="AZ169" s="240"/>
      <c r="BA169" s="240"/>
      <c r="BB169" s="240"/>
    </row>
    <row r="170" customFormat="false" ht="12.75" hidden="false" customHeight="false" outlineLevel="0" collapsed="false"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0"/>
      <c r="V170" s="240"/>
      <c r="W170" s="240"/>
      <c r="X170" s="240"/>
      <c r="Y170" s="240"/>
      <c r="Z170" s="240"/>
      <c r="AA170" s="240"/>
      <c r="AB170" s="240"/>
      <c r="AC170" s="240"/>
      <c r="AD170" s="240"/>
      <c r="AE170" s="240"/>
      <c r="AF170" s="240"/>
      <c r="AG170" s="240"/>
      <c r="AH170" s="240"/>
      <c r="AI170" s="240"/>
      <c r="AJ170" s="241"/>
      <c r="AK170" s="240"/>
      <c r="AL170" s="240"/>
      <c r="AM170" s="240"/>
      <c r="AN170" s="240"/>
      <c r="AO170" s="240"/>
      <c r="AP170" s="240"/>
      <c r="AQ170" s="240"/>
      <c r="AR170" s="240"/>
      <c r="AS170" s="240"/>
      <c r="AT170" s="240"/>
      <c r="AU170" s="240"/>
      <c r="AV170" s="240"/>
      <c r="AW170" s="240"/>
      <c r="AX170" s="240"/>
      <c r="AY170" s="240"/>
      <c r="AZ170" s="240"/>
      <c r="BA170" s="240"/>
      <c r="BB170" s="240"/>
    </row>
    <row r="171" customFormat="false" ht="12.75" hidden="false" customHeight="false" outlineLevel="0" collapsed="false"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240"/>
      <c r="V171" s="240"/>
      <c r="W171" s="240"/>
      <c r="X171" s="240"/>
      <c r="Y171" s="240"/>
      <c r="Z171" s="240"/>
      <c r="AA171" s="240"/>
      <c r="AB171" s="240"/>
      <c r="AC171" s="240"/>
      <c r="AD171" s="240"/>
      <c r="AE171" s="240"/>
      <c r="AF171" s="240"/>
      <c r="AG171" s="240"/>
      <c r="AH171" s="240"/>
      <c r="AI171" s="240"/>
      <c r="AJ171" s="241"/>
      <c r="AK171" s="240"/>
      <c r="AL171" s="240"/>
      <c r="AM171" s="240"/>
      <c r="AN171" s="240"/>
      <c r="AO171" s="240"/>
      <c r="AP171" s="240"/>
      <c r="AQ171" s="240"/>
      <c r="AR171" s="240"/>
      <c r="AS171" s="240"/>
      <c r="AT171" s="240"/>
      <c r="AU171" s="240"/>
      <c r="AV171" s="240"/>
      <c r="AW171" s="240"/>
      <c r="AX171" s="240"/>
      <c r="AY171" s="240"/>
      <c r="AZ171" s="240"/>
      <c r="BA171" s="240"/>
      <c r="BB171" s="240"/>
    </row>
    <row r="172" customFormat="false" ht="12.75" hidden="false" customHeight="false" outlineLevel="0" collapsed="false"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  <c r="S172" s="240"/>
      <c r="T172" s="240"/>
      <c r="U172" s="240"/>
      <c r="V172" s="240"/>
      <c r="W172" s="240"/>
      <c r="X172" s="240"/>
      <c r="Y172" s="240"/>
      <c r="Z172" s="240"/>
      <c r="AA172" s="240"/>
      <c r="AB172" s="240"/>
      <c r="AC172" s="240"/>
      <c r="AD172" s="240"/>
      <c r="AE172" s="240"/>
      <c r="AF172" s="240"/>
      <c r="AG172" s="240"/>
      <c r="AH172" s="240"/>
      <c r="AI172" s="240"/>
      <c r="AJ172" s="241"/>
      <c r="AK172" s="240"/>
      <c r="AL172" s="240"/>
      <c r="AM172" s="240"/>
      <c r="AN172" s="240"/>
      <c r="AO172" s="240"/>
      <c r="AP172" s="240"/>
      <c r="AQ172" s="240"/>
      <c r="AR172" s="240"/>
      <c r="AS172" s="240"/>
      <c r="AT172" s="240"/>
      <c r="AU172" s="240"/>
      <c r="AV172" s="240"/>
      <c r="AW172" s="240"/>
      <c r="AX172" s="240"/>
      <c r="AY172" s="240"/>
      <c r="AZ172" s="240"/>
      <c r="BA172" s="240"/>
      <c r="BB172" s="240"/>
    </row>
    <row r="173" customFormat="false" ht="12.75" hidden="false" customHeight="false" outlineLevel="0" collapsed="false"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0"/>
      <c r="V173" s="240"/>
      <c r="W173" s="240"/>
      <c r="X173" s="240"/>
      <c r="Y173" s="240"/>
      <c r="Z173" s="240"/>
      <c r="AA173" s="240"/>
      <c r="AB173" s="240"/>
      <c r="AC173" s="240"/>
      <c r="AD173" s="240"/>
      <c r="AE173" s="240"/>
      <c r="AF173" s="240"/>
      <c r="AG173" s="240"/>
      <c r="AH173" s="240"/>
      <c r="AI173" s="240"/>
      <c r="AJ173" s="241"/>
      <c r="AK173" s="240"/>
      <c r="AL173" s="240"/>
      <c r="AM173" s="240"/>
      <c r="AN173" s="240"/>
      <c r="AO173" s="240"/>
      <c r="AP173" s="240"/>
      <c r="AQ173" s="240"/>
      <c r="AR173" s="240"/>
      <c r="AS173" s="240"/>
      <c r="AT173" s="240"/>
      <c r="AU173" s="240"/>
      <c r="AV173" s="240"/>
      <c r="AW173" s="240"/>
      <c r="AX173" s="240"/>
      <c r="AY173" s="240"/>
      <c r="AZ173" s="240"/>
      <c r="BA173" s="240"/>
      <c r="BB173" s="240"/>
    </row>
    <row r="174" customFormat="false" ht="12.75" hidden="false" customHeight="false" outlineLevel="0" collapsed="false"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0"/>
      <c r="V174" s="240"/>
      <c r="W174" s="240"/>
      <c r="X174" s="240"/>
      <c r="Y174" s="240"/>
      <c r="Z174" s="240"/>
      <c r="AA174" s="240"/>
      <c r="AB174" s="240"/>
      <c r="AC174" s="240"/>
      <c r="AD174" s="240"/>
      <c r="AE174" s="240"/>
      <c r="AF174" s="240"/>
      <c r="AG174" s="240"/>
      <c r="AH174" s="240"/>
      <c r="AI174" s="240"/>
      <c r="AJ174" s="241"/>
      <c r="AK174" s="240"/>
      <c r="AL174" s="240"/>
      <c r="AM174" s="240"/>
      <c r="AN174" s="240"/>
      <c r="AO174" s="240"/>
      <c r="AP174" s="240"/>
      <c r="AQ174" s="240"/>
      <c r="AR174" s="240"/>
      <c r="AS174" s="240"/>
      <c r="AT174" s="240"/>
      <c r="AU174" s="240"/>
      <c r="AV174" s="240"/>
      <c r="AW174" s="240"/>
      <c r="AX174" s="240"/>
      <c r="AY174" s="240"/>
      <c r="AZ174" s="240"/>
      <c r="BA174" s="240"/>
      <c r="BB174" s="240"/>
    </row>
    <row r="175" customFormat="false" ht="12.75" hidden="false" customHeight="false" outlineLevel="0" collapsed="false"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  <c r="S175" s="240"/>
      <c r="T175" s="240"/>
      <c r="U175" s="240"/>
      <c r="V175" s="240"/>
      <c r="W175" s="240"/>
      <c r="X175" s="240"/>
      <c r="Y175" s="240"/>
      <c r="Z175" s="240"/>
      <c r="AA175" s="240"/>
      <c r="AB175" s="240"/>
      <c r="AC175" s="240"/>
      <c r="AD175" s="240"/>
      <c r="AE175" s="240"/>
      <c r="AF175" s="240"/>
      <c r="AG175" s="240"/>
      <c r="AH175" s="240"/>
      <c r="AI175" s="240"/>
      <c r="AJ175" s="241"/>
      <c r="AK175" s="240"/>
      <c r="AL175" s="240"/>
      <c r="AM175" s="240"/>
      <c r="AN175" s="240"/>
      <c r="AO175" s="240"/>
      <c r="AP175" s="240"/>
      <c r="AQ175" s="240"/>
      <c r="AR175" s="240"/>
      <c r="AS175" s="240"/>
      <c r="AT175" s="240"/>
      <c r="AU175" s="240"/>
      <c r="AV175" s="240"/>
      <c r="AW175" s="240"/>
      <c r="AX175" s="240"/>
      <c r="AY175" s="240"/>
      <c r="AZ175" s="240"/>
      <c r="BA175" s="240"/>
      <c r="BB175" s="240"/>
    </row>
    <row r="176" customFormat="false" ht="12.75" hidden="false" customHeight="false" outlineLevel="0" collapsed="false"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0"/>
      <c r="V176" s="240"/>
      <c r="W176" s="240"/>
      <c r="X176" s="240"/>
      <c r="Y176" s="240"/>
      <c r="Z176" s="240"/>
      <c r="AA176" s="240"/>
      <c r="AB176" s="240"/>
      <c r="AC176" s="240"/>
      <c r="AD176" s="240"/>
      <c r="AE176" s="240"/>
      <c r="AF176" s="240"/>
      <c r="AG176" s="240"/>
      <c r="AH176" s="240"/>
      <c r="AI176" s="240"/>
      <c r="AJ176" s="241"/>
      <c r="AK176" s="240"/>
      <c r="AL176" s="240"/>
      <c r="AM176" s="240"/>
      <c r="AN176" s="240"/>
      <c r="AO176" s="240"/>
      <c r="AP176" s="240"/>
      <c r="AQ176" s="240"/>
      <c r="AR176" s="240"/>
      <c r="AS176" s="240"/>
      <c r="AT176" s="240"/>
      <c r="AU176" s="240"/>
      <c r="AV176" s="240"/>
      <c r="AW176" s="240"/>
      <c r="AX176" s="240"/>
      <c r="AY176" s="240"/>
      <c r="AZ176" s="240"/>
      <c r="BA176" s="240"/>
      <c r="BB176" s="240"/>
    </row>
    <row r="177" customFormat="false" ht="12.75" hidden="false" customHeight="false" outlineLevel="0" collapsed="false"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  <c r="S177" s="240"/>
      <c r="T177" s="240"/>
      <c r="U177" s="240"/>
      <c r="V177" s="240"/>
      <c r="W177" s="240"/>
      <c r="X177" s="240"/>
      <c r="Y177" s="240"/>
      <c r="Z177" s="240"/>
      <c r="AA177" s="240"/>
      <c r="AB177" s="240"/>
      <c r="AC177" s="240"/>
      <c r="AD177" s="240"/>
      <c r="AE177" s="240"/>
      <c r="AF177" s="240"/>
      <c r="AG177" s="240"/>
      <c r="AH177" s="240"/>
      <c r="AI177" s="240"/>
      <c r="AJ177" s="241"/>
      <c r="AK177" s="240"/>
      <c r="AL177" s="240"/>
      <c r="AM177" s="240"/>
      <c r="AN177" s="240"/>
      <c r="AO177" s="240"/>
      <c r="AP177" s="240"/>
      <c r="AQ177" s="240"/>
      <c r="AR177" s="240"/>
      <c r="AS177" s="240"/>
      <c r="AT177" s="240"/>
      <c r="AU177" s="240"/>
      <c r="AV177" s="240"/>
      <c r="AW177" s="240"/>
      <c r="AX177" s="240"/>
      <c r="AY177" s="240"/>
      <c r="AZ177" s="240"/>
      <c r="BA177" s="240"/>
      <c r="BB177" s="240"/>
    </row>
    <row r="178" customFormat="false" ht="12.75" hidden="false" customHeight="false" outlineLevel="0" collapsed="false"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  <c r="S178" s="240"/>
      <c r="T178" s="240"/>
      <c r="U178" s="240"/>
      <c r="V178" s="240"/>
      <c r="W178" s="240"/>
      <c r="X178" s="240"/>
      <c r="Y178" s="240"/>
      <c r="Z178" s="240"/>
      <c r="AA178" s="240"/>
      <c r="AB178" s="240"/>
      <c r="AC178" s="240"/>
      <c r="AD178" s="240"/>
      <c r="AE178" s="240"/>
      <c r="AF178" s="240"/>
      <c r="AG178" s="240"/>
      <c r="AH178" s="240"/>
      <c r="AI178" s="240"/>
      <c r="AJ178" s="241"/>
      <c r="AK178" s="240"/>
      <c r="AL178" s="240"/>
      <c r="AM178" s="240"/>
      <c r="AN178" s="240"/>
      <c r="AO178" s="240"/>
      <c r="AP178" s="240"/>
      <c r="AQ178" s="240"/>
      <c r="AR178" s="240"/>
      <c r="AS178" s="240"/>
      <c r="AT178" s="240"/>
      <c r="AU178" s="240"/>
      <c r="AV178" s="240"/>
      <c r="AW178" s="240"/>
      <c r="AX178" s="240"/>
      <c r="AY178" s="240"/>
      <c r="AZ178" s="240"/>
      <c r="BA178" s="240"/>
      <c r="BB178" s="240"/>
    </row>
    <row r="179" customFormat="false" ht="12.75" hidden="false" customHeight="false" outlineLevel="0" collapsed="false"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0"/>
      <c r="AI179" s="240"/>
      <c r="AJ179" s="241"/>
      <c r="AK179" s="240"/>
      <c r="AL179" s="240"/>
      <c r="AM179" s="240"/>
      <c r="AN179" s="240"/>
      <c r="AO179" s="240"/>
      <c r="AP179" s="240"/>
      <c r="AQ179" s="240"/>
      <c r="AR179" s="240"/>
      <c r="AS179" s="240"/>
      <c r="AT179" s="240"/>
      <c r="AU179" s="240"/>
      <c r="AV179" s="240"/>
      <c r="AW179" s="240"/>
      <c r="AX179" s="240"/>
      <c r="AY179" s="240"/>
      <c r="AZ179" s="240"/>
      <c r="BA179" s="240"/>
      <c r="BB179" s="240"/>
    </row>
    <row r="180" customFormat="false" ht="12.75" hidden="false" customHeight="false" outlineLevel="0" collapsed="false"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0"/>
      <c r="V180" s="240"/>
      <c r="W180" s="240"/>
      <c r="X180" s="240"/>
      <c r="Y180" s="240"/>
      <c r="Z180" s="240"/>
      <c r="AA180" s="240"/>
      <c r="AB180" s="240"/>
      <c r="AC180" s="240"/>
      <c r="AD180" s="240"/>
      <c r="AE180" s="240"/>
      <c r="AF180" s="240"/>
      <c r="AG180" s="240"/>
      <c r="AH180" s="240"/>
      <c r="AI180" s="240"/>
      <c r="AJ180" s="241"/>
      <c r="AK180" s="240"/>
      <c r="AL180" s="240"/>
      <c r="AM180" s="240"/>
      <c r="AN180" s="240"/>
      <c r="AO180" s="240"/>
      <c r="AP180" s="240"/>
      <c r="AQ180" s="240"/>
      <c r="AR180" s="240"/>
      <c r="AS180" s="240"/>
      <c r="AT180" s="240"/>
      <c r="AU180" s="240"/>
      <c r="AV180" s="240"/>
      <c r="AW180" s="240"/>
      <c r="AX180" s="240"/>
      <c r="AY180" s="240"/>
      <c r="AZ180" s="240"/>
      <c r="BA180" s="240"/>
      <c r="BB180" s="240"/>
    </row>
    <row r="181" customFormat="false" ht="12.75" hidden="false" customHeight="false" outlineLevel="0" collapsed="false"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  <c r="S181" s="240"/>
      <c r="T181" s="240"/>
      <c r="U181" s="240"/>
      <c r="V181" s="240"/>
      <c r="W181" s="240"/>
      <c r="X181" s="240"/>
      <c r="Y181" s="240"/>
      <c r="Z181" s="240"/>
      <c r="AA181" s="240"/>
      <c r="AB181" s="240"/>
      <c r="AC181" s="240"/>
      <c r="AD181" s="240"/>
      <c r="AE181" s="240"/>
      <c r="AF181" s="240"/>
      <c r="AG181" s="240"/>
      <c r="AH181" s="240"/>
      <c r="AI181" s="240"/>
      <c r="AJ181" s="241"/>
      <c r="AK181" s="240"/>
      <c r="AL181" s="240"/>
      <c r="AM181" s="240"/>
      <c r="AN181" s="240"/>
      <c r="AO181" s="240"/>
      <c r="AP181" s="240"/>
      <c r="AQ181" s="240"/>
      <c r="AR181" s="240"/>
      <c r="AS181" s="240"/>
      <c r="AT181" s="240"/>
      <c r="AU181" s="240"/>
      <c r="AV181" s="240"/>
      <c r="AW181" s="240"/>
      <c r="AX181" s="240"/>
      <c r="AY181" s="240"/>
      <c r="AZ181" s="240"/>
      <c r="BA181" s="240"/>
      <c r="BB181" s="240"/>
    </row>
    <row r="182" customFormat="false" ht="12.75" hidden="false" customHeight="false" outlineLevel="0" collapsed="false"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  <c r="U182" s="240"/>
      <c r="V182" s="240"/>
      <c r="W182" s="240"/>
      <c r="X182" s="240"/>
      <c r="Y182" s="240"/>
      <c r="Z182" s="240"/>
      <c r="AA182" s="240"/>
      <c r="AB182" s="240"/>
      <c r="AC182" s="240"/>
      <c r="AD182" s="240"/>
      <c r="AE182" s="240"/>
      <c r="AF182" s="240"/>
      <c r="AG182" s="240"/>
      <c r="AH182" s="240"/>
      <c r="AI182" s="240"/>
      <c r="AJ182" s="241"/>
      <c r="AK182" s="240"/>
      <c r="AL182" s="240"/>
      <c r="AM182" s="240"/>
      <c r="AN182" s="240"/>
      <c r="AO182" s="240"/>
      <c r="AP182" s="240"/>
      <c r="AQ182" s="240"/>
      <c r="AR182" s="240"/>
      <c r="AS182" s="240"/>
      <c r="AT182" s="240"/>
      <c r="AU182" s="240"/>
      <c r="AV182" s="240"/>
      <c r="AW182" s="240"/>
      <c r="AX182" s="240"/>
      <c r="AY182" s="240"/>
      <c r="AZ182" s="240"/>
      <c r="BA182" s="240"/>
      <c r="BB182" s="240"/>
    </row>
    <row r="183" customFormat="false" ht="12.75" hidden="false" customHeight="false" outlineLevel="0" collapsed="false"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  <c r="S183" s="240"/>
      <c r="T183" s="240"/>
      <c r="U183" s="240"/>
      <c r="V183" s="240"/>
      <c r="W183" s="240"/>
      <c r="X183" s="240"/>
      <c r="Y183" s="240"/>
      <c r="Z183" s="240"/>
      <c r="AA183" s="240"/>
      <c r="AB183" s="240"/>
      <c r="AC183" s="240"/>
      <c r="AD183" s="240"/>
      <c r="AE183" s="240"/>
      <c r="AF183" s="240"/>
      <c r="AG183" s="240"/>
      <c r="AH183" s="240"/>
      <c r="AI183" s="240"/>
      <c r="AJ183" s="241"/>
      <c r="AK183" s="240"/>
      <c r="AL183" s="240"/>
      <c r="AM183" s="240"/>
      <c r="AN183" s="240"/>
      <c r="AO183" s="240"/>
      <c r="AP183" s="240"/>
      <c r="AQ183" s="240"/>
      <c r="AR183" s="240"/>
      <c r="AS183" s="240"/>
      <c r="AT183" s="240"/>
      <c r="AU183" s="240"/>
      <c r="AV183" s="240"/>
      <c r="AW183" s="240"/>
      <c r="AX183" s="240"/>
      <c r="AY183" s="240"/>
      <c r="AZ183" s="240"/>
      <c r="BA183" s="240"/>
      <c r="BB183" s="240"/>
    </row>
    <row r="184" customFormat="false" ht="12.75" hidden="false" customHeight="false" outlineLevel="0" collapsed="false"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0"/>
      <c r="V184" s="240"/>
      <c r="W184" s="240"/>
      <c r="X184" s="240"/>
      <c r="Y184" s="240"/>
      <c r="Z184" s="240"/>
      <c r="AA184" s="240"/>
      <c r="AB184" s="240"/>
      <c r="AC184" s="240"/>
      <c r="AD184" s="240"/>
      <c r="AE184" s="240"/>
      <c r="AF184" s="240"/>
      <c r="AG184" s="240"/>
      <c r="AH184" s="240"/>
      <c r="AI184" s="240"/>
      <c r="AJ184" s="241"/>
      <c r="AK184" s="240"/>
      <c r="AL184" s="240"/>
      <c r="AM184" s="240"/>
      <c r="AN184" s="240"/>
      <c r="AO184" s="240"/>
      <c r="AP184" s="240"/>
      <c r="AQ184" s="240"/>
      <c r="AR184" s="240"/>
      <c r="AS184" s="240"/>
      <c r="AT184" s="240"/>
      <c r="AU184" s="240"/>
      <c r="AV184" s="240"/>
      <c r="AW184" s="240"/>
      <c r="AX184" s="240"/>
      <c r="AY184" s="240"/>
      <c r="AZ184" s="240"/>
      <c r="BA184" s="240"/>
      <c r="BB184" s="240"/>
    </row>
    <row r="185" customFormat="false" ht="12.75" hidden="false" customHeight="false" outlineLevel="0" collapsed="false"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0"/>
      <c r="V185" s="240"/>
      <c r="W185" s="240"/>
      <c r="X185" s="240"/>
      <c r="Y185" s="240"/>
      <c r="Z185" s="240"/>
      <c r="AA185" s="240"/>
      <c r="AB185" s="240"/>
      <c r="AC185" s="240"/>
      <c r="AD185" s="240"/>
      <c r="AE185" s="240"/>
      <c r="AF185" s="240"/>
      <c r="AG185" s="240"/>
      <c r="AH185" s="240"/>
      <c r="AI185" s="240"/>
      <c r="AJ185" s="241"/>
      <c r="AK185" s="240"/>
      <c r="AL185" s="240"/>
      <c r="AM185" s="240"/>
      <c r="AN185" s="240"/>
      <c r="AO185" s="240"/>
      <c r="AP185" s="240"/>
      <c r="AQ185" s="240"/>
      <c r="AR185" s="240"/>
      <c r="AS185" s="240"/>
      <c r="AT185" s="240"/>
      <c r="AU185" s="240"/>
      <c r="AV185" s="240"/>
      <c r="AW185" s="240"/>
      <c r="AX185" s="240"/>
      <c r="AY185" s="240"/>
      <c r="AZ185" s="240"/>
      <c r="BA185" s="240"/>
      <c r="BB185" s="240"/>
    </row>
    <row r="186" customFormat="false" ht="12.75" hidden="false" customHeight="false" outlineLevel="0" collapsed="false"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0"/>
      <c r="V186" s="240"/>
      <c r="W186" s="240"/>
      <c r="X186" s="240"/>
      <c r="Y186" s="240"/>
      <c r="Z186" s="240"/>
      <c r="AA186" s="240"/>
      <c r="AB186" s="240"/>
      <c r="AC186" s="240"/>
      <c r="AD186" s="240"/>
      <c r="AE186" s="240"/>
      <c r="AF186" s="240"/>
      <c r="AG186" s="240"/>
      <c r="AH186" s="240"/>
      <c r="AI186" s="240"/>
      <c r="AJ186" s="241"/>
      <c r="AK186" s="240"/>
      <c r="AL186" s="240"/>
      <c r="AM186" s="240"/>
      <c r="AN186" s="240"/>
      <c r="AO186" s="240"/>
      <c r="AP186" s="240"/>
      <c r="AQ186" s="240"/>
      <c r="AR186" s="240"/>
      <c r="AS186" s="240"/>
      <c r="AT186" s="240"/>
      <c r="AU186" s="240"/>
      <c r="AV186" s="240"/>
      <c r="AW186" s="240"/>
      <c r="AX186" s="240"/>
      <c r="AY186" s="240"/>
      <c r="AZ186" s="240"/>
      <c r="BA186" s="240"/>
      <c r="BB186" s="240"/>
    </row>
    <row r="187" customFormat="false" ht="12.75" hidden="false" customHeight="false" outlineLevel="0" collapsed="false"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  <c r="U187" s="240"/>
      <c r="V187" s="240"/>
      <c r="W187" s="240"/>
      <c r="X187" s="240"/>
      <c r="Y187" s="240"/>
      <c r="Z187" s="240"/>
      <c r="AA187" s="240"/>
      <c r="AB187" s="240"/>
      <c r="AC187" s="240"/>
      <c r="AD187" s="240"/>
      <c r="AE187" s="240"/>
      <c r="AF187" s="240"/>
      <c r="AG187" s="240"/>
      <c r="AH187" s="240"/>
      <c r="AI187" s="240"/>
      <c r="AJ187" s="241"/>
      <c r="AK187" s="240"/>
      <c r="AL187" s="240"/>
      <c r="AM187" s="240"/>
      <c r="AN187" s="240"/>
      <c r="AO187" s="240"/>
      <c r="AP187" s="240"/>
      <c r="AQ187" s="240"/>
      <c r="AR187" s="240"/>
      <c r="AS187" s="240"/>
      <c r="AT187" s="240"/>
      <c r="AU187" s="240"/>
      <c r="AV187" s="240"/>
      <c r="AW187" s="240"/>
      <c r="AX187" s="240"/>
      <c r="AY187" s="240"/>
      <c r="AZ187" s="240"/>
      <c r="BA187" s="240"/>
      <c r="BB187" s="240"/>
    </row>
    <row r="188" customFormat="false" ht="12.75" hidden="false" customHeight="false" outlineLevel="0" collapsed="false"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  <c r="R188" s="240"/>
      <c r="S188" s="240"/>
      <c r="T188" s="240"/>
      <c r="U188" s="240"/>
      <c r="V188" s="240"/>
      <c r="W188" s="240"/>
      <c r="X188" s="240"/>
      <c r="Y188" s="240"/>
      <c r="Z188" s="240"/>
      <c r="AA188" s="240"/>
      <c r="AB188" s="240"/>
      <c r="AC188" s="240"/>
      <c r="AD188" s="240"/>
      <c r="AE188" s="240"/>
      <c r="AF188" s="240"/>
      <c r="AG188" s="240"/>
      <c r="AH188" s="240"/>
      <c r="AI188" s="240"/>
      <c r="AJ188" s="241"/>
      <c r="AK188" s="240"/>
      <c r="AL188" s="240"/>
      <c r="AM188" s="240"/>
      <c r="AN188" s="240"/>
      <c r="AO188" s="240"/>
      <c r="AP188" s="240"/>
      <c r="AQ188" s="240"/>
      <c r="AR188" s="240"/>
      <c r="AS188" s="240"/>
      <c r="AT188" s="240"/>
      <c r="AU188" s="240"/>
      <c r="AV188" s="240"/>
      <c r="AW188" s="240"/>
      <c r="AX188" s="240"/>
      <c r="AY188" s="240"/>
      <c r="AZ188" s="240"/>
      <c r="BA188" s="240"/>
      <c r="BB188" s="240"/>
    </row>
    <row r="189" customFormat="false" ht="12.75" hidden="false" customHeight="false" outlineLevel="0" collapsed="false"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/>
      <c r="U189" s="240"/>
      <c r="V189" s="240"/>
      <c r="W189" s="240"/>
      <c r="X189" s="240"/>
      <c r="Y189" s="240"/>
      <c r="Z189" s="240"/>
      <c r="AA189" s="240"/>
      <c r="AB189" s="240"/>
      <c r="AC189" s="240"/>
      <c r="AD189" s="240"/>
      <c r="AE189" s="240"/>
      <c r="AF189" s="240"/>
      <c r="AG189" s="240"/>
      <c r="AH189" s="240"/>
      <c r="AI189" s="240"/>
      <c r="AJ189" s="241"/>
      <c r="AK189" s="240"/>
      <c r="AL189" s="240"/>
      <c r="AM189" s="240"/>
      <c r="AN189" s="240"/>
      <c r="AO189" s="240"/>
      <c r="AP189" s="240"/>
      <c r="AQ189" s="240"/>
      <c r="AR189" s="240"/>
      <c r="AS189" s="240"/>
      <c r="AT189" s="240"/>
      <c r="AU189" s="240"/>
      <c r="AV189" s="240"/>
      <c r="AW189" s="240"/>
      <c r="AX189" s="240"/>
      <c r="AY189" s="240"/>
      <c r="AZ189" s="240"/>
      <c r="BA189" s="240"/>
      <c r="BB189" s="240"/>
    </row>
    <row r="190" customFormat="false" ht="12.75" hidden="false" customHeight="false" outlineLevel="0" collapsed="false"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0"/>
      <c r="V190" s="240"/>
      <c r="W190" s="240"/>
      <c r="X190" s="240"/>
      <c r="Y190" s="240"/>
      <c r="Z190" s="240"/>
      <c r="AA190" s="240"/>
      <c r="AB190" s="240"/>
      <c r="AC190" s="240"/>
      <c r="AD190" s="240"/>
      <c r="AE190" s="240"/>
      <c r="AF190" s="240"/>
      <c r="AG190" s="240"/>
      <c r="AH190" s="240"/>
      <c r="AI190" s="240"/>
      <c r="AJ190" s="241"/>
      <c r="AK190" s="240"/>
      <c r="AL190" s="240"/>
      <c r="AM190" s="240"/>
      <c r="AN190" s="240"/>
      <c r="AO190" s="240"/>
      <c r="AP190" s="240"/>
      <c r="AQ190" s="240"/>
      <c r="AR190" s="240"/>
      <c r="AS190" s="240"/>
      <c r="AT190" s="240"/>
      <c r="AU190" s="240"/>
      <c r="AV190" s="240"/>
      <c r="AW190" s="240"/>
      <c r="AX190" s="240"/>
      <c r="AY190" s="240"/>
      <c r="AZ190" s="240"/>
      <c r="BA190" s="240"/>
      <c r="BB190" s="240"/>
    </row>
    <row r="191" customFormat="false" ht="12.75" hidden="false" customHeight="false" outlineLevel="0" collapsed="false"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  <c r="U191" s="240"/>
      <c r="V191" s="240"/>
      <c r="W191" s="240"/>
      <c r="X191" s="240"/>
      <c r="Y191" s="240"/>
      <c r="Z191" s="240"/>
      <c r="AA191" s="240"/>
      <c r="AB191" s="240"/>
      <c r="AC191" s="240"/>
      <c r="AD191" s="240"/>
      <c r="AE191" s="240"/>
      <c r="AF191" s="240"/>
      <c r="AG191" s="240"/>
      <c r="AH191" s="240"/>
      <c r="AI191" s="240"/>
      <c r="AJ191" s="241"/>
      <c r="AK191" s="240"/>
      <c r="AL191" s="240"/>
      <c r="AM191" s="240"/>
      <c r="AN191" s="240"/>
      <c r="AO191" s="240"/>
      <c r="AP191" s="240"/>
      <c r="AQ191" s="240"/>
      <c r="AR191" s="240"/>
      <c r="AS191" s="240"/>
      <c r="AT191" s="240"/>
      <c r="AU191" s="240"/>
      <c r="AV191" s="240"/>
      <c r="AW191" s="240"/>
      <c r="AX191" s="240"/>
      <c r="AY191" s="240"/>
      <c r="AZ191" s="240"/>
      <c r="BA191" s="240"/>
      <c r="BB191" s="240"/>
    </row>
    <row r="192" customFormat="false" ht="12.75" hidden="false" customHeight="false" outlineLevel="0" collapsed="false"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  <c r="U192" s="240"/>
      <c r="V192" s="240"/>
      <c r="W192" s="240"/>
      <c r="X192" s="240"/>
      <c r="Y192" s="240"/>
      <c r="Z192" s="240"/>
      <c r="AA192" s="240"/>
      <c r="AB192" s="240"/>
      <c r="AC192" s="240"/>
      <c r="AD192" s="240"/>
      <c r="AE192" s="240"/>
      <c r="AF192" s="240"/>
      <c r="AG192" s="240"/>
      <c r="AH192" s="240"/>
      <c r="AI192" s="240"/>
      <c r="AJ192" s="241"/>
      <c r="AK192" s="240"/>
      <c r="AL192" s="240"/>
      <c r="AM192" s="240"/>
      <c r="AN192" s="240"/>
      <c r="AO192" s="240"/>
      <c r="AP192" s="240"/>
      <c r="AQ192" s="240"/>
      <c r="AR192" s="240"/>
      <c r="AS192" s="240"/>
      <c r="AT192" s="240"/>
      <c r="AU192" s="240"/>
      <c r="AV192" s="240"/>
      <c r="AW192" s="240"/>
      <c r="AX192" s="240"/>
      <c r="AY192" s="240"/>
      <c r="AZ192" s="240"/>
      <c r="BA192" s="240"/>
      <c r="BB192" s="240"/>
    </row>
    <row r="193" customFormat="false" ht="12.75" hidden="false" customHeight="false" outlineLevel="0" collapsed="false"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  <c r="S193" s="240"/>
      <c r="T193" s="240"/>
      <c r="U193" s="240"/>
      <c r="V193" s="240"/>
      <c r="W193" s="240"/>
      <c r="X193" s="240"/>
      <c r="Y193" s="240"/>
      <c r="Z193" s="240"/>
      <c r="AA193" s="240"/>
      <c r="AB193" s="240"/>
      <c r="AC193" s="240"/>
      <c r="AD193" s="240"/>
      <c r="AE193" s="240"/>
      <c r="AF193" s="240"/>
      <c r="AG193" s="240"/>
      <c r="AH193" s="240"/>
      <c r="AI193" s="240"/>
      <c r="AJ193" s="241"/>
      <c r="AK193" s="240"/>
      <c r="AL193" s="240"/>
      <c r="AM193" s="240"/>
      <c r="AN193" s="240"/>
      <c r="AO193" s="240"/>
      <c r="AP193" s="240"/>
      <c r="AQ193" s="240"/>
      <c r="AR193" s="240"/>
      <c r="AS193" s="240"/>
      <c r="AT193" s="240"/>
      <c r="AU193" s="240"/>
      <c r="AV193" s="240"/>
      <c r="AW193" s="240"/>
      <c r="AX193" s="240"/>
      <c r="AY193" s="240"/>
      <c r="AZ193" s="240"/>
      <c r="BA193" s="240"/>
      <c r="BB193" s="240"/>
    </row>
    <row r="194" customFormat="false" ht="12.75" hidden="false" customHeight="false" outlineLevel="0" collapsed="false"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  <c r="S194" s="240"/>
      <c r="T194" s="240"/>
      <c r="U194" s="240"/>
      <c r="V194" s="240"/>
      <c r="W194" s="240"/>
      <c r="X194" s="240"/>
      <c r="Y194" s="240"/>
      <c r="Z194" s="240"/>
      <c r="AA194" s="240"/>
      <c r="AB194" s="240"/>
      <c r="AC194" s="240"/>
      <c r="AD194" s="240"/>
      <c r="AE194" s="240"/>
      <c r="AF194" s="240"/>
      <c r="AG194" s="240"/>
      <c r="AH194" s="240"/>
      <c r="AI194" s="240"/>
      <c r="AJ194" s="241"/>
      <c r="AK194" s="240"/>
      <c r="AL194" s="240"/>
      <c r="AM194" s="240"/>
      <c r="AN194" s="240"/>
      <c r="AO194" s="240"/>
      <c r="AP194" s="240"/>
      <c r="AQ194" s="240"/>
      <c r="AR194" s="240"/>
      <c r="AS194" s="240"/>
      <c r="AT194" s="240"/>
      <c r="AU194" s="240"/>
      <c r="AV194" s="240"/>
      <c r="AW194" s="240"/>
      <c r="AX194" s="240"/>
      <c r="AY194" s="240"/>
      <c r="AZ194" s="240"/>
      <c r="BA194" s="240"/>
      <c r="BB194" s="240"/>
    </row>
    <row r="195" customFormat="false" ht="12.75" hidden="false" customHeight="false" outlineLevel="0" collapsed="false"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  <c r="U195" s="240"/>
      <c r="V195" s="240"/>
      <c r="W195" s="240"/>
      <c r="X195" s="240"/>
      <c r="Y195" s="240"/>
      <c r="Z195" s="240"/>
      <c r="AA195" s="240"/>
      <c r="AB195" s="240"/>
      <c r="AC195" s="240"/>
      <c r="AD195" s="240"/>
      <c r="AE195" s="240"/>
      <c r="AF195" s="240"/>
      <c r="AG195" s="240"/>
      <c r="AH195" s="240"/>
      <c r="AI195" s="240"/>
      <c r="AJ195" s="241"/>
      <c r="AK195" s="240"/>
      <c r="AL195" s="240"/>
      <c r="AM195" s="240"/>
      <c r="AN195" s="240"/>
      <c r="AO195" s="240"/>
      <c r="AP195" s="240"/>
      <c r="AQ195" s="240"/>
      <c r="AR195" s="240"/>
      <c r="AS195" s="240"/>
      <c r="AT195" s="240"/>
      <c r="AU195" s="240"/>
      <c r="AV195" s="240"/>
      <c r="AW195" s="240"/>
      <c r="AX195" s="240"/>
      <c r="AY195" s="240"/>
      <c r="AZ195" s="240"/>
      <c r="BA195" s="240"/>
      <c r="BB195" s="240"/>
    </row>
    <row r="196" customFormat="false" ht="12.75" hidden="false" customHeight="false" outlineLevel="0" collapsed="false"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  <c r="R196" s="240"/>
      <c r="S196" s="240"/>
      <c r="T196" s="240"/>
      <c r="U196" s="240"/>
      <c r="V196" s="240"/>
      <c r="W196" s="240"/>
      <c r="X196" s="240"/>
      <c r="Y196" s="240"/>
      <c r="Z196" s="240"/>
      <c r="AA196" s="240"/>
      <c r="AB196" s="240"/>
      <c r="AC196" s="240"/>
      <c r="AD196" s="240"/>
      <c r="AE196" s="240"/>
      <c r="AF196" s="240"/>
      <c r="AG196" s="240"/>
      <c r="AH196" s="240"/>
      <c r="AI196" s="240"/>
      <c r="AJ196" s="241"/>
      <c r="AK196" s="240"/>
      <c r="AL196" s="240"/>
      <c r="AM196" s="240"/>
      <c r="AN196" s="240"/>
      <c r="AO196" s="240"/>
      <c r="AP196" s="240"/>
      <c r="AQ196" s="240"/>
      <c r="AR196" s="240"/>
      <c r="AS196" s="240"/>
      <c r="AT196" s="240"/>
      <c r="AU196" s="240"/>
      <c r="AV196" s="240"/>
      <c r="AW196" s="240"/>
      <c r="AX196" s="240"/>
      <c r="AY196" s="240"/>
      <c r="AZ196" s="240"/>
      <c r="BA196" s="240"/>
      <c r="BB196" s="240"/>
    </row>
    <row r="197" customFormat="false" ht="12.75" hidden="false" customHeight="false" outlineLevel="0" collapsed="false"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  <c r="R197" s="240"/>
      <c r="S197" s="240"/>
      <c r="T197" s="240"/>
      <c r="U197" s="240"/>
      <c r="V197" s="240"/>
      <c r="W197" s="240"/>
      <c r="X197" s="240"/>
      <c r="Y197" s="240"/>
      <c r="Z197" s="240"/>
      <c r="AA197" s="240"/>
      <c r="AB197" s="240"/>
      <c r="AC197" s="240"/>
      <c r="AD197" s="240"/>
      <c r="AE197" s="240"/>
      <c r="AF197" s="240"/>
      <c r="AG197" s="240"/>
      <c r="AH197" s="240"/>
      <c r="AI197" s="240"/>
      <c r="AJ197" s="241"/>
      <c r="AK197" s="240"/>
      <c r="AL197" s="240"/>
      <c r="AM197" s="240"/>
      <c r="AN197" s="240"/>
      <c r="AO197" s="240"/>
      <c r="AP197" s="240"/>
      <c r="AQ197" s="240"/>
      <c r="AR197" s="240"/>
      <c r="AS197" s="240"/>
      <c r="AT197" s="240"/>
      <c r="AU197" s="240"/>
      <c r="AV197" s="240"/>
      <c r="AW197" s="240"/>
      <c r="AX197" s="240"/>
      <c r="AY197" s="240"/>
      <c r="AZ197" s="240"/>
      <c r="BA197" s="240"/>
      <c r="BB197" s="240"/>
    </row>
    <row r="198" customFormat="false" ht="12.75" hidden="false" customHeight="false" outlineLevel="0" collapsed="false"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  <c r="U198" s="240"/>
      <c r="V198" s="240"/>
      <c r="W198" s="240"/>
      <c r="X198" s="240"/>
      <c r="Y198" s="240"/>
      <c r="Z198" s="240"/>
      <c r="AA198" s="240"/>
      <c r="AB198" s="240"/>
      <c r="AC198" s="240"/>
      <c r="AD198" s="240"/>
      <c r="AE198" s="240"/>
      <c r="AF198" s="240"/>
      <c r="AG198" s="240"/>
      <c r="AH198" s="240"/>
      <c r="AI198" s="240"/>
      <c r="AJ198" s="241"/>
      <c r="AK198" s="240"/>
      <c r="AL198" s="240"/>
      <c r="AM198" s="240"/>
      <c r="AN198" s="240"/>
      <c r="AO198" s="240"/>
      <c r="AP198" s="240"/>
      <c r="AQ198" s="240"/>
      <c r="AR198" s="240"/>
      <c r="AS198" s="240"/>
      <c r="AT198" s="240"/>
      <c r="AU198" s="240"/>
      <c r="AV198" s="240"/>
      <c r="AW198" s="240"/>
      <c r="AX198" s="240"/>
      <c r="AY198" s="240"/>
      <c r="AZ198" s="240"/>
      <c r="BA198" s="240"/>
      <c r="BB198" s="240"/>
    </row>
    <row r="199" customFormat="false" ht="12.75" hidden="false" customHeight="false" outlineLevel="0" collapsed="false"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  <c r="S199" s="240"/>
      <c r="T199" s="240"/>
      <c r="U199" s="240"/>
      <c r="V199" s="240"/>
      <c r="W199" s="240"/>
      <c r="X199" s="240"/>
      <c r="Y199" s="240"/>
      <c r="Z199" s="240"/>
      <c r="AA199" s="240"/>
      <c r="AB199" s="240"/>
      <c r="AC199" s="240"/>
      <c r="AD199" s="240"/>
      <c r="AE199" s="240"/>
      <c r="AF199" s="240"/>
      <c r="AG199" s="240"/>
      <c r="AH199" s="240"/>
      <c r="AI199" s="240"/>
      <c r="AJ199" s="241"/>
      <c r="AK199" s="240"/>
      <c r="AL199" s="240"/>
      <c r="AM199" s="240"/>
      <c r="AN199" s="240"/>
      <c r="AO199" s="240"/>
      <c r="AP199" s="240"/>
      <c r="AQ199" s="240"/>
      <c r="AR199" s="240"/>
      <c r="AS199" s="240"/>
      <c r="AT199" s="240"/>
      <c r="AU199" s="240"/>
      <c r="AV199" s="240"/>
      <c r="AW199" s="240"/>
      <c r="AX199" s="240"/>
      <c r="AY199" s="240"/>
      <c r="AZ199" s="240"/>
      <c r="BA199" s="240"/>
      <c r="BB199" s="240"/>
    </row>
    <row r="200" customFormat="false" ht="12.75" hidden="false" customHeight="false" outlineLevel="0" collapsed="false"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  <c r="R200" s="240"/>
      <c r="S200" s="240"/>
      <c r="T200" s="240"/>
      <c r="U200" s="240"/>
      <c r="V200" s="240"/>
      <c r="W200" s="240"/>
      <c r="X200" s="240"/>
      <c r="Y200" s="240"/>
      <c r="Z200" s="240"/>
      <c r="AA200" s="240"/>
      <c r="AB200" s="240"/>
      <c r="AC200" s="240"/>
      <c r="AD200" s="240"/>
      <c r="AE200" s="240"/>
      <c r="AF200" s="240"/>
      <c r="AG200" s="240"/>
      <c r="AH200" s="240"/>
      <c r="AI200" s="240"/>
      <c r="AJ200" s="241"/>
      <c r="AK200" s="240"/>
      <c r="AL200" s="240"/>
      <c r="AM200" s="240"/>
      <c r="AN200" s="240"/>
      <c r="AO200" s="240"/>
      <c r="AP200" s="240"/>
      <c r="AQ200" s="240"/>
      <c r="AR200" s="240"/>
      <c r="AS200" s="240"/>
      <c r="AT200" s="240"/>
      <c r="AU200" s="240"/>
      <c r="AV200" s="240"/>
      <c r="AW200" s="240"/>
      <c r="AX200" s="240"/>
      <c r="AY200" s="240"/>
      <c r="AZ200" s="240"/>
      <c r="BA200" s="240"/>
      <c r="BB200" s="240"/>
    </row>
    <row r="201" customFormat="false" ht="12.75" hidden="false" customHeight="false" outlineLevel="0" collapsed="false"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  <c r="R201" s="240"/>
      <c r="S201" s="240"/>
      <c r="T201" s="240"/>
      <c r="U201" s="240"/>
      <c r="V201" s="240"/>
      <c r="W201" s="240"/>
      <c r="X201" s="240"/>
      <c r="Y201" s="240"/>
      <c r="Z201" s="240"/>
      <c r="AA201" s="240"/>
      <c r="AB201" s="240"/>
      <c r="AC201" s="240"/>
      <c r="AD201" s="240"/>
      <c r="AE201" s="240"/>
      <c r="AF201" s="240"/>
      <c r="AG201" s="240"/>
      <c r="AH201" s="240"/>
      <c r="AI201" s="240"/>
      <c r="AJ201" s="241"/>
      <c r="AK201" s="240"/>
      <c r="AL201" s="240"/>
      <c r="AM201" s="240"/>
      <c r="AN201" s="240"/>
      <c r="AO201" s="240"/>
      <c r="AP201" s="240"/>
      <c r="AQ201" s="240"/>
      <c r="AR201" s="240"/>
      <c r="AS201" s="240"/>
      <c r="AT201" s="240"/>
      <c r="AU201" s="240"/>
      <c r="AV201" s="240"/>
      <c r="AW201" s="240"/>
      <c r="AX201" s="240"/>
      <c r="AY201" s="240"/>
      <c r="AZ201" s="240"/>
      <c r="BA201" s="240"/>
      <c r="BB201" s="240"/>
    </row>
    <row r="202" customFormat="false" ht="12.75" hidden="false" customHeight="false" outlineLevel="0" collapsed="false"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  <c r="R202" s="240"/>
      <c r="S202" s="240"/>
      <c r="T202" s="240"/>
      <c r="U202" s="240"/>
      <c r="V202" s="240"/>
      <c r="W202" s="240"/>
      <c r="X202" s="240"/>
      <c r="Y202" s="240"/>
      <c r="Z202" s="240"/>
      <c r="AA202" s="240"/>
      <c r="AB202" s="240"/>
      <c r="AC202" s="240"/>
      <c r="AD202" s="240"/>
      <c r="AE202" s="240"/>
      <c r="AF202" s="240"/>
      <c r="AG202" s="240"/>
      <c r="AH202" s="240"/>
      <c r="AI202" s="240"/>
      <c r="AJ202" s="241"/>
      <c r="AK202" s="240"/>
      <c r="AL202" s="240"/>
      <c r="AM202" s="240"/>
      <c r="AN202" s="240"/>
      <c r="AO202" s="240"/>
      <c r="AP202" s="240"/>
      <c r="AQ202" s="240"/>
      <c r="AR202" s="240"/>
      <c r="AS202" s="240"/>
      <c r="AT202" s="240"/>
      <c r="AU202" s="240"/>
      <c r="AV202" s="240"/>
      <c r="AW202" s="240"/>
      <c r="AX202" s="240"/>
      <c r="AY202" s="240"/>
      <c r="AZ202" s="240"/>
      <c r="BA202" s="240"/>
      <c r="BB202" s="240"/>
    </row>
    <row r="203" customFormat="false" ht="12.75" hidden="false" customHeight="false" outlineLevel="0" collapsed="false"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  <c r="R203" s="240"/>
      <c r="S203" s="240"/>
      <c r="T203" s="240"/>
      <c r="U203" s="240"/>
      <c r="V203" s="240"/>
      <c r="W203" s="240"/>
      <c r="X203" s="240"/>
      <c r="Y203" s="240"/>
      <c r="Z203" s="240"/>
      <c r="AA203" s="240"/>
      <c r="AB203" s="240"/>
      <c r="AC203" s="240"/>
      <c r="AD203" s="240"/>
      <c r="AE203" s="240"/>
      <c r="AF203" s="240"/>
      <c r="AG203" s="240"/>
      <c r="AH203" s="240"/>
      <c r="AI203" s="240"/>
      <c r="AJ203" s="241"/>
      <c r="AK203" s="240"/>
      <c r="AL203" s="240"/>
      <c r="AM203" s="240"/>
      <c r="AN203" s="240"/>
      <c r="AO203" s="240"/>
      <c r="AP203" s="240"/>
      <c r="AQ203" s="240"/>
      <c r="AR203" s="240"/>
      <c r="AS203" s="240"/>
      <c r="AT203" s="240"/>
      <c r="AU203" s="240"/>
      <c r="AV203" s="240"/>
      <c r="AW203" s="240"/>
      <c r="AX203" s="240"/>
      <c r="AY203" s="240"/>
      <c r="AZ203" s="240"/>
      <c r="BA203" s="240"/>
      <c r="BB203" s="240"/>
    </row>
    <row r="204" customFormat="false" ht="12.75" hidden="false" customHeight="false" outlineLevel="0" collapsed="false"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  <c r="R204" s="240"/>
      <c r="S204" s="240"/>
      <c r="T204" s="240"/>
      <c r="U204" s="240"/>
      <c r="V204" s="240"/>
      <c r="W204" s="240"/>
      <c r="X204" s="240"/>
      <c r="Y204" s="240"/>
      <c r="Z204" s="240"/>
      <c r="AA204" s="240"/>
      <c r="AB204" s="240"/>
      <c r="AC204" s="240"/>
      <c r="AD204" s="240"/>
      <c r="AE204" s="240"/>
      <c r="AF204" s="240"/>
      <c r="AG204" s="240"/>
      <c r="AH204" s="240"/>
      <c r="AI204" s="240"/>
      <c r="AJ204" s="241"/>
      <c r="AK204" s="240"/>
      <c r="AL204" s="240"/>
      <c r="AM204" s="240"/>
      <c r="AN204" s="240"/>
      <c r="AO204" s="240"/>
      <c r="AP204" s="240"/>
      <c r="AQ204" s="240"/>
      <c r="AR204" s="240"/>
      <c r="AS204" s="240"/>
      <c r="AT204" s="240"/>
      <c r="AU204" s="240"/>
      <c r="AV204" s="240"/>
      <c r="AW204" s="240"/>
      <c r="AX204" s="240"/>
      <c r="AY204" s="240"/>
      <c r="AZ204" s="240"/>
      <c r="BA204" s="240"/>
      <c r="BB204" s="240"/>
    </row>
    <row r="205" customFormat="false" ht="12.75" hidden="false" customHeight="false" outlineLevel="0" collapsed="false"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  <c r="S205" s="240"/>
      <c r="T205" s="240"/>
      <c r="U205" s="240"/>
      <c r="V205" s="240"/>
      <c r="W205" s="240"/>
      <c r="X205" s="240"/>
      <c r="Y205" s="240"/>
      <c r="Z205" s="240"/>
      <c r="AA205" s="240"/>
      <c r="AB205" s="240"/>
      <c r="AC205" s="240"/>
      <c r="AD205" s="240"/>
      <c r="AE205" s="240"/>
      <c r="AF205" s="240"/>
      <c r="AG205" s="240"/>
      <c r="AH205" s="240"/>
      <c r="AI205" s="240"/>
      <c r="AJ205" s="241"/>
      <c r="AK205" s="240"/>
      <c r="AL205" s="240"/>
      <c r="AM205" s="240"/>
      <c r="AN205" s="240"/>
      <c r="AO205" s="240"/>
      <c r="AP205" s="240"/>
      <c r="AQ205" s="240"/>
      <c r="AR205" s="240"/>
      <c r="AS205" s="240"/>
      <c r="AT205" s="240"/>
      <c r="AU205" s="240"/>
      <c r="AV205" s="240"/>
      <c r="AW205" s="240"/>
      <c r="AX205" s="240"/>
      <c r="AY205" s="240"/>
      <c r="AZ205" s="240"/>
      <c r="BA205" s="240"/>
      <c r="BB205" s="240"/>
    </row>
    <row r="206" customFormat="false" ht="12.75" hidden="false" customHeight="false" outlineLevel="0" collapsed="false"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0"/>
      <c r="V206" s="240"/>
      <c r="W206" s="240"/>
      <c r="X206" s="240"/>
      <c r="Y206" s="240"/>
      <c r="Z206" s="240"/>
      <c r="AA206" s="240"/>
      <c r="AB206" s="240"/>
      <c r="AC206" s="240"/>
      <c r="AD206" s="240"/>
      <c r="AE206" s="240"/>
      <c r="AF206" s="240"/>
      <c r="AG206" s="240"/>
      <c r="AH206" s="240"/>
      <c r="AI206" s="240"/>
      <c r="AJ206" s="241"/>
      <c r="AK206" s="240"/>
      <c r="AL206" s="240"/>
      <c r="AM206" s="240"/>
      <c r="AN206" s="240"/>
      <c r="AO206" s="240"/>
      <c r="AP206" s="240"/>
      <c r="AQ206" s="240"/>
      <c r="AR206" s="240"/>
      <c r="AS206" s="240"/>
      <c r="AT206" s="240"/>
      <c r="AU206" s="240"/>
      <c r="AV206" s="240"/>
      <c r="AW206" s="240"/>
      <c r="AX206" s="240"/>
      <c r="AY206" s="240"/>
      <c r="AZ206" s="240"/>
      <c r="BA206" s="240"/>
      <c r="BB206" s="240"/>
    </row>
    <row r="207" customFormat="false" ht="12.75" hidden="false" customHeight="false" outlineLevel="0" collapsed="false"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  <c r="R207" s="240"/>
      <c r="S207" s="240"/>
      <c r="T207" s="240"/>
      <c r="U207" s="240"/>
      <c r="V207" s="240"/>
      <c r="W207" s="240"/>
      <c r="X207" s="240"/>
      <c r="Y207" s="240"/>
      <c r="Z207" s="240"/>
      <c r="AA207" s="240"/>
      <c r="AB207" s="240"/>
      <c r="AC207" s="240"/>
      <c r="AD207" s="240"/>
      <c r="AE207" s="240"/>
      <c r="AF207" s="240"/>
      <c r="AG207" s="240"/>
      <c r="AH207" s="240"/>
      <c r="AI207" s="240"/>
      <c r="AJ207" s="241"/>
      <c r="AK207" s="240"/>
      <c r="AL207" s="240"/>
      <c r="AM207" s="240"/>
      <c r="AN207" s="240"/>
      <c r="AO207" s="240"/>
      <c r="AP207" s="240"/>
      <c r="AQ207" s="240"/>
      <c r="AR207" s="240"/>
      <c r="AS207" s="240"/>
      <c r="AT207" s="240"/>
      <c r="AU207" s="240"/>
      <c r="AV207" s="240"/>
      <c r="AW207" s="240"/>
      <c r="AX207" s="240"/>
      <c r="AY207" s="240"/>
      <c r="AZ207" s="240"/>
      <c r="BA207" s="240"/>
      <c r="BB207" s="240"/>
    </row>
    <row r="208" customFormat="false" ht="12.75" hidden="false" customHeight="false" outlineLevel="0" collapsed="false"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  <c r="S208" s="240"/>
      <c r="T208" s="240"/>
      <c r="U208" s="240"/>
      <c r="V208" s="240"/>
      <c r="W208" s="240"/>
      <c r="X208" s="240"/>
      <c r="Y208" s="240"/>
      <c r="Z208" s="240"/>
      <c r="AA208" s="240"/>
      <c r="AB208" s="240"/>
      <c r="AC208" s="240"/>
      <c r="AD208" s="240"/>
      <c r="AE208" s="240"/>
      <c r="AF208" s="240"/>
      <c r="AG208" s="240"/>
      <c r="AH208" s="240"/>
      <c r="AI208" s="240"/>
      <c r="AJ208" s="241"/>
      <c r="AK208" s="240"/>
      <c r="AL208" s="240"/>
      <c r="AM208" s="240"/>
      <c r="AN208" s="240"/>
      <c r="AO208" s="240"/>
      <c r="AP208" s="240"/>
      <c r="AQ208" s="240"/>
      <c r="AR208" s="240"/>
      <c r="AS208" s="240"/>
      <c r="AT208" s="240"/>
      <c r="AU208" s="240"/>
      <c r="AV208" s="240"/>
      <c r="AW208" s="240"/>
      <c r="AX208" s="240"/>
      <c r="AY208" s="240"/>
      <c r="AZ208" s="240"/>
      <c r="BA208" s="240"/>
      <c r="BB208" s="240"/>
    </row>
    <row r="209" customFormat="false" ht="12.75" hidden="false" customHeight="false" outlineLevel="0" collapsed="false"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  <c r="R209" s="240"/>
      <c r="S209" s="240"/>
      <c r="T209" s="240"/>
      <c r="U209" s="240"/>
      <c r="V209" s="240"/>
      <c r="W209" s="240"/>
      <c r="X209" s="240"/>
      <c r="Y209" s="240"/>
      <c r="Z209" s="240"/>
      <c r="AA209" s="240"/>
      <c r="AB209" s="240"/>
      <c r="AC209" s="240"/>
      <c r="AD209" s="240"/>
      <c r="AE209" s="240"/>
      <c r="AF209" s="240"/>
      <c r="AG209" s="240"/>
      <c r="AH209" s="240"/>
      <c r="AI209" s="240"/>
      <c r="AJ209" s="241"/>
      <c r="AK209" s="240"/>
      <c r="AL209" s="240"/>
      <c r="AM209" s="240"/>
      <c r="AN209" s="240"/>
      <c r="AO209" s="240"/>
      <c r="AP209" s="240"/>
      <c r="AQ209" s="240"/>
      <c r="AR209" s="240"/>
      <c r="AS209" s="240"/>
      <c r="AT209" s="240"/>
      <c r="AU209" s="240"/>
      <c r="AV209" s="240"/>
      <c r="AW209" s="240"/>
      <c r="AX209" s="240"/>
      <c r="AY209" s="240"/>
      <c r="AZ209" s="240"/>
      <c r="BA209" s="240"/>
      <c r="BB209" s="240"/>
    </row>
    <row r="210" customFormat="false" ht="12.75" hidden="false" customHeight="false" outlineLevel="0" collapsed="false"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  <c r="S210" s="240"/>
      <c r="T210" s="240"/>
      <c r="U210" s="240"/>
      <c r="V210" s="240"/>
      <c r="W210" s="240"/>
      <c r="X210" s="240"/>
      <c r="Y210" s="240"/>
      <c r="Z210" s="240"/>
      <c r="AA210" s="240"/>
      <c r="AB210" s="240"/>
      <c r="AC210" s="240"/>
      <c r="AD210" s="240"/>
      <c r="AE210" s="240"/>
      <c r="AF210" s="240"/>
      <c r="AG210" s="240"/>
      <c r="AH210" s="240"/>
      <c r="AI210" s="240"/>
      <c r="AJ210" s="241"/>
      <c r="AK210" s="240"/>
      <c r="AL210" s="240"/>
      <c r="AM210" s="240"/>
      <c r="AN210" s="240"/>
      <c r="AO210" s="240"/>
      <c r="AP210" s="240"/>
      <c r="AQ210" s="240"/>
      <c r="AR210" s="240"/>
      <c r="AS210" s="240"/>
      <c r="AT210" s="240"/>
      <c r="AU210" s="240"/>
      <c r="AV210" s="240"/>
      <c r="AW210" s="240"/>
      <c r="AX210" s="240"/>
      <c r="AY210" s="240"/>
      <c r="AZ210" s="240"/>
      <c r="BA210" s="240"/>
      <c r="BB210" s="240"/>
    </row>
    <row r="211" customFormat="false" ht="12.75" hidden="false" customHeight="false" outlineLevel="0" collapsed="false"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  <c r="S211" s="240"/>
      <c r="T211" s="240"/>
      <c r="U211" s="240"/>
      <c r="V211" s="240"/>
      <c r="W211" s="240"/>
      <c r="X211" s="240"/>
      <c r="Y211" s="240"/>
      <c r="Z211" s="240"/>
      <c r="AA211" s="240"/>
      <c r="AB211" s="240"/>
      <c r="AC211" s="240"/>
      <c r="AD211" s="240"/>
      <c r="AE211" s="240"/>
      <c r="AF211" s="240"/>
      <c r="AG211" s="240"/>
      <c r="AH211" s="240"/>
      <c r="AI211" s="240"/>
      <c r="AJ211" s="241"/>
      <c r="AK211" s="240"/>
      <c r="AL211" s="240"/>
      <c r="AM211" s="240"/>
      <c r="AN211" s="240"/>
      <c r="AO211" s="240"/>
      <c r="AP211" s="240"/>
      <c r="AQ211" s="240"/>
      <c r="AR211" s="240"/>
      <c r="AS211" s="240"/>
      <c r="AT211" s="240"/>
      <c r="AU211" s="240"/>
      <c r="AV211" s="240"/>
      <c r="AW211" s="240"/>
      <c r="AX211" s="240"/>
      <c r="AY211" s="240"/>
      <c r="AZ211" s="240"/>
      <c r="BA211" s="240"/>
      <c r="BB211" s="240"/>
    </row>
    <row r="212" customFormat="false" ht="12.75" hidden="false" customHeight="false" outlineLevel="0" collapsed="false"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  <c r="R212" s="240"/>
      <c r="S212" s="240"/>
      <c r="T212" s="240"/>
      <c r="U212" s="240"/>
      <c r="V212" s="240"/>
      <c r="W212" s="240"/>
      <c r="X212" s="240"/>
      <c r="Y212" s="240"/>
      <c r="Z212" s="240"/>
      <c r="AA212" s="240"/>
      <c r="AB212" s="240"/>
      <c r="AC212" s="240"/>
      <c r="AD212" s="240"/>
      <c r="AE212" s="240"/>
      <c r="AF212" s="240"/>
      <c r="AG212" s="240"/>
      <c r="AH212" s="240"/>
      <c r="AI212" s="240"/>
      <c r="AJ212" s="241"/>
      <c r="AK212" s="240"/>
      <c r="AL212" s="240"/>
      <c r="AM212" s="240"/>
      <c r="AN212" s="240"/>
      <c r="AO212" s="240"/>
      <c r="AP212" s="240"/>
      <c r="AQ212" s="240"/>
      <c r="AR212" s="240"/>
      <c r="AS212" s="240"/>
      <c r="AT212" s="240"/>
      <c r="AU212" s="240"/>
      <c r="AV212" s="240"/>
      <c r="AW212" s="240"/>
      <c r="AX212" s="240"/>
      <c r="AY212" s="240"/>
      <c r="AZ212" s="240"/>
      <c r="BA212" s="240"/>
      <c r="BB212" s="240"/>
    </row>
    <row r="213" customFormat="false" ht="12.75" hidden="false" customHeight="false" outlineLevel="0" collapsed="false"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  <c r="R213" s="240"/>
      <c r="S213" s="240"/>
      <c r="T213" s="240"/>
      <c r="U213" s="240"/>
      <c r="V213" s="240"/>
      <c r="W213" s="240"/>
      <c r="X213" s="240"/>
      <c r="Y213" s="240"/>
      <c r="Z213" s="240"/>
      <c r="AA213" s="240"/>
      <c r="AB213" s="240"/>
      <c r="AC213" s="240"/>
      <c r="AD213" s="240"/>
      <c r="AE213" s="240"/>
      <c r="AF213" s="240"/>
      <c r="AG213" s="240"/>
      <c r="AH213" s="240"/>
      <c r="AI213" s="240"/>
      <c r="AJ213" s="241"/>
      <c r="AK213" s="240"/>
      <c r="AL213" s="240"/>
      <c r="AM213" s="240"/>
      <c r="AN213" s="240"/>
      <c r="AO213" s="240"/>
      <c r="AP213" s="240"/>
      <c r="AQ213" s="240"/>
      <c r="AR213" s="240"/>
      <c r="AS213" s="240"/>
      <c r="AT213" s="240"/>
      <c r="AU213" s="240"/>
      <c r="AV213" s="240"/>
      <c r="AW213" s="240"/>
      <c r="AX213" s="240"/>
      <c r="AY213" s="240"/>
      <c r="AZ213" s="240"/>
      <c r="BA213" s="240"/>
      <c r="BB213" s="240"/>
    </row>
    <row r="214" customFormat="false" ht="12.75" hidden="false" customHeight="false" outlineLevel="0" collapsed="false"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  <c r="S214" s="240"/>
      <c r="T214" s="240"/>
      <c r="U214" s="240"/>
      <c r="V214" s="240"/>
      <c r="W214" s="240"/>
      <c r="X214" s="240"/>
      <c r="Y214" s="240"/>
      <c r="Z214" s="240"/>
      <c r="AA214" s="240"/>
      <c r="AB214" s="240"/>
      <c r="AC214" s="240"/>
      <c r="AD214" s="240"/>
      <c r="AE214" s="240"/>
      <c r="AF214" s="240"/>
      <c r="AG214" s="240"/>
      <c r="AH214" s="240"/>
      <c r="AI214" s="240"/>
      <c r="AJ214" s="241"/>
      <c r="AK214" s="240"/>
      <c r="AL214" s="240"/>
      <c r="AM214" s="240"/>
      <c r="AN214" s="240"/>
      <c r="AO214" s="240"/>
      <c r="AP214" s="240"/>
      <c r="AQ214" s="240"/>
      <c r="AR214" s="240"/>
      <c r="AS214" s="240"/>
      <c r="AT214" s="240"/>
      <c r="AU214" s="240"/>
      <c r="AV214" s="240"/>
      <c r="AW214" s="240"/>
      <c r="AX214" s="240"/>
      <c r="AY214" s="240"/>
      <c r="AZ214" s="240"/>
      <c r="BA214" s="240"/>
      <c r="BB214" s="240"/>
    </row>
    <row r="215" customFormat="false" ht="12.75" hidden="false" customHeight="false" outlineLevel="0" collapsed="false"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  <c r="R215" s="240"/>
      <c r="S215" s="240"/>
      <c r="T215" s="240"/>
      <c r="U215" s="240"/>
      <c r="V215" s="240"/>
      <c r="W215" s="240"/>
      <c r="X215" s="240"/>
      <c r="Y215" s="240"/>
      <c r="Z215" s="240"/>
      <c r="AA215" s="240"/>
      <c r="AB215" s="240"/>
      <c r="AC215" s="240"/>
      <c r="AD215" s="240"/>
      <c r="AE215" s="240"/>
      <c r="AF215" s="240"/>
      <c r="AG215" s="240"/>
      <c r="AH215" s="240"/>
      <c r="AI215" s="240"/>
      <c r="AJ215" s="241"/>
      <c r="AK215" s="240"/>
      <c r="AL215" s="240"/>
      <c r="AM215" s="240"/>
      <c r="AN215" s="240"/>
      <c r="AO215" s="240"/>
      <c r="AP215" s="240"/>
      <c r="AQ215" s="240"/>
      <c r="AR215" s="240"/>
      <c r="AS215" s="240"/>
      <c r="AT215" s="240"/>
      <c r="AU215" s="240"/>
      <c r="AV215" s="240"/>
      <c r="AW215" s="240"/>
      <c r="AX215" s="240"/>
      <c r="AY215" s="240"/>
      <c r="AZ215" s="240"/>
      <c r="BA215" s="240"/>
      <c r="BB215" s="240"/>
    </row>
    <row r="216" customFormat="false" ht="12.75" hidden="false" customHeight="false" outlineLevel="0" collapsed="false"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  <c r="T216" s="240"/>
      <c r="U216" s="240"/>
      <c r="V216" s="240"/>
      <c r="W216" s="240"/>
      <c r="X216" s="240"/>
      <c r="Y216" s="240"/>
      <c r="Z216" s="240"/>
      <c r="AA216" s="240"/>
      <c r="AB216" s="240"/>
      <c r="AC216" s="240"/>
      <c r="AD216" s="240"/>
      <c r="AE216" s="240"/>
      <c r="AF216" s="240"/>
      <c r="AG216" s="240"/>
      <c r="AH216" s="240"/>
      <c r="AI216" s="240"/>
      <c r="AJ216" s="241"/>
      <c r="AK216" s="240"/>
      <c r="AL216" s="240"/>
      <c r="AM216" s="240"/>
      <c r="AN216" s="240"/>
      <c r="AO216" s="240"/>
      <c r="AP216" s="240"/>
      <c r="AQ216" s="240"/>
      <c r="AR216" s="240"/>
      <c r="AS216" s="240"/>
      <c r="AT216" s="240"/>
      <c r="AU216" s="240"/>
      <c r="AV216" s="240"/>
      <c r="AW216" s="240"/>
      <c r="AX216" s="240"/>
      <c r="AY216" s="240"/>
      <c r="AZ216" s="240"/>
      <c r="BA216" s="240"/>
      <c r="BB216" s="240"/>
    </row>
    <row r="217" customFormat="false" ht="12.75" hidden="false" customHeight="false" outlineLevel="0" collapsed="false"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0"/>
      <c r="V217" s="240"/>
      <c r="W217" s="240"/>
      <c r="X217" s="240"/>
      <c r="Y217" s="240"/>
      <c r="Z217" s="240"/>
      <c r="AA217" s="240"/>
      <c r="AB217" s="240"/>
      <c r="AC217" s="240"/>
      <c r="AD217" s="240"/>
      <c r="AE217" s="240"/>
      <c r="AF217" s="240"/>
      <c r="AG217" s="240"/>
      <c r="AH217" s="240"/>
      <c r="AI217" s="240"/>
      <c r="AJ217" s="241"/>
      <c r="AK217" s="240"/>
      <c r="AL217" s="240"/>
      <c r="AM217" s="240"/>
      <c r="AN217" s="240"/>
      <c r="AO217" s="240"/>
      <c r="AP217" s="240"/>
      <c r="AQ217" s="240"/>
      <c r="AR217" s="240"/>
      <c r="AS217" s="240"/>
      <c r="AT217" s="240"/>
      <c r="AU217" s="240"/>
      <c r="AV217" s="240"/>
      <c r="AW217" s="240"/>
      <c r="AX217" s="240"/>
      <c r="AY217" s="240"/>
      <c r="AZ217" s="240"/>
      <c r="BA217" s="240"/>
      <c r="BB217" s="240"/>
    </row>
    <row r="218" customFormat="false" ht="12.75" hidden="false" customHeight="false" outlineLevel="0" collapsed="false"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  <c r="R218" s="240"/>
      <c r="S218" s="240"/>
      <c r="T218" s="240"/>
      <c r="U218" s="240"/>
      <c r="V218" s="240"/>
      <c r="W218" s="240"/>
      <c r="X218" s="240"/>
      <c r="Y218" s="240"/>
      <c r="Z218" s="240"/>
      <c r="AA218" s="240"/>
      <c r="AB218" s="240"/>
      <c r="AC218" s="240"/>
      <c r="AD218" s="240"/>
      <c r="AE218" s="240"/>
      <c r="AF218" s="240"/>
      <c r="AG218" s="240"/>
      <c r="AH218" s="240"/>
      <c r="AI218" s="240"/>
      <c r="AJ218" s="241"/>
      <c r="AK218" s="240"/>
      <c r="AL218" s="240"/>
      <c r="AM218" s="240"/>
      <c r="AN218" s="240"/>
      <c r="AO218" s="240"/>
      <c r="AP218" s="240"/>
      <c r="AQ218" s="240"/>
      <c r="AR218" s="240"/>
      <c r="AS218" s="240"/>
      <c r="AT218" s="240"/>
      <c r="AU218" s="240"/>
      <c r="AV218" s="240"/>
      <c r="AW218" s="240"/>
      <c r="AX218" s="240"/>
      <c r="AY218" s="240"/>
      <c r="AZ218" s="240"/>
      <c r="BA218" s="240"/>
      <c r="BB218" s="240"/>
    </row>
    <row r="219" customFormat="false" ht="12.75" hidden="false" customHeight="false" outlineLevel="0" collapsed="false"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  <c r="R219" s="240"/>
      <c r="S219" s="240"/>
      <c r="T219" s="240"/>
      <c r="U219" s="240"/>
      <c r="V219" s="240"/>
      <c r="W219" s="240"/>
      <c r="X219" s="240"/>
      <c r="Y219" s="240"/>
      <c r="Z219" s="240"/>
      <c r="AA219" s="240"/>
      <c r="AB219" s="240"/>
      <c r="AC219" s="240"/>
      <c r="AD219" s="240"/>
      <c r="AE219" s="240"/>
      <c r="AF219" s="240"/>
      <c r="AG219" s="240"/>
      <c r="AH219" s="240"/>
      <c r="AI219" s="240"/>
      <c r="AJ219" s="241"/>
      <c r="AK219" s="240"/>
      <c r="AL219" s="240"/>
      <c r="AM219" s="240"/>
      <c r="AN219" s="240"/>
      <c r="AO219" s="240"/>
      <c r="AP219" s="240"/>
      <c r="AQ219" s="240"/>
      <c r="AR219" s="240"/>
      <c r="AS219" s="240"/>
      <c r="AT219" s="240"/>
      <c r="AU219" s="240"/>
      <c r="AV219" s="240"/>
      <c r="AW219" s="240"/>
      <c r="AX219" s="240"/>
      <c r="AY219" s="240"/>
      <c r="AZ219" s="240"/>
      <c r="BA219" s="240"/>
      <c r="BB219" s="240"/>
    </row>
    <row r="220" customFormat="false" ht="12.75" hidden="false" customHeight="false" outlineLevel="0" collapsed="false"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  <c r="R220" s="240"/>
      <c r="S220" s="240"/>
      <c r="T220" s="240"/>
      <c r="U220" s="240"/>
      <c r="V220" s="240"/>
      <c r="W220" s="240"/>
      <c r="X220" s="240"/>
      <c r="Y220" s="240"/>
      <c r="Z220" s="240"/>
      <c r="AA220" s="240"/>
      <c r="AB220" s="240"/>
      <c r="AC220" s="240"/>
      <c r="AD220" s="240"/>
      <c r="AE220" s="240"/>
      <c r="AF220" s="240"/>
      <c r="AG220" s="240"/>
      <c r="AH220" s="240"/>
      <c r="AI220" s="240"/>
      <c r="AJ220" s="241"/>
      <c r="AK220" s="240"/>
      <c r="AL220" s="240"/>
      <c r="AM220" s="240"/>
      <c r="AN220" s="240"/>
      <c r="AO220" s="240"/>
      <c r="AP220" s="240"/>
      <c r="AQ220" s="240"/>
      <c r="AR220" s="240"/>
      <c r="AS220" s="240"/>
      <c r="AT220" s="240"/>
      <c r="AU220" s="240"/>
      <c r="AV220" s="240"/>
      <c r="AW220" s="240"/>
      <c r="AX220" s="240"/>
      <c r="AY220" s="240"/>
      <c r="AZ220" s="240"/>
      <c r="BA220" s="240"/>
      <c r="BB220" s="240"/>
    </row>
    <row r="221" customFormat="false" ht="12.75" hidden="false" customHeight="false" outlineLevel="0" collapsed="false"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  <c r="R221" s="240"/>
      <c r="S221" s="240"/>
      <c r="T221" s="240"/>
      <c r="U221" s="240"/>
      <c r="V221" s="240"/>
      <c r="W221" s="240"/>
      <c r="X221" s="240"/>
      <c r="Y221" s="240"/>
      <c r="Z221" s="240"/>
      <c r="AA221" s="240"/>
      <c r="AB221" s="240"/>
      <c r="AC221" s="240"/>
      <c r="AD221" s="240"/>
      <c r="AE221" s="240"/>
      <c r="AF221" s="240"/>
      <c r="AG221" s="240"/>
      <c r="AH221" s="240"/>
      <c r="AI221" s="240"/>
      <c r="AJ221" s="241"/>
      <c r="AK221" s="240"/>
      <c r="AL221" s="240"/>
      <c r="AM221" s="240"/>
      <c r="AN221" s="240"/>
      <c r="AO221" s="240"/>
      <c r="AP221" s="240"/>
      <c r="AQ221" s="240"/>
      <c r="AR221" s="240"/>
      <c r="AS221" s="240"/>
      <c r="AT221" s="240"/>
      <c r="AU221" s="240"/>
      <c r="AV221" s="240"/>
      <c r="AW221" s="240"/>
      <c r="AX221" s="240"/>
      <c r="AY221" s="240"/>
      <c r="AZ221" s="240"/>
      <c r="BA221" s="240"/>
      <c r="BB221" s="240"/>
    </row>
    <row r="222" customFormat="false" ht="12.75" hidden="false" customHeight="false" outlineLevel="0" collapsed="false"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  <c r="S222" s="240"/>
      <c r="T222" s="240"/>
      <c r="U222" s="240"/>
      <c r="V222" s="240"/>
      <c r="W222" s="240"/>
      <c r="X222" s="240"/>
      <c r="Y222" s="240"/>
      <c r="Z222" s="240"/>
      <c r="AA222" s="240"/>
      <c r="AB222" s="240"/>
      <c r="AC222" s="240"/>
      <c r="AD222" s="240"/>
      <c r="AE222" s="240"/>
      <c r="AF222" s="240"/>
      <c r="AG222" s="240"/>
      <c r="AH222" s="240"/>
      <c r="AI222" s="240"/>
      <c r="AJ222" s="241"/>
      <c r="AK222" s="240"/>
      <c r="AL222" s="240"/>
      <c r="AM222" s="240"/>
      <c r="AN222" s="240"/>
      <c r="AO222" s="240"/>
      <c r="AP222" s="240"/>
      <c r="AQ222" s="240"/>
      <c r="AR222" s="240"/>
      <c r="AS222" s="240"/>
      <c r="AT222" s="240"/>
      <c r="AU222" s="240"/>
      <c r="AV222" s="240"/>
      <c r="AW222" s="240"/>
      <c r="AX222" s="240"/>
      <c r="AY222" s="240"/>
      <c r="AZ222" s="240"/>
      <c r="BA222" s="240"/>
      <c r="BB222" s="240"/>
    </row>
    <row r="223" customFormat="false" ht="12.75" hidden="false" customHeight="false" outlineLevel="0" collapsed="false"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  <c r="T223" s="240"/>
      <c r="U223" s="240"/>
      <c r="V223" s="240"/>
      <c r="W223" s="240"/>
      <c r="X223" s="240"/>
      <c r="Y223" s="240"/>
      <c r="Z223" s="240"/>
      <c r="AA223" s="240"/>
      <c r="AB223" s="240"/>
      <c r="AC223" s="240"/>
      <c r="AD223" s="240"/>
      <c r="AE223" s="240"/>
      <c r="AF223" s="240"/>
      <c r="AG223" s="240"/>
      <c r="AH223" s="240"/>
      <c r="AI223" s="240"/>
      <c r="AJ223" s="241"/>
      <c r="AK223" s="240"/>
      <c r="AL223" s="240"/>
      <c r="AM223" s="240"/>
      <c r="AN223" s="240"/>
      <c r="AO223" s="240"/>
      <c r="AP223" s="240"/>
      <c r="AQ223" s="240"/>
      <c r="AR223" s="240"/>
      <c r="AS223" s="240"/>
      <c r="AT223" s="240"/>
      <c r="AU223" s="240"/>
      <c r="AV223" s="240"/>
      <c r="AW223" s="240"/>
      <c r="AX223" s="240"/>
      <c r="AY223" s="240"/>
      <c r="AZ223" s="240"/>
      <c r="BA223" s="240"/>
      <c r="BB223" s="240"/>
    </row>
    <row r="224" customFormat="false" ht="12.75" hidden="false" customHeight="false" outlineLevel="0" collapsed="false"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  <c r="R224" s="240"/>
      <c r="S224" s="240"/>
      <c r="T224" s="240"/>
      <c r="U224" s="240"/>
      <c r="V224" s="240"/>
      <c r="W224" s="240"/>
      <c r="X224" s="240"/>
      <c r="Y224" s="240"/>
      <c r="Z224" s="240"/>
      <c r="AA224" s="240"/>
      <c r="AB224" s="240"/>
      <c r="AC224" s="240"/>
      <c r="AD224" s="240"/>
      <c r="AE224" s="240"/>
      <c r="AF224" s="240"/>
      <c r="AG224" s="240"/>
      <c r="AH224" s="240"/>
      <c r="AI224" s="240"/>
      <c r="AJ224" s="241"/>
      <c r="AK224" s="240"/>
      <c r="AL224" s="240"/>
      <c r="AM224" s="240"/>
      <c r="AN224" s="240"/>
      <c r="AO224" s="240"/>
      <c r="AP224" s="240"/>
      <c r="AQ224" s="240"/>
      <c r="AR224" s="240"/>
      <c r="AS224" s="240"/>
      <c r="AT224" s="240"/>
      <c r="AU224" s="240"/>
      <c r="AV224" s="240"/>
      <c r="AW224" s="240"/>
      <c r="AX224" s="240"/>
      <c r="AY224" s="240"/>
      <c r="AZ224" s="240"/>
      <c r="BA224" s="240"/>
      <c r="BB224" s="240"/>
    </row>
    <row r="225" customFormat="false" ht="12.75" hidden="false" customHeight="false" outlineLevel="0" collapsed="false"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  <c r="R225" s="240"/>
      <c r="S225" s="240"/>
      <c r="T225" s="240"/>
      <c r="U225" s="240"/>
      <c r="V225" s="240"/>
      <c r="W225" s="240"/>
      <c r="X225" s="240"/>
      <c r="Y225" s="240"/>
      <c r="Z225" s="240"/>
      <c r="AA225" s="240"/>
      <c r="AB225" s="240"/>
      <c r="AC225" s="240"/>
      <c r="AD225" s="240"/>
      <c r="AE225" s="240"/>
      <c r="AF225" s="240"/>
      <c r="AG225" s="240"/>
      <c r="AH225" s="240"/>
      <c r="AI225" s="240"/>
      <c r="AJ225" s="241"/>
      <c r="AK225" s="240"/>
      <c r="AL225" s="240"/>
      <c r="AM225" s="240"/>
      <c r="AN225" s="240"/>
      <c r="AO225" s="240"/>
      <c r="AP225" s="240"/>
      <c r="AQ225" s="240"/>
      <c r="AR225" s="240"/>
      <c r="AS225" s="240"/>
      <c r="AT225" s="240"/>
      <c r="AU225" s="240"/>
      <c r="AV225" s="240"/>
      <c r="AW225" s="240"/>
      <c r="AX225" s="240"/>
      <c r="AY225" s="240"/>
      <c r="AZ225" s="240"/>
      <c r="BA225" s="240"/>
      <c r="BB225" s="240"/>
    </row>
  </sheetData>
  <mergeCells count="32">
    <mergeCell ref="A4:A11"/>
    <mergeCell ref="C4:C9"/>
    <mergeCell ref="A12:A19"/>
    <mergeCell ref="C12:C17"/>
    <mergeCell ref="A20:A27"/>
    <mergeCell ref="C20:C24"/>
    <mergeCell ref="A28:A35"/>
    <mergeCell ref="C28:C33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  <mergeCell ref="A108:A115"/>
    <mergeCell ref="C108:C113"/>
    <mergeCell ref="A116:A123"/>
    <mergeCell ref="C116:C121"/>
    <mergeCell ref="A124:A131"/>
    <mergeCell ref="C124:C129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461"/>
  <sheetViews>
    <sheetView showFormulas="false" showGridLines="true" showRowColHeaders="true" showZeros="true" rightToLeft="false" tabSelected="false" showOutlineSymbols="true" defaultGridColor="true" view="normal" topLeftCell="A417" colorId="64" zoomScale="100" zoomScaleNormal="100" zoomScalePageLayoutView="100" workbookViewId="0">
      <selection pane="topLeft" activeCell="A430" activeCellId="0" sqref="A430:A4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52"/>
      <c r="B4" s="17"/>
      <c r="C4" s="255" t="s">
        <v>135</v>
      </c>
      <c r="D4" s="255" t="n">
        <v>1</v>
      </c>
      <c r="E4" s="256" t="s">
        <v>27</v>
      </c>
      <c r="F4" s="255" t="s">
        <v>136</v>
      </c>
      <c r="G4" s="256"/>
      <c r="H4" s="255" t="s">
        <v>137</v>
      </c>
      <c r="I4" s="256" t="n">
        <v>156</v>
      </c>
      <c r="J4" s="257" t="n">
        <v>10456</v>
      </c>
      <c r="K4" s="256" t="s">
        <v>30</v>
      </c>
      <c r="L4" s="258" t="n">
        <v>36739</v>
      </c>
      <c r="M4" s="256" t="s">
        <v>138</v>
      </c>
      <c r="N4" s="259" t="n">
        <v>36535</v>
      </c>
      <c r="O4" s="256" t="s">
        <v>33</v>
      </c>
      <c r="P4" s="256" t="s">
        <v>34</v>
      </c>
      <c r="Q4" s="256" t="s">
        <v>139</v>
      </c>
      <c r="R4" s="255"/>
      <c r="S4" s="255"/>
      <c r="T4" s="255" t="s">
        <v>140</v>
      </c>
      <c r="U4" s="260" t="n">
        <f aca="false">+'NTP or Sold'!C68</f>
        <v>35</v>
      </c>
      <c r="V4" s="260" t="n">
        <f aca="false">+'NTP or Sold'!Z68</f>
        <v>0</v>
      </c>
      <c r="W4" s="261" t="n">
        <f aca="false">+'NTP or Sold'!Z69</f>
        <v>1.75</v>
      </c>
      <c r="X4" s="262" t="s">
        <v>141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</row>
    <row r="5" customFormat="false" ht="27.95" hidden="false" customHeight="true" outlineLevel="0" collapsed="false">
      <c r="A5" s="52"/>
      <c r="B5" s="17"/>
      <c r="C5" s="255" t="s">
        <v>135</v>
      </c>
      <c r="D5" s="255" t="n">
        <v>1</v>
      </c>
      <c r="E5" s="256" t="s">
        <v>27</v>
      </c>
      <c r="F5" s="255" t="s">
        <v>142</v>
      </c>
      <c r="G5" s="256" t="n">
        <v>309266</v>
      </c>
      <c r="H5" s="255" t="s">
        <v>143</v>
      </c>
      <c r="I5" s="256" t="n">
        <v>44</v>
      </c>
      <c r="J5" s="257" t="n">
        <v>9030</v>
      </c>
      <c r="K5" s="256" t="s">
        <v>30</v>
      </c>
      <c r="L5" s="258" t="n">
        <v>36739</v>
      </c>
      <c r="M5" s="256" t="s">
        <v>47</v>
      </c>
      <c r="N5" s="256" t="s">
        <v>144</v>
      </c>
      <c r="O5" s="256" t="s">
        <v>33</v>
      </c>
      <c r="P5" s="256" t="s">
        <v>34</v>
      </c>
      <c r="Q5" s="256" t="s">
        <v>145</v>
      </c>
      <c r="R5" s="255" t="s">
        <v>146</v>
      </c>
      <c r="S5" s="255" t="s">
        <v>147</v>
      </c>
      <c r="T5" s="255" t="s">
        <v>148</v>
      </c>
      <c r="U5" s="260" t="n">
        <f aca="false">+'NTP or Sold'!C76</f>
        <v>14</v>
      </c>
      <c r="V5" s="260" t="n">
        <f aca="false">+'NTP or Sold'!Z76</f>
        <v>2.79653333333333</v>
      </c>
      <c r="W5" s="261" t="n">
        <f aca="false">+'NTP or Sold'!Z77</f>
        <v>1.37666666666667</v>
      </c>
      <c r="X5" s="262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</row>
    <row r="6" customFormat="false" ht="27.95" hidden="false" customHeight="true" outlineLevel="0" collapsed="false">
      <c r="A6" s="52"/>
      <c r="B6" s="17"/>
      <c r="C6" s="255" t="s">
        <v>135</v>
      </c>
      <c r="D6" s="255" t="n">
        <v>1</v>
      </c>
      <c r="E6" s="256" t="s">
        <v>27</v>
      </c>
      <c r="F6" s="255" t="s">
        <v>142</v>
      </c>
      <c r="G6" s="256" t="n">
        <v>309547</v>
      </c>
      <c r="H6" s="255" t="s">
        <v>143</v>
      </c>
      <c r="I6" s="256" t="n">
        <v>44</v>
      </c>
      <c r="J6" s="257" t="n">
        <v>9030</v>
      </c>
      <c r="K6" s="256" t="s">
        <v>30</v>
      </c>
      <c r="L6" s="258" t="n">
        <v>36770</v>
      </c>
      <c r="M6" s="256" t="s">
        <v>47</v>
      </c>
      <c r="N6" s="256" t="s">
        <v>144</v>
      </c>
      <c r="O6" s="256" t="s">
        <v>33</v>
      </c>
      <c r="P6" s="256" t="s">
        <v>34</v>
      </c>
      <c r="Q6" s="256" t="s">
        <v>145</v>
      </c>
      <c r="R6" s="255" t="s">
        <v>146</v>
      </c>
      <c r="S6" s="255" t="s">
        <v>147</v>
      </c>
      <c r="T6" s="255" t="s">
        <v>148</v>
      </c>
      <c r="U6" s="260" t="n">
        <f aca="false">+'NTP or Sold'!C84</f>
        <v>14</v>
      </c>
      <c r="V6" s="260" t="n">
        <f aca="false">+'NTP or Sold'!Z84</f>
        <v>2.79653333333333</v>
      </c>
      <c r="W6" s="261" t="n">
        <f aca="false">+'NTP or Sold'!Z85</f>
        <v>1.37666666666667</v>
      </c>
      <c r="X6" s="262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</row>
    <row r="7" customFormat="false" ht="27.95" hidden="false" customHeight="true" outlineLevel="0" collapsed="false">
      <c r="A7" s="52"/>
      <c r="B7" s="17"/>
      <c r="C7" s="255" t="s">
        <v>135</v>
      </c>
      <c r="D7" s="255" t="n">
        <v>1</v>
      </c>
      <c r="E7" s="256" t="s">
        <v>27</v>
      </c>
      <c r="F7" s="255" t="s">
        <v>142</v>
      </c>
      <c r="G7" s="256" t="n">
        <v>309575</v>
      </c>
      <c r="H7" s="255" t="s">
        <v>143</v>
      </c>
      <c r="I7" s="256" t="n">
        <v>44</v>
      </c>
      <c r="J7" s="257" t="n">
        <v>9030</v>
      </c>
      <c r="K7" s="256" t="s">
        <v>30</v>
      </c>
      <c r="L7" s="258" t="n">
        <v>36770</v>
      </c>
      <c r="M7" s="256" t="s">
        <v>47</v>
      </c>
      <c r="N7" s="256" t="s">
        <v>144</v>
      </c>
      <c r="O7" s="256" t="s">
        <v>33</v>
      </c>
      <c r="P7" s="256" t="s">
        <v>34</v>
      </c>
      <c r="Q7" s="256" t="s">
        <v>145</v>
      </c>
      <c r="R7" s="255" t="s">
        <v>146</v>
      </c>
      <c r="S7" s="255" t="s">
        <v>147</v>
      </c>
      <c r="T7" s="255" t="s">
        <v>148</v>
      </c>
      <c r="U7" s="260" t="n">
        <f aca="false">+'NTP or Sold'!C92</f>
        <v>14</v>
      </c>
      <c r="V7" s="260" t="n">
        <f aca="false">+'NTP or Sold'!Z92</f>
        <v>2.79653333333333</v>
      </c>
      <c r="W7" s="261" t="n">
        <f aca="false">+'NTP or Sold'!Z93</f>
        <v>1.37666666666667</v>
      </c>
      <c r="X7" s="262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</row>
    <row r="8" customFormat="false" ht="27.95" hidden="false" customHeight="true" outlineLevel="0" collapsed="false">
      <c r="A8" s="52"/>
      <c r="B8" s="17"/>
      <c r="C8" s="255" t="s">
        <v>135</v>
      </c>
      <c r="D8" s="255" t="n">
        <v>1</v>
      </c>
      <c r="E8" s="256" t="s">
        <v>27</v>
      </c>
      <c r="F8" s="255" t="s">
        <v>142</v>
      </c>
      <c r="G8" s="256" t="n">
        <v>309578</v>
      </c>
      <c r="H8" s="255" t="s">
        <v>143</v>
      </c>
      <c r="I8" s="256" t="n">
        <v>44</v>
      </c>
      <c r="J8" s="257" t="n">
        <v>9030</v>
      </c>
      <c r="K8" s="256" t="s">
        <v>30</v>
      </c>
      <c r="L8" s="258" t="n">
        <v>36770</v>
      </c>
      <c r="M8" s="256" t="s">
        <v>47</v>
      </c>
      <c r="N8" s="256" t="s">
        <v>144</v>
      </c>
      <c r="O8" s="256" t="s">
        <v>33</v>
      </c>
      <c r="P8" s="256" t="s">
        <v>34</v>
      </c>
      <c r="Q8" s="256" t="s">
        <v>145</v>
      </c>
      <c r="R8" s="255" t="s">
        <v>146</v>
      </c>
      <c r="S8" s="255" t="s">
        <v>147</v>
      </c>
      <c r="T8" s="255" t="s">
        <v>148</v>
      </c>
      <c r="U8" s="260" t="n">
        <f aca="false">+'NTP or Sold'!C100</f>
        <v>14</v>
      </c>
      <c r="V8" s="260" t="n">
        <f aca="false">+'NTP or Sold'!Z100</f>
        <v>2.79653333333333</v>
      </c>
      <c r="W8" s="261" t="n">
        <f aca="false">+'NTP or Sold'!Z101</f>
        <v>1.37666666666667</v>
      </c>
      <c r="X8" s="262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</row>
    <row r="9" customFormat="false" ht="27.95" hidden="false" customHeight="true" outlineLevel="0" collapsed="false">
      <c r="A9" s="52"/>
      <c r="B9" s="17"/>
      <c r="C9" s="255" t="s">
        <v>135</v>
      </c>
      <c r="D9" s="255" t="n">
        <v>1</v>
      </c>
      <c r="E9" s="256" t="s">
        <v>27</v>
      </c>
      <c r="F9" s="255"/>
      <c r="G9" s="256"/>
      <c r="H9" s="255" t="s">
        <v>149</v>
      </c>
      <c r="I9" s="256" t="n">
        <v>33.4</v>
      </c>
      <c r="J9" s="257" t="n">
        <v>10151</v>
      </c>
      <c r="K9" s="256" t="s">
        <v>70</v>
      </c>
      <c r="L9" s="258" t="s">
        <v>71</v>
      </c>
      <c r="M9" s="256" t="s">
        <v>59</v>
      </c>
      <c r="N9" s="259" t="n">
        <v>36697</v>
      </c>
      <c r="O9" s="256" t="s">
        <v>33</v>
      </c>
      <c r="P9" s="256" t="s">
        <v>34</v>
      </c>
      <c r="Q9" s="256" t="s">
        <v>150</v>
      </c>
      <c r="R9" s="255" t="s">
        <v>151</v>
      </c>
      <c r="S9" s="255" t="s">
        <v>152</v>
      </c>
      <c r="T9" s="255" t="s">
        <v>153</v>
      </c>
      <c r="U9" s="263" t="n">
        <f aca="false">+'NTP or Sold'!C108</f>
        <v>8</v>
      </c>
      <c r="V9" s="263" t="n">
        <f aca="false">+'NTP or Sold'!AA108</f>
        <v>8</v>
      </c>
      <c r="W9" s="261" t="n">
        <f aca="false">+'NTP or Sold'!AA109</f>
        <v>8</v>
      </c>
      <c r="X9" s="262" t="s">
        <v>154</v>
      </c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</row>
    <row r="10" customFormat="false" ht="27.95" hidden="false" customHeight="true" outlineLevel="0" collapsed="false">
      <c r="A10" s="52"/>
      <c r="B10" s="17"/>
      <c r="C10" s="255" t="s">
        <v>135</v>
      </c>
      <c r="D10" s="255" t="n">
        <v>1</v>
      </c>
      <c r="E10" s="256" t="s">
        <v>27</v>
      </c>
      <c r="F10" s="255"/>
      <c r="G10" s="256"/>
      <c r="H10" s="255" t="s">
        <v>149</v>
      </c>
      <c r="I10" s="256" t="n">
        <v>33.4</v>
      </c>
      <c r="J10" s="257" t="n">
        <v>10151</v>
      </c>
      <c r="K10" s="256" t="s">
        <v>70</v>
      </c>
      <c r="L10" s="258" t="s">
        <v>71</v>
      </c>
      <c r="M10" s="256" t="s">
        <v>59</v>
      </c>
      <c r="N10" s="259" t="n">
        <v>36697</v>
      </c>
      <c r="O10" s="256" t="s">
        <v>33</v>
      </c>
      <c r="P10" s="256" t="s">
        <v>34</v>
      </c>
      <c r="Q10" s="256" t="s">
        <v>150</v>
      </c>
      <c r="R10" s="255" t="s">
        <v>151</v>
      </c>
      <c r="S10" s="255" t="s">
        <v>152</v>
      </c>
      <c r="T10" s="255" t="s">
        <v>153</v>
      </c>
      <c r="U10" s="260" t="n">
        <f aca="false">+'NTP or Sold'!C116</f>
        <v>8</v>
      </c>
      <c r="V10" s="260" t="n">
        <f aca="false">+'NTP or Sold'!AA116</f>
        <v>8</v>
      </c>
      <c r="W10" s="261" t="n">
        <f aca="false">+'NTP or Sold'!AA117</f>
        <v>8</v>
      </c>
      <c r="X10" s="262" t="s">
        <v>154</v>
      </c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</row>
    <row r="11" customFormat="false" ht="27.95" hidden="false" customHeight="true" outlineLevel="0" collapsed="false">
      <c r="A11" s="52"/>
      <c r="B11" s="17"/>
      <c r="C11" s="255" t="s">
        <v>135</v>
      </c>
      <c r="D11" s="255" t="n">
        <v>1</v>
      </c>
      <c r="E11" s="256" t="s">
        <v>27</v>
      </c>
      <c r="F11" s="255"/>
      <c r="G11" s="256"/>
      <c r="H11" s="255" t="s">
        <v>149</v>
      </c>
      <c r="I11" s="256" t="n">
        <v>33.4</v>
      </c>
      <c r="J11" s="257" t="n">
        <v>10151</v>
      </c>
      <c r="K11" s="256" t="s">
        <v>70</v>
      </c>
      <c r="L11" s="258" t="s">
        <v>71</v>
      </c>
      <c r="M11" s="256" t="s">
        <v>59</v>
      </c>
      <c r="N11" s="259" t="n">
        <v>36697</v>
      </c>
      <c r="O11" s="256" t="s">
        <v>33</v>
      </c>
      <c r="P11" s="256" t="s">
        <v>34</v>
      </c>
      <c r="Q11" s="256" t="s">
        <v>150</v>
      </c>
      <c r="R11" s="255" t="s">
        <v>151</v>
      </c>
      <c r="S11" s="255" t="s">
        <v>152</v>
      </c>
      <c r="T11" s="255" t="s">
        <v>153</v>
      </c>
      <c r="U11" s="260" t="n">
        <f aca="false">+'NTP or Sold'!C124</f>
        <v>8</v>
      </c>
      <c r="V11" s="260" t="n">
        <f aca="false">+'NTP or Sold'!AA124</f>
        <v>8</v>
      </c>
      <c r="W11" s="261" t="n">
        <f aca="false">+'NTP or Sold'!AA125</f>
        <v>8</v>
      </c>
      <c r="X11" s="262" t="s">
        <v>154</v>
      </c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</row>
    <row r="12" customFormat="false" ht="27.95" hidden="false" customHeight="true" outlineLevel="0" collapsed="false">
      <c r="A12" s="52"/>
      <c r="B12" s="17"/>
      <c r="C12" s="255" t="s">
        <v>135</v>
      </c>
      <c r="D12" s="255" t="n">
        <v>1</v>
      </c>
      <c r="E12" s="256" t="s">
        <v>27</v>
      </c>
      <c r="F12" s="255"/>
      <c r="G12" s="256"/>
      <c r="H12" s="255" t="s">
        <v>149</v>
      </c>
      <c r="I12" s="256" t="n">
        <v>29</v>
      </c>
      <c r="J12" s="257" t="n">
        <v>10151</v>
      </c>
      <c r="K12" s="256" t="s">
        <v>70</v>
      </c>
      <c r="L12" s="258" t="s">
        <v>71</v>
      </c>
      <c r="M12" s="256" t="s">
        <v>59</v>
      </c>
      <c r="N12" s="259" t="n">
        <v>36697</v>
      </c>
      <c r="O12" s="256" t="s">
        <v>33</v>
      </c>
      <c r="P12" s="256" t="s">
        <v>34</v>
      </c>
      <c r="Q12" s="256" t="s">
        <v>150</v>
      </c>
      <c r="R12" s="255" t="s">
        <v>151</v>
      </c>
      <c r="S12" s="255" t="s">
        <v>152</v>
      </c>
      <c r="T12" s="255" t="s">
        <v>153</v>
      </c>
      <c r="U12" s="260" t="n">
        <f aca="false">+'NTP or Sold'!C140</f>
        <v>8</v>
      </c>
      <c r="V12" s="260" t="n">
        <f aca="false">+'NTP or Sold'!AA140</f>
        <v>8</v>
      </c>
      <c r="W12" s="261" t="n">
        <f aca="false">+'NTP or Sold'!AA141</f>
        <v>8</v>
      </c>
      <c r="X12" s="262" t="s">
        <v>154</v>
      </c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</row>
    <row r="13" customFormat="false" ht="27.95" hidden="false" customHeight="true" outlineLevel="0" collapsed="false">
      <c r="A13" s="52"/>
      <c r="B13" s="17"/>
      <c r="C13" s="255" t="s">
        <v>135</v>
      </c>
      <c r="D13" s="255" t="n">
        <v>1</v>
      </c>
      <c r="E13" s="256" t="s">
        <v>27</v>
      </c>
      <c r="F13" s="255"/>
      <c r="G13" s="256"/>
      <c r="H13" s="255" t="s">
        <v>149</v>
      </c>
      <c r="I13" s="256" t="n">
        <v>29</v>
      </c>
      <c r="J13" s="257" t="n">
        <v>10151</v>
      </c>
      <c r="K13" s="256" t="s">
        <v>70</v>
      </c>
      <c r="L13" s="258" t="s">
        <v>71</v>
      </c>
      <c r="M13" s="256" t="s">
        <v>59</v>
      </c>
      <c r="N13" s="259" t="n">
        <v>36697</v>
      </c>
      <c r="O13" s="256" t="s">
        <v>33</v>
      </c>
      <c r="P13" s="256" t="s">
        <v>34</v>
      </c>
      <c r="Q13" s="256" t="s">
        <v>150</v>
      </c>
      <c r="R13" s="255" t="s">
        <v>151</v>
      </c>
      <c r="S13" s="255" t="s">
        <v>152</v>
      </c>
      <c r="T13" s="255" t="s">
        <v>153</v>
      </c>
      <c r="U13" s="260" t="n">
        <f aca="false">+'NTP or Sold'!C148</f>
        <v>8</v>
      </c>
      <c r="V13" s="260" t="n">
        <f aca="false">+'NTP or Sold'!AA148</f>
        <v>8</v>
      </c>
      <c r="W13" s="261" t="n">
        <f aca="false">+'NTP or Sold'!AA149</f>
        <v>8</v>
      </c>
      <c r="X13" s="262" t="s">
        <v>154</v>
      </c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</row>
    <row r="14" customFormat="false" ht="27.95" hidden="false" customHeight="true" outlineLevel="0" collapsed="false">
      <c r="A14" s="52"/>
      <c r="B14" s="17"/>
      <c r="C14" s="255" t="s">
        <v>135</v>
      </c>
      <c r="D14" s="255" t="n">
        <v>1</v>
      </c>
      <c r="E14" s="256" t="s">
        <v>27</v>
      </c>
      <c r="F14" s="255"/>
      <c r="G14" s="256"/>
      <c r="H14" s="255" t="s">
        <v>149</v>
      </c>
      <c r="I14" s="256" t="n">
        <v>29</v>
      </c>
      <c r="J14" s="257" t="n">
        <v>10151</v>
      </c>
      <c r="K14" s="256" t="s">
        <v>70</v>
      </c>
      <c r="L14" s="258" t="s">
        <v>71</v>
      </c>
      <c r="M14" s="256" t="s">
        <v>59</v>
      </c>
      <c r="N14" s="259" t="n">
        <v>36697</v>
      </c>
      <c r="O14" s="256" t="s">
        <v>33</v>
      </c>
      <c r="P14" s="256" t="s">
        <v>34</v>
      </c>
      <c r="Q14" s="256" t="s">
        <v>150</v>
      </c>
      <c r="R14" s="255" t="s">
        <v>151</v>
      </c>
      <c r="S14" s="255" t="s">
        <v>152</v>
      </c>
      <c r="T14" s="255" t="s">
        <v>153</v>
      </c>
      <c r="U14" s="260" t="n">
        <f aca="false">+'NTP or Sold'!C156</f>
        <v>8</v>
      </c>
      <c r="V14" s="260" t="n">
        <f aca="false">+'NTP or Sold'!AA156</f>
        <v>8</v>
      </c>
      <c r="W14" s="261" t="n">
        <f aca="false">+'NTP or Sold'!AA157</f>
        <v>8</v>
      </c>
      <c r="X14" s="262" t="s">
        <v>154</v>
      </c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</row>
    <row r="15" customFormat="false" ht="27.95" hidden="false" customHeight="true" outlineLevel="0" collapsed="false">
      <c r="A15" s="52"/>
      <c r="B15" s="17"/>
      <c r="C15" s="255" t="s">
        <v>135</v>
      </c>
      <c r="D15" s="255" t="n">
        <v>1</v>
      </c>
      <c r="E15" s="256" t="s">
        <v>27</v>
      </c>
      <c r="F15" s="255"/>
      <c r="G15" s="256"/>
      <c r="H15" s="255" t="s">
        <v>149</v>
      </c>
      <c r="I15" s="256" t="n">
        <v>29</v>
      </c>
      <c r="J15" s="257" t="n">
        <v>10151</v>
      </c>
      <c r="K15" s="256" t="s">
        <v>70</v>
      </c>
      <c r="L15" s="258" t="s">
        <v>71</v>
      </c>
      <c r="M15" s="256" t="s">
        <v>59</v>
      </c>
      <c r="N15" s="259" t="n">
        <v>36697</v>
      </c>
      <c r="O15" s="256" t="s">
        <v>33</v>
      </c>
      <c r="P15" s="256" t="s">
        <v>34</v>
      </c>
      <c r="Q15" s="256" t="s">
        <v>150</v>
      </c>
      <c r="R15" s="255" t="s">
        <v>151</v>
      </c>
      <c r="S15" s="255" t="s">
        <v>152</v>
      </c>
      <c r="T15" s="255" t="s">
        <v>153</v>
      </c>
      <c r="U15" s="260" t="n">
        <f aca="false">+'NTP or Sold'!C164</f>
        <v>8</v>
      </c>
      <c r="V15" s="260" t="n">
        <f aca="false">+'NTP or Sold'!AA164</f>
        <v>8</v>
      </c>
      <c r="W15" s="261" t="n">
        <f aca="false">+'NTP or Sold'!AA165</f>
        <v>8</v>
      </c>
      <c r="X15" s="262" t="s">
        <v>154</v>
      </c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</row>
    <row r="16" customFormat="false" ht="27.95" hidden="false" customHeight="true" outlineLevel="0" collapsed="false">
      <c r="A16" s="52"/>
      <c r="B16" s="17"/>
      <c r="C16" s="255" t="s">
        <v>135</v>
      </c>
      <c r="D16" s="255" t="n">
        <v>1</v>
      </c>
      <c r="E16" s="256" t="s">
        <v>27</v>
      </c>
      <c r="F16" s="255"/>
      <c r="G16" s="256"/>
      <c r="H16" s="255" t="s">
        <v>155</v>
      </c>
      <c r="I16" s="256" t="n">
        <v>31</v>
      </c>
      <c r="J16" s="257" t="n">
        <v>10151</v>
      </c>
      <c r="K16" s="256" t="s">
        <v>70</v>
      </c>
      <c r="L16" s="258" t="s">
        <v>156</v>
      </c>
      <c r="M16" s="256" t="s">
        <v>59</v>
      </c>
      <c r="N16" s="259" t="n">
        <v>36697</v>
      </c>
      <c r="O16" s="256" t="s">
        <v>33</v>
      </c>
      <c r="P16" s="256" t="s">
        <v>34</v>
      </c>
      <c r="Q16" s="256" t="s">
        <v>150</v>
      </c>
      <c r="R16" s="255" t="s">
        <v>151</v>
      </c>
      <c r="S16" s="255" t="s">
        <v>152</v>
      </c>
      <c r="T16" s="255" t="s">
        <v>153</v>
      </c>
      <c r="U16" s="260" t="n">
        <f aca="false">+'NTP or Sold'!C172</f>
        <v>7</v>
      </c>
      <c r="V16" s="260" t="n">
        <f aca="false">+'NTP or Sold'!AA172</f>
        <v>7</v>
      </c>
      <c r="W16" s="261" t="n">
        <f aca="false">+'NTP or Sold'!AA173</f>
        <v>7</v>
      </c>
      <c r="X16" s="262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</row>
    <row r="17" customFormat="false" ht="27.95" hidden="false" customHeight="true" outlineLevel="0" collapsed="false">
      <c r="A17" s="52"/>
      <c r="B17" s="17"/>
      <c r="C17" s="255" t="s">
        <v>135</v>
      </c>
      <c r="D17" s="255" t="n">
        <v>1</v>
      </c>
      <c r="E17" s="256" t="s">
        <v>27</v>
      </c>
      <c r="F17" s="255"/>
      <c r="G17" s="256"/>
      <c r="H17" s="255" t="s">
        <v>155</v>
      </c>
      <c r="I17" s="256" t="n">
        <v>31</v>
      </c>
      <c r="J17" s="257" t="n">
        <v>10151</v>
      </c>
      <c r="K17" s="256" t="s">
        <v>70</v>
      </c>
      <c r="L17" s="258" t="s">
        <v>156</v>
      </c>
      <c r="M17" s="256" t="s">
        <v>59</v>
      </c>
      <c r="N17" s="259" t="n">
        <v>36697</v>
      </c>
      <c r="O17" s="256" t="s">
        <v>33</v>
      </c>
      <c r="P17" s="256" t="s">
        <v>34</v>
      </c>
      <c r="Q17" s="256" t="s">
        <v>150</v>
      </c>
      <c r="R17" s="255" t="s">
        <v>151</v>
      </c>
      <c r="S17" s="255" t="s">
        <v>152</v>
      </c>
      <c r="T17" s="255" t="s">
        <v>153</v>
      </c>
      <c r="U17" s="260" t="n">
        <f aca="false">+'NTP or Sold'!C180</f>
        <v>7</v>
      </c>
      <c r="V17" s="260" t="n">
        <f aca="false">+'NTP or Sold'!AA180</f>
        <v>7</v>
      </c>
      <c r="W17" s="261" t="n">
        <f aca="false">+'NTP or Sold'!AA181</f>
        <v>7</v>
      </c>
      <c r="X17" s="262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</row>
    <row r="18" customFormat="false" ht="56.1" hidden="false" customHeight="true" outlineLevel="0" collapsed="false">
      <c r="A18" s="52"/>
      <c r="B18" s="17"/>
      <c r="C18" s="255" t="s">
        <v>157</v>
      </c>
      <c r="D18" s="255" t="n">
        <v>2</v>
      </c>
      <c r="E18" s="256" t="s">
        <v>27</v>
      </c>
      <c r="F18" s="255" t="s">
        <v>158</v>
      </c>
      <c r="G18" s="256"/>
      <c r="H18" s="255" t="s">
        <v>159</v>
      </c>
      <c r="I18" s="256" t="n">
        <v>500</v>
      </c>
      <c r="J18" s="257" t="n">
        <v>10456</v>
      </c>
      <c r="K18" s="256" t="s">
        <v>30</v>
      </c>
      <c r="L18" s="258" t="n">
        <v>37135</v>
      </c>
      <c r="M18" s="256" t="s">
        <v>47</v>
      </c>
      <c r="N18" s="259" t="n">
        <v>36739</v>
      </c>
      <c r="O18" s="256" t="s">
        <v>33</v>
      </c>
      <c r="P18" s="256" t="s">
        <v>34</v>
      </c>
      <c r="Q18" s="256" t="s">
        <v>160</v>
      </c>
      <c r="R18" s="255" t="s">
        <v>161</v>
      </c>
      <c r="S18" s="255"/>
      <c r="T18" s="255" t="s">
        <v>162</v>
      </c>
      <c r="U18" s="260" t="n">
        <f aca="false">+'NTP or Sold'!C188+('NTP or Sold'!C204/2)</f>
        <v>45.6765</v>
      </c>
      <c r="V18" s="260" t="n">
        <f aca="false">+'NTP or Sold'!AB188+'NTP or Sold'!AB204/2</f>
        <v>18.8144907</v>
      </c>
      <c r="W18" s="264" t="n">
        <f aca="false">+'NTP or Sold'!AB189+'NTP or Sold'!AB205/2</f>
        <v>15.7459852</v>
      </c>
      <c r="X18" s="262" t="s">
        <v>163</v>
      </c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</row>
    <row r="19" customFormat="false" ht="56.1" hidden="false" customHeight="true" outlineLevel="0" collapsed="false">
      <c r="A19" s="52"/>
      <c r="B19" s="17"/>
      <c r="C19" s="255" t="s">
        <v>157</v>
      </c>
      <c r="D19" s="255" t="n">
        <v>2</v>
      </c>
      <c r="E19" s="256" t="s">
        <v>27</v>
      </c>
      <c r="F19" s="255" t="s">
        <v>158</v>
      </c>
      <c r="G19" s="256"/>
      <c r="H19" s="255" t="s">
        <v>159</v>
      </c>
      <c r="I19" s="256" t="n">
        <v>500</v>
      </c>
      <c r="J19" s="257" t="n">
        <v>10456</v>
      </c>
      <c r="K19" s="256" t="s">
        <v>30</v>
      </c>
      <c r="L19" s="258" t="n">
        <v>37165</v>
      </c>
      <c r="M19" s="256" t="s">
        <v>47</v>
      </c>
      <c r="N19" s="259" t="n">
        <v>36739</v>
      </c>
      <c r="O19" s="256" t="s">
        <v>33</v>
      </c>
      <c r="P19" s="256" t="s">
        <v>34</v>
      </c>
      <c r="Q19" s="256" t="s">
        <v>160</v>
      </c>
      <c r="R19" s="255" t="s">
        <v>161</v>
      </c>
      <c r="S19" s="255"/>
      <c r="T19" s="255" t="s">
        <v>162</v>
      </c>
      <c r="U19" s="260" t="n">
        <f aca="false">+'NTP or Sold'!C196+'NTP or Sold'!C204/2</f>
        <v>45.6765</v>
      </c>
      <c r="V19" s="260" t="n">
        <f aca="false">+'NTP or Sold'!AB196+'NTP or Sold'!AB204/2</f>
        <v>17.97742494</v>
      </c>
      <c r="W19" s="264" t="n">
        <f aca="false">+'NTP or Sold'!AB197+'NTP or Sold'!AB205/2</f>
        <v>15.7459852</v>
      </c>
      <c r="X19" s="262" t="s">
        <v>163</v>
      </c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</row>
    <row r="20" customFormat="false" ht="56.1" hidden="false" customHeight="true" outlineLevel="0" collapsed="false">
      <c r="A20" s="52"/>
      <c r="B20" s="17"/>
      <c r="C20" s="255" t="s">
        <v>157</v>
      </c>
      <c r="D20" s="255" t="n">
        <v>2</v>
      </c>
      <c r="E20" s="256" t="s">
        <v>27</v>
      </c>
      <c r="F20" s="255" t="s">
        <v>158</v>
      </c>
      <c r="G20" s="256"/>
      <c r="H20" s="255" t="s">
        <v>159</v>
      </c>
      <c r="I20" s="256" t="n">
        <v>500</v>
      </c>
      <c r="J20" s="257" t="n">
        <v>10456</v>
      </c>
      <c r="K20" s="256" t="s">
        <v>30</v>
      </c>
      <c r="L20" s="258" t="n">
        <v>37073</v>
      </c>
      <c r="M20" s="256" t="s">
        <v>47</v>
      </c>
      <c r="N20" s="259" t="n">
        <v>36739</v>
      </c>
      <c r="O20" s="256" t="s">
        <v>33</v>
      </c>
      <c r="P20" s="256" t="s">
        <v>34</v>
      </c>
      <c r="Q20" s="256" t="s">
        <v>160</v>
      </c>
      <c r="R20" s="255" t="s">
        <v>161</v>
      </c>
      <c r="S20" s="255"/>
      <c r="T20" s="255" t="s">
        <v>164</v>
      </c>
      <c r="U20" s="260" t="n">
        <f aca="false">+'NTP or Sold'!C212+'NTP or Sold'!C228/2</f>
        <v>45.4265</v>
      </c>
      <c r="V20" s="260" t="n">
        <f aca="false">+'NTP or Sold'!AB212+'NTP or Sold'!AB228/2</f>
        <v>19.588827216</v>
      </c>
      <c r="W20" s="264" t="n">
        <f aca="false">+'NTP or Sold'!AB213+'NTP or Sold'!AB229/2</f>
        <v>14.905072</v>
      </c>
      <c r="X20" s="265" t="s">
        <v>165</v>
      </c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</row>
    <row r="21" customFormat="false" ht="56.1" hidden="false" customHeight="true" outlineLevel="0" collapsed="false">
      <c r="A21" s="52"/>
      <c r="B21" s="17"/>
      <c r="C21" s="255" t="s">
        <v>157</v>
      </c>
      <c r="D21" s="255" t="n">
        <v>2</v>
      </c>
      <c r="E21" s="256" t="s">
        <v>27</v>
      </c>
      <c r="F21" s="255" t="s">
        <v>158</v>
      </c>
      <c r="G21" s="256"/>
      <c r="H21" s="255" t="s">
        <v>159</v>
      </c>
      <c r="I21" s="256" t="n">
        <v>500</v>
      </c>
      <c r="J21" s="257" t="n">
        <v>10456</v>
      </c>
      <c r="K21" s="256" t="s">
        <v>30</v>
      </c>
      <c r="L21" s="258" t="n">
        <v>37104</v>
      </c>
      <c r="M21" s="256" t="s">
        <v>47</v>
      </c>
      <c r="N21" s="259" t="n">
        <v>36739</v>
      </c>
      <c r="O21" s="256" t="s">
        <v>33</v>
      </c>
      <c r="P21" s="256" t="s">
        <v>34</v>
      </c>
      <c r="Q21" s="256" t="s">
        <v>160</v>
      </c>
      <c r="R21" s="255" t="s">
        <v>161</v>
      </c>
      <c r="S21" s="255"/>
      <c r="T21" s="255" t="s">
        <v>164</v>
      </c>
      <c r="U21" s="260" t="n">
        <f aca="false">+'NTP or Sold'!C220+'NTP or Sold'!C228/2</f>
        <v>45.4265</v>
      </c>
      <c r="V21" s="260" t="n">
        <f aca="false">+'NTP or Sold'!AB220+'NTP or Sold'!AB228/2</f>
        <v>18.896272416</v>
      </c>
      <c r="W21" s="264" t="n">
        <f aca="false">+'NTP or Sold'!AB221+'NTP or Sold'!AB229/2</f>
        <v>14.905072</v>
      </c>
      <c r="X21" s="265" t="s">
        <v>165</v>
      </c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</row>
    <row r="22" customFormat="false" ht="27.95" hidden="false" customHeight="true" outlineLevel="0" collapsed="false">
      <c r="A22" s="52"/>
      <c r="B22" s="17" t="n">
        <f aca="false">1+'Detail by Turbine'!A20</f>
        <v>16</v>
      </c>
      <c r="C22" s="255" t="s">
        <v>53</v>
      </c>
      <c r="D22" s="255" t="n">
        <v>2</v>
      </c>
      <c r="E22" s="256" t="s">
        <v>27</v>
      </c>
      <c r="F22" s="255" t="s">
        <v>142</v>
      </c>
      <c r="G22" s="256" t="n">
        <v>309604</v>
      </c>
      <c r="H22" s="255" t="s">
        <v>143</v>
      </c>
      <c r="I22" s="256" t="n">
        <v>44</v>
      </c>
      <c r="J22" s="257" t="n">
        <v>9030</v>
      </c>
      <c r="K22" s="256" t="s">
        <v>30</v>
      </c>
      <c r="L22" s="258" t="n">
        <v>36831</v>
      </c>
      <c r="M22" s="256" t="s">
        <v>47</v>
      </c>
      <c r="N22" s="256" t="s">
        <v>50</v>
      </c>
      <c r="O22" s="256" t="s">
        <v>33</v>
      </c>
      <c r="P22" s="256" t="s">
        <v>34</v>
      </c>
      <c r="Q22" s="256" t="s">
        <v>145</v>
      </c>
      <c r="R22" s="255"/>
      <c r="S22" s="255"/>
      <c r="T22" s="255" t="s">
        <v>54</v>
      </c>
      <c r="U22" s="260" t="n">
        <f aca="false">+'NTP or Sold'!C260</f>
        <v>14.2</v>
      </c>
      <c r="V22" s="260" t="n">
        <f aca="false">+'NTP or Sold'!AD260</f>
        <v>5.67743047619048</v>
      </c>
      <c r="W22" s="264" t="n">
        <f aca="false">+'NTP or Sold'!AD261</f>
        <v>2.31144444444444</v>
      </c>
      <c r="X22" s="255" t="s">
        <v>166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52"/>
      <c r="B23" s="17" t="n">
        <f aca="false">1+B22</f>
        <v>17</v>
      </c>
      <c r="C23" s="255" t="s">
        <v>53</v>
      </c>
      <c r="D23" s="255" t="n">
        <v>2</v>
      </c>
      <c r="E23" s="256" t="s">
        <v>27</v>
      </c>
      <c r="F23" s="255" t="s">
        <v>142</v>
      </c>
      <c r="G23" s="256" t="n">
        <v>309719</v>
      </c>
      <c r="H23" s="255" t="s">
        <v>143</v>
      </c>
      <c r="I23" s="256" t="n">
        <v>44</v>
      </c>
      <c r="J23" s="257" t="n">
        <v>9030</v>
      </c>
      <c r="K23" s="256" t="s">
        <v>30</v>
      </c>
      <c r="L23" s="258" t="n">
        <v>36831</v>
      </c>
      <c r="M23" s="256" t="s">
        <v>47</v>
      </c>
      <c r="N23" s="256" t="s">
        <v>50</v>
      </c>
      <c r="O23" s="256" t="s">
        <v>33</v>
      </c>
      <c r="P23" s="256" t="s">
        <v>34</v>
      </c>
      <c r="Q23" s="256" t="s">
        <v>145</v>
      </c>
      <c r="R23" s="255"/>
      <c r="S23" s="255"/>
      <c r="T23" s="255" t="s">
        <v>54</v>
      </c>
      <c r="U23" s="260" t="n">
        <f aca="false">+'NTP or Sold'!C268</f>
        <v>14.2</v>
      </c>
      <c r="V23" s="260" t="n">
        <f aca="false">+'NTP or Sold'!AD268</f>
        <v>5.67743047619048</v>
      </c>
      <c r="W23" s="264" t="n">
        <f aca="false">+'NTP or Sold'!AD269</f>
        <v>2.31144444444444</v>
      </c>
      <c r="X23" s="255" t="s">
        <v>167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52"/>
      <c r="B24" s="17" t="n">
        <f aca="false">1+'NTP or Sold'!A42</f>
        <v>4</v>
      </c>
      <c r="C24" s="266" t="s">
        <v>26</v>
      </c>
      <c r="D24" s="266" t="n">
        <v>1</v>
      </c>
      <c r="E24" s="267" t="s">
        <v>27</v>
      </c>
      <c r="F24" s="266" t="s">
        <v>168</v>
      </c>
      <c r="G24" s="267"/>
      <c r="H24" s="266" t="s">
        <v>41</v>
      </c>
      <c r="I24" s="267" t="n">
        <v>171</v>
      </c>
      <c r="J24" s="268" t="n">
        <v>10456</v>
      </c>
      <c r="K24" s="267" t="s">
        <v>30</v>
      </c>
      <c r="L24" s="269" t="n">
        <v>36800</v>
      </c>
      <c r="M24" s="267" t="s">
        <v>59</v>
      </c>
      <c r="N24" s="270" t="n">
        <v>36801</v>
      </c>
      <c r="O24" s="267" t="s">
        <v>33</v>
      </c>
      <c r="P24" s="267" t="s">
        <v>169</v>
      </c>
      <c r="Q24" s="267" t="s">
        <v>145</v>
      </c>
      <c r="R24" s="266" t="s">
        <v>170</v>
      </c>
      <c r="S24" s="266" t="s">
        <v>171</v>
      </c>
      <c r="T24" s="266" t="s">
        <v>172</v>
      </c>
      <c r="U24" s="271" t="n">
        <f aca="false">+'NTP or Sold'!C132</f>
        <v>31.246613</v>
      </c>
      <c r="V24" s="271" t="n">
        <f aca="false">+'NTP or Sold'!AD132</f>
        <v>31.246613</v>
      </c>
      <c r="W24" s="272" t="n">
        <f aca="false">+'NTP or Sold'!AD133</f>
        <v>31.246613</v>
      </c>
      <c r="X24" s="255" t="s">
        <v>173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52"/>
      <c r="B25" s="17" t="n">
        <f aca="false">1+'NTP or Sold'!A42</f>
        <v>4</v>
      </c>
      <c r="C25" s="255" t="s">
        <v>26</v>
      </c>
      <c r="D25" s="255" t="n">
        <v>1</v>
      </c>
      <c r="E25" s="256" t="s">
        <v>27</v>
      </c>
      <c r="F25" s="255" t="s">
        <v>142</v>
      </c>
      <c r="G25" s="256" t="n">
        <v>309420</v>
      </c>
      <c r="H25" s="255" t="s">
        <v>143</v>
      </c>
      <c r="I25" s="256" t="n">
        <v>44</v>
      </c>
      <c r="J25" s="257" t="n">
        <v>9030</v>
      </c>
      <c r="K25" s="256" t="s">
        <v>30</v>
      </c>
      <c r="L25" s="258" t="n">
        <v>36770</v>
      </c>
      <c r="M25" s="256" t="s">
        <v>47</v>
      </c>
      <c r="N25" s="256" t="s">
        <v>174</v>
      </c>
      <c r="O25" s="256" t="s">
        <v>33</v>
      </c>
      <c r="P25" s="256" t="s">
        <v>175</v>
      </c>
      <c r="Q25" s="256" t="s">
        <v>145</v>
      </c>
      <c r="R25" s="255" t="s">
        <v>176</v>
      </c>
      <c r="S25" s="255" t="s">
        <v>177</v>
      </c>
      <c r="T25" s="255" t="s">
        <v>178</v>
      </c>
      <c r="U25" s="273" t="n">
        <f aca="false">+'NTP or Sold'!C276</f>
        <v>14.5</v>
      </c>
      <c r="V25" s="273" t="n">
        <f aca="false">+'NTP or Sold'!AD276</f>
        <v>5.79737619047619</v>
      </c>
      <c r="W25" s="274" t="n">
        <f aca="false">+'NTP or Sold'!AD277</f>
        <v>2.36027777777778</v>
      </c>
      <c r="X25" s="255" t="s">
        <v>179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52"/>
      <c r="B26" s="17" t="n">
        <f aca="false">1+B25</f>
        <v>5</v>
      </c>
      <c r="C26" s="255" t="s">
        <v>26</v>
      </c>
      <c r="D26" s="255" t="n">
        <v>1</v>
      </c>
      <c r="E26" s="256" t="s">
        <v>27</v>
      </c>
      <c r="F26" s="255" t="s">
        <v>142</v>
      </c>
      <c r="G26" s="256" t="n">
        <v>309505</v>
      </c>
      <c r="H26" s="255" t="s">
        <v>143</v>
      </c>
      <c r="I26" s="256" t="n">
        <v>44</v>
      </c>
      <c r="J26" s="257" t="n">
        <v>9030</v>
      </c>
      <c r="K26" s="256" t="s">
        <v>30</v>
      </c>
      <c r="L26" s="258" t="n">
        <v>36770</v>
      </c>
      <c r="M26" s="256" t="s">
        <v>47</v>
      </c>
      <c r="N26" s="256" t="s">
        <v>174</v>
      </c>
      <c r="O26" s="256" t="s">
        <v>33</v>
      </c>
      <c r="P26" s="256" t="s">
        <v>175</v>
      </c>
      <c r="Q26" s="256" t="s">
        <v>145</v>
      </c>
      <c r="R26" s="255" t="s">
        <v>176</v>
      </c>
      <c r="S26" s="255" t="s">
        <v>177</v>
      </c>
      <c r="T26" s="255" t="s">
        <v>178</v>
      </c>
      <c r="U26" s="260" t="n">
        <f aca="false">+'NTP or Sold'!C284</f>
        <v>14.5</v>
      </c>
      <c r="V26" s="260" t="n">
        <f aca="false">+'NTP or Sold'!AD284</f>
        <v>5.79737619047619</v>
      </c>
      <c r="W26" s="264" t="n">
        <f aca="false">+'NTP or Sold'!AD285</f>
        <v>2.36027777777778</v>
      </c>
      <c r="X26" s="255" t="s">
        <v>179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52"/>
      <c r="B27" s="17" t="n">
        <f aca="false">1+B26</f>
        <v>6</v>
      </c>
      <c r="C27" s="255" t="s">
        <v>26</v>
      </c>
      <c r="D27" s="255" t="n">
        <v>1</v>
      </c>
      <c r="E27" s="256" t="s">
        <v>27</v>
      </c>
      <c r="F27" s="255" t="s">
        <v>142</v>
      </c>
      <c r="G27" s="256" t="n">
        <v>309573</v>
      </c>
      <c r="H27" s="255" t="s">
        <v>143</v>
      </c>
      <c r="I27" s="256" t="n">
        <v>44</v>
      </c>
      <c r="J27" s="257" t="n">
        <v>9030</v>
      </c>
      <c r="K27" s="256" t="s">
        <v>30</v>
      </c>
      <c r="L27" s="258" t="n">
        <v>36800</v>
      </c>
      <c r="M27" s="256" t="s">
        <v>47</v>
      </c>
      <c r="N27" s="256" t="s">
        <v>174</v>
      </c>
      <c r="O27" s="256" t="s">
        <v>33</v>
      </c>
      <c r="P27" s="256" t="s">
        <v>175</v>
      </c>
      <c r="Q27" s="256" t="s">
        <v>145</v>
      </c>
      <c r="R27" s="255" t="s">
        <v>176</v>
      </c>
      <c r="S27" s="255" t="s">
        <v>177</v>
      </c>
      <c r="T27" s="255" t="s">
        <v>178</v>
      </c>
      <c r="U27" s="260" t="n">
        <f aca="false">+'NTP or Sold'!C292</f>
        <v>14.5</v>
      </c>
      <c r="V27" s="260" t="n">
        <f aca="false">+'NTP or Sold'!AD292</f>
        <v>5.79737619047619</v>
      </c>
      <c r="W27" s="264" t="n">
        <f aca="false">+'NTP or Sold'!AD293</f>
        <v>2.36027777777778</v>
      </c>
      <c r="X27" s="255" t="s">
        <v>179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52"/>
      <c r="B28" s="17" t="n">
        <f aca="false">1+B27</f>
        <v>7</v>
      </c>
      <c r="C28" s="255" t="s">
        <v>26</v>
      </c>
      <c r="D28" s="255" t="n">
        <v>1</v>
      </c>
      <c r="E28" s="256" t="s">
        <v>27</v>
      </c>
      <c r="F28" s="255" t="s">
        <v>142</v>
      </c>
      <c r="G28" s="256" t="n">
        <v>309601</v>
      </c>
      <c r="H28" s="255" t="s">
        <v>143</v>
      </c>
      <c r="I28" s="256" t="n">
        <v>44</v>
      </c>
      <c r="J28" s="257" t="n">
        <v>9030</v>
      </c>
      <c r="K28" s="256" t="s">
        <v>30</v>
      </c>
      <c r="L28" s="258" t="n">
        <v>36831</v>
      </c>
      <c r="M28" s="256" t="s">
        <v>47</v>
      </c>
      <c r="N28" s="256" t="s">
        <v>174</v>
      </c>
      <c r="O28" s="256" t="s">
        <v>33</v>
      </c>
      <c r="P28" s="256" t="s">
        <v>175</v>
      </c>
      <c r="Q28" s="256" t="s">
        <v>145</v>
      </c>
      <c r="R28" s="255" t="s">
        <v>176</v>
      </c>
      <c r="S28" s="255" t="s">
        <v>177</v>
      </c>
      <c r="T28" s="255" t="s">
        <v>178</v>
      </c>
      <c r="U28" s="260" t="n">
        <f aca="false">+'NTP or Sold'!C300</f>
        <v>14.5</v>
      </c>
      <c r="V28" s="260" t="n">
        <f aca="false">+'NTP or Sold'!AD300</f>
        <v>5.79737619047619</v>
      </c>
      <c r="W28" s="264" t="n">
        <f aca="false">+'NTP or Sold'!AD301</f>
        <v>2.36027777777778</v>
      </c>
      <c r="X28" s="255" t="s">
        <v>179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52"/>
      <c r="B29" s="17" t="n">
        <f aca="false">1+B28</f>
        <v>8</v>
      </c>
      <c r="C29" s="255" t="s">
        <v>26</v>
      </c>
      <c r="D29" s="255" t="n">
        <v>2</v>
      </c>
      <c r="E29" s="256" t="s">
        <v>27</v>
      </c>
      <c r="F29" s="255" t="s">
        <v>142</v>
      </c>
      <c r="G29" s="256" t="n">
        <v>309101</v>
      </c>
      <c r="H29" s="255" t="s">
        <v>143</v>
      </c>
      <c r="I29" s="256" t="n">
        <v>44</v>
      </c>
      <c r="J29" s="257" t="n">
        <v>9030</v>
      </c>
      <c r="K29" s="256" t="s">
        <v>30</v>
      </c>
      <c r="L29" s="258" t="n">
        <v>36678</v>
      </c>
      <c r="M29" s="256" t="s">
        <v>47</v>
      </c>
      <c r="N29" s="256" t="s">
        <v>174</v>
      </c>
      <c r="O29" s="256" t="s">
        <v>33</v>
      </c>
      <c r="P29" s="256" t="s">
        <v>175</v>
      </c>
      <c r="Q29" s="256" t="s">
        <v>145</v>
      </c>
      <c r="R29" s="255" t="s">
        <v>176</v>
      </c>
      <c r="S29" s="255" t="s">
        <v>177</v>
      </c>
      <c r="T29" s="255" t="s">
        <v>178</v>
      </c>
      <c r="U29" s="260" t="n">
        <f aca="false">+'NTP or Sold'!C308</f>
        <v>14.8</v>
      </c>
      <c r="V29" s="260" t="n">
        <f aca="false">+'NTP or Sold'!AD308</f>
        <v>5.91732190476191</v>
      </c>
      <c r="W29" s="264" t="n">
        <f aca="false">+'NTP or Sold'!AD309</f>
        <v>2.40911111111111</v>
      </c>
      <c r="X29" s="255" t="s">
        <v>179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52"/>
      <c r="B30" s="17" t="n">
        <f aca="false">1+B29</f>
        <v>9</v>
      </c>
      <c r="C30" s="255" t="s">
        <v>26</v>
      </c>
      <c r="D30" s="255" t="n">
        <v>2</v>
      </c>
      <c r="E30" s="256" t="s">
        <v>27</v>
      </c>
      <c r="F30" s="255" t="s">
        <v>142</v>
      </c>
      <c r="G30" s="256" t="n">
        <v>309123</v>
      </c>
      <c r="H30" s="255" t="s">
        <v>143</v>
      </c>
      <c r="I30" s="256" t="n">
        <v>44</v>
      </c>
      <c r="J30" s="257" t="n">
        <v>9030</v>
      </c>
      <c r="K30" s="256" t="s">
        <v>30</v>
      </c>
      <c r="L30" s="258" t="n">
        <v>36678</v>
      </c>
      <c r="M30" s="256" t="s">
        <v>47</v>
      </c>
      <c r="N30" s="256" t="s">
        <v>174</v>
      </c>
      <c r="O30" s="256" t="s">
        <v>33</v>
      </c>
      <c r="P30" s="256" t="s">
        <v>175</v>
      </c>
      <c r="Q30" s="256" t="s">
        <v>145</v>
      </c>
      <c r="R30" s="255" t="s">
        <v>176</v>
      </c>
      <c r="S30" s="255" t="s">
        <v>177</v>
      </c>
      <c r="T30" s="255" t="s">
        <v>178</v>
      </c>
      <c r="U30" s="260" t="n">
        <f aca="false">+'NTP or Sold'!C316</f>
        <v>14.8</v>
      </c>
      <c r="V30" s="260" t="n">
        <f aca="false">+'NTP or Sold'!AD316</f>
        <v>5.91732190476191</v>
      </c>
      <c r="W30" s="264" t="n">
        <f aca="false">+'NTP or Sold'!AD317</f>
        <v>2.40911111111111</v>
      </c>
      <c r="X30" s="255" t="s">
        <v>179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17" t="n">
        <f aca="false">1+'NTP or Sold'!A44</f>
        <v>13</v>
      </c>
      <c r="B31" s="255" t="s">
        <v>40</v>
      </c>
      <c r="C31" s="255" t="n">
        <v>4</v>
      </c>
      <c r="D31" s="256" t="s">
        <v>27</v>
      </c>
      <c r="E31" s="255"/>
      <c r="F31" s="256"/>
      <c r="G31" s="255" t="s">
        <v>41</v>
      </c>
      <c r="H31" s="256" t="n">
        <v>171</v>
      </c>
      <c r="I31" s="275" t="n">
        <v>10456</v>
      </c>
      <c r="J31" s="256" t="s">
        <v>30</v>
      </c>
      <c r="K31" s="258"/>
      <c r="L31" s="256"/>
      <c r="M31" s="256" t="s">
        <v>180</v>
      </c>
      <c r="N31" s="256" t="s">
        <v>33</v>
      </c>
      <c r="O31" s="256" t="s">
        <v>34</v>
      </c>
      <c r="P31" s="256" t="s">
        <v>145</v>
      </c>
      <c r="Q31" s="255"/>
      <c r="R31" s="255"/>
      <c r="S31" s="255" t="s">
        <v>181</v>
      </c>
      <c r="T31" s="260" t="n">
        <f aca="false">+'NTP or Sold'!C324</f>
        <v>0</v>
      </c>
      <c r="U31" s="260" t="n">
        <f aca="false">+'NTP or Sold'!AD324</f>
        <v>0</v>
      </c>
      <c r="V31" s="264" t="n">
        <f aca="false">+'NTP or Sold'!AD324</f>
        <v>0</v>
      </c>
      <c r="W31" s="255" t="s">
        <v>182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17" t="n">
        <f aca="false">+'NTP or Sold'!A42+1</f>
        <v>4</v>
      </c>
      <c r="B32" s="255" t="s">
        <v>26</v>
      </c>
      <c r="C32" s="255" t="n">
        <v>1</v>
      </c>
      <c r="D32" s="256" t="s">
        <v>27</v>
      </c>
      <c r="E32" s="255" t="s">
        <v>142</v>
      </c>
      <c r="F32" s="256" t="n">
        <v>308898</v>
      </c>
      <c r="G32" s="255" t="s">
        <v>143</v>
      </c>
      <c r="H32" s="256" t="n">
        <v>44</v>
      </c>
      <c r="I32" s="257" t="n">
        <v>9030</v>
      </c>
      <c r="J32" s="256" t="s">
        <v>30</v>
      </c>
      <c r="K32" s="258" t="n">
        <v>36697</v>
      </c>
      <c r="L32" s="256" t="s">
        <v>47</v>
      </c>
      <c r="M32" s="259" t="n">
        <v>36879</v>
      </c>
      <c r="N32" s="256" t="s">
        <v>33</v>
      </c>
      <c r="O32" s="256" t="s">
        <v>34</v>
      </c>
      <c r="P32" s="256" t="s">
        <v>183</v>
      </c>
      <c r="Q32" s="255" t="s">
        <v>184</v>
      </c>
      <c r="R32" s="255" t="s">
        <v>185</v>
      </c>
      <c r="S32" s="255" t="s">
        <v>186</v>
      </c>
      <c r="T32" s="260" t="n">
        <f aca="false">+'NTP or Sold'!C332</f>
        <v>14.2</v>
      </c>
      <c r="U32" s="260" t="n">
        <f aca="false">+'NTP or Sold'!AF332</f>
        <v>7.09790380952381</v>
      </c>
      <c r="V32" s="274" t="n">
        <f aca="false">+'NTP or Sold'!AF333</f>
        <v>2.769</v>
      </c>
      <c r="W32" s="255" t="s">
        <v>187</v>
      </c>
      <c r="X32" s="255" t="s">
        <v>188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17" t="n">
        <f aca="false">1+A32</f>
        <v>5</v>
      </c>
      <c r="B33" s="255" t="s">
        <v>26</v>
      </c>
      <c r="C33" s="255" t="n">
        <v>1</v>
      </c>
      <c r="D33" s="256" t="s">
        <v>27</v>
      </c>
      <c r="E33" s="255" t="s">
        <v>142</v>
      </c>
      <c r="F33" s="256" t="n">
        <v>308951</v>
      </c>
      <c r="G33" s="255" t="s">
        <v>143</v>
      </c>
      <c r="H33" s="256" t="n">
        <v>44</v>
      </c>
      <c r="I33" s="257" t="n">
        <v>9030</v>
      </c>
      <c r="J33" s="256" t="s">
        <v>30</v>
      </c>
      <c r="K33" s="258" t="n">
        <v>36708</v>
      </c>
      <c r="L33" s="256" t="s">
        <v>47</v>
      </c>
      <c r="M33" s="259" t="n">
        <v>36879</v>
      </c>
      <c r="N33" s="256" t="s">
        <v>33</v>
      </c>
      <c r="O33" s="256" t="s">
        <v>34</v>
      </c>
      <c r="P33" s="256" t="s">
        <v>183</v>
      </c>
      <c r="Q33" s="255" t="s">
        <v>184</v>
      </c>
      <c r="R33" s="255" t="s">
        <v>185</v>
      </c>
      <c r="S33" s="255" t="s">
        <v>186</v>
      </c>
      <c r="T33" s="260" t="n">
        <f aca="false">+'NTP or Sold'!C340</f>
        <v>14.2</v>
      </c>
      <c r="U33" s="260" t="n">
        <f aca="false">+'NTP or Sold'!AF340</f>
        <v>7.09790380952381</v>
      </c>
      <c r="V33" s="274" t="n">
        <f aca="false">+'NTP or Sold'!AF341</f>
        <v>2.769</v>
      </c>
      <c r="W33" s="255" t="s">
        <v>187</v>
      </c>
      <c r="X33" s="255" t="s">
        <v>188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17" t="n">
        <f aca="false">1+A33</f>
        <v>6</v>
      </c>
      <c r="B34" s="255" t="s">
        <v>26</v>
      </c>
      <c r="C34" s="255" t="n">
        <v>1</v>
      </c>
      <c r="D34" s="256" t="s">
        <v>27</v>
      </c>
      <c r="E34" s="255" t="s">
        <v>142</v>
      </c>
      <c r="F34" s="256" t="n">
        <v>308972</v>
      </c>
      <c r="G34" s="255" t="s">
        <v>143</v>
      </c>
      <c r="H34" s="256" t="n">
        <v>44</v>
      </c>
      <c r="I34" s="257" t="n">
        <v>9030</v>
      </c>
      <c r="J34" s="256" t="s">
        <v>30</v>
      </c>
      <c r="K34" s="258" t="n">
        <v>36739</v>
      </c>
      <c r="L34" s="256" t="s">
        <v>47</v>
      </c>
      <c r="M34" s="259" t="n">
        <v>36879</v>
      </c>
      <c r="N34" s="256" t="s">
        <v>33</v>
      </c>
      <c r="O34" s="256" t="s">
        <v>34</v>
      </c>
      <c r="P34" s="256" t="s">
        <v>183</v>
      </c>
      <c r="Q34" s="255" t="s">
        <v>184</v>
      </c>
      <c r="R34" s="255" t="s">
        <v>185</v>
      </c>
      <c r="S34" s="255" t="s">
        <v>186</v>
      </c>
      <c r="T34" s="260" t="n">
        <f aca="false">+'NTP or Sold'!C348</f>
        <v>14.2</v>
      </c>
      <c r="U34" s="260" t="n">
        <f aca="false">+'NTP or Sold'!AF348</f>
        <v>7.09790380952381</v>
      </c>
      <c r="V34" s="274" t="n">
        <f aca="false">+'NTP or Sold'!AF349</f>
        <v>2.769</v>
      </c>
      <c r="W34" s="255" t="s">
        <v>187</v>
      </c>
      <c r="X34" s="255" t="s">
        <v>188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17" t="n">
        <f aca="false">1+A34</f>
        <v>7</v>
      </c>
      <c r="B35" s="255" t="s">
        <v>26</v>
      </c>
      <c r="C35" s="255" t="n">
        <v>1</v>
      </c>
      <c r="D35" s="256" t="s">
        <v>27</v>
      </c>
      <c r="E35" s="255" t="s">
        <v>142</v>
      </c>
      <c r="F35" s="256" t="n">
        <v>308999</v>
      </c>
      <c r="G35" s="255" t="s">
        <v>143</v>
      </c>
      <c r="H35" s="256" t="n">
        <v>44</v>
      </c>
      <c r="I35" s="257" t="n">
        <v>9030</v>
      </c>
      <c r="J35" s="256" t="s">
        <v>30</v>
      </c>
      <c r="K35" s="258" t="n">
        <v>36708</v>
      </c>
      <c r="L35" s="256" t="s">
        <v>47</v>
      </c>
      <c r="M35" s="259" t="n">
        <v>36879</v>
      </c>
      <c r="N35" s="256" t="s">
        <v>33</v>
      </c>
      <c r="O35" s="256" t="s">
        <v>34</v>
      </c>
      <c r="P35" s="256" t="s">
        <v>183</v>
      </c>
      <c r="Q35" s="255" t="s">
        <v>184</v>
      </c>
      <c r="R35" s="255" t="s">
        <v>185</v>
      </c>
      <c r="S35" s="255" t="s">
        <v>186</v>
      </c>
      <c r="T35" s="260" t="n">
        <f aca="false">+'NTP or Sold'!C356</f>
        <v>14.2</v>
      </c>
      <c r="U35" s="260" t="n">
        <f aca="false">+'NTP or Sold'!AF356</f>
        <v>7.09790380952381</v>
      </c>
      <c r="V35" s="274" t="n">
        <f aca="false">+'NTP or Sold'!AF357</f>
        <v>2.769</v>
      </c>
      <c r="W35" s="255" t="s">
        <v>187</v>
      </c>
      <c r="X35" s="255" t="s">
        <v>188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17" t="n">
        <f aca="false">1+A35</f>
        <v>8</v>
      </c>
      <c r="B36" s="255" t="s">
        <v>26</v>
      </c>
      <c r="C36" s="255" t="n">
        <v>1</v>
      </c>
      <c r="D36" s="256" t="s">
        <v>27</v>
      </c>
      <c r="E36" s="255" t="s">
        <v>142</v>
      </c>
      <c r="F36" s="256" t="n">
        <v>309020</v>
      </c>
      <c r="G36" s="255" t="s">
        <v>143</v>
      </c>
      <c r="H36" s="256" t="n">
        <v>44</v>
      </c>
      <c r="I36" s="257" t="n">
        <v>9030</v>
      </c>
      <c r="J36" s="256" t="s">
        <v>30</v>
      </c>
      <c r="K36" s="258" t="n">
        <v>36708</v>
      </c>
      <c r="L36" s="256" t="s">
        <v>47</v>
      </c>
      <c r="M36" s="259" t="n">
        <v>36879</v>
      </c>
      <c r="N36" s="256" t="s">
        <v>33</v>
      </c>
      <c r="O36" s="256" t="s">
        <v>34</v>
      </c>
      <c r="P36" s="256" t="s">
        <v>183</v>
      </c>
      <c r="Q36" s="255" t="s">
        <v>184</v>
      </c>
      <c r="R36" s="255" t="s">
        <v>185</v>
      </c>
      <c r="S36" s="255" t="s">
        <v>186</v>
      </c>
      <c r="T36" s="260" t="n">
        <f aca="false">+'NTP or Sold'!C364</f>
        <v>14.2</v>
      </c>
      <c r="U36" s="260" t="n">
        <f aca="false">+'NTP or Sold'!AF364</f>
        <v>7.09790380952381</v>
      </c>
      <c r="V36" s="274" t="n">
        <f aca="false">+'NTP or Sold'!AF365</f>
        <v>2.769</v>
      </c>
      <c r="W36" s="255" t="s">
        <v>187</v>
      </c>
      <c r="X36" s="255" t="s">
        <v>188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17" t="n">
        <f aca="false">1+A36</f>
        <v>9</v>
      </c>
      <c r="B37" s="255" t="s">
        <v>26</v>
      </c>
      <c r="C37" s="255" t="n">
        <v>1</v>
      </c>
      <c r="D37" s="256" t="s">
        <v>27</v>
      </c>
      <c r="E37" s="255" t="s">
        <v>142</v>
      </c>
      <c r="F37" s="256" t="n">
        <v>309073</v>
      </c>
      <c r="G37" s="255" t="s">
        <v>143</v>
      </c>
      <c r="H37" s="256" t="n">
        <v>44</v>
      </c>
      <c r="I37" s="257" t="n">
        <v>9030</v>
      </c>
      <c r="J37" s="256" t="s">
        <v>30</v>
      </c>
      <c r="K37" s="258" t="n">
        <v>36708</v>
      </c>
      <c r="L37" s="256" t="s">
        <v>47</v>
      </c>
      <c r="M37" s="259" t="n">
        <v>36879</v>
      </c>
      <c r="N37" s="256" t="s">
        <v>33</v>
      </c>
      <c r="O37" s="256" t="s">
        <v>34</v>
      </c>
      <c r="P37" s="256" t="s">
        <v>183</v>
      </c>
      <c r="Q37" s="255" t="s">
        <v>184</v>
      </c>
      <c r="R37" s="255" t="s">
        <v>185</v>
      </c>
      <c r="S37" s="255" t="s">
        <v>186</v>
      </c>
      <c r="T37" s="260" t="n">
        <f aca="false">+'NTP or Sold'!C372</f>
        <v>14.2</v>
      </c>
      <c r="U37" s="260" t="n">
        <f aca="false">+'NTP or Sold'!AF372</f>
        <v>7.09790380952381</v>
      </c>
      <c r="V37" s="274" t="n">
        <f aca="false">+'NTP or Sold'!AF373</f>
        <v>2.769</v>
      </c>
      <c r="W37" s="255" t="s">
        <v>187</v>
      </c>
      <c r="X37" s="255" t="s">
        <v>188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17" t="n">
        <f aca="false">1+A37</f>
        <v>10</v>
      </c>
      <c r="B38" s="255" t="s">
        <v>26</v>
      </c>
      <c r="C38" s="255" t="n">
        <v>1</v>
      </c>
      <c r="D38" s="256" t="s">
        <v>27</v>
      </c>
      <c r="E38" s="255" t="s">
        <v>142</v>
      </c>
      <c r="F38" s="256" t="s">
        <v>189</v>
      </c>
      <c r="G38" s="255" t="s">
        <v>143</v>
      </c>
      <c r="H38" s="256" t="n">
        <v>44</v>
      </c>
      <c r="I38" s="257" t="n">
        <v>9030</v>
      </c>
      <c r="J38" s="256" t="s">
        <v>30</v>
      </c>
      <c r="K38" s="258" t="n">
        <v>36526</v>
      </c>
      <c r="L38" s="256" t="s">
        <v>47</v>
      </c>
      <c r="M38" s="259" t="n">
        <v>36879</v>
      </c>
      <c r="N38" s="256" t="s">
        <v>33</v>
      </c>
      <c r="O38" s="256" t="s">
        <v>34</v>
      </c>
      <c r="P38" s="256" t="s">
        <v>183</v>
      </c>
      <c r="Q38" s="255" t="s">
        <v>184</v>
      </c>
      <c r="R38" s="255" t="s">
        <v>185</v>
      </c>
      <c r="S38" s="255" t="s">
        <v>186</v>
      </c>
      <c r="T38" s="260" t="n">
        <f aca="false">+'NTP or Sold'!C380</f>
        <v>14.2</v>
      </c>
      <c r="U38" s="260" t="n">
        <f aca="false">+'NTP or Sold'!AF380</f>
        <v>7.09790380952381</v>
      </c>
      <c r="V38" s="274" t="n">
        <f aca="false">+'NTP or Sold'!AF381</f>
        <v>2.769</v>
      </c>
      <c r="W38" s="255" t="s">
        <v>187</v>
      </c>
      <c r="X38" s="255" t="s">
        <v>188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17" t="n">
        <f aca="false">1+A38</f>
        <v>11</v>
      </c>
      <c r="B39" s="255" t="s">
        <v>26</v>
      </c>
      <c r="C39" s="255" t="n">
        <v>1</v>
      </c>
      <c r="D39" s="256" t="s">
        <v>27</v>
      </c>
      <c r="E39" s="255" t="s">
        <v>142</v>
      </c>
      <c r="F39" s="256" t="s">
        <v>189</v>
      </c>
      <c r="G39" s="255" t="s">
        <v>143</v>
      </c>
      <c r="H39" s="256" t="n">
        <v>44</v>
      </c>
      <c r="I39" s="257" t="n">
        <v>9030</v>
      </c>
      <c r="J39" s="256" t="s">
        <v>30</v>
      </c>
      <c r="K39" s="258" t="n">
        <v>36526</v>
      </c>
      <c r="L39" s="256" t="s">
        <v>47</v>
      </c>
      <c r="M39" s="259" t="n">
        <v>36879</v>
      </c>
      <c r="N39" s="256" t="s">
        <v>33</v>
      </c>
      <c r="O39" s="256" t="s">
        <v>34</v>
      </c>
      <c r="P39" s="256" t="s">
        <v>183</v>
      </c>
      <c r="Q39" s="255" t="s">
        <v>184</v>
      </c>
      <c r="R39" s="255" t="s">
        <v>185</v>
      </c>
      <c r="S39" s="255" t="s">
        <v>186</v>
      </c>
      <c r="T39" s="260" t="n">
        <f aca="false">+'NTP or Sold'!C388</f>
        <v>14.2</v>
      </c>
      <c r="U39" s="260" t="n">
        <f aca="false">+'NTP or Sold'!AF388</f>
        <v>7.09790380952381</v>
      </c>
      <c r="V39" s="274" t="n">
        <f aca="false">+'NTP or Sold'!AF389</f>
        <v>2.769</v>
      </c>
      <c r="W39" s="255" t="s">
        <v>187</v>
      </c>
      <c r="X39" s="255" t="s">
        <v>188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17" t="n">
        <v>1</v>
      </c>
      <c r="B40" s="255" t="s">
        <v>26</v>
      </c>
      <c r="C40" s="255" t="n">
        <v>1</v>
      </c>
      <c r="D40" s="256" t="s">
        <v>27</v>
      </c>
      <c r="E40" s="276"/>
      <c r="F40" s="256"/>
      <c r="G40" s="255" t="s">
        <v>41</v>
      </c>
      <c r="H40" s="256" t="n">
        <v>171</v>
      </c>
      <c r="I40" s="257" t="n">
        <v>10456</v>
      </c>
      <c r="J40" s="256" t="s">
        <v>30</v>
      </c>
      <c r="K40" s="258" t="n">
        <v>37438</v>
      </c>
      <c r="L40" s="256" t="s">
        <v>31</v>
      </c>
      <c r="M40" s="256" t="s">
        <v>190</v>
      </c>
      <c r="N40" s="256" t="s">
        <v>33</v>
      </c>
      <c r="O40" s="256" t="s">
        <v>34</v>
      </c>
      <c r="P40" s="256" t="s">
        <v>35</v>
      </c>
      <c r="Q40" s="255" t="s">
        <v>191</v>
      </c>
      <c r="R40" s="255" t="s">
        <v>192</v>
      </c>
      <c r="S40" s="255" t="s">
        <v>193</v>
      </c>
      <c r="T40" s="260" t="n">
        <f aca="false">+'NTP or Sold'!C236/2</f>
        <v>64.706</v>
      </c>
      <c r="U40" s="260" t="n">
        <f aca="false">+'NTP or Sold'!AG236/2</f>
        <v>8.41178</v>
      </c>
      <c r="V40" s="277" t="n">
        <f aca="false">+'NTP or Sold'!AG237/2</f>
        <v>8.41178</v>
      </c>
      <c r="W40" s="278" t="s">
        <v>194</v>
      </c>
      <c r="X40" s="255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17" t="n">
        <f aca="false">1+A40</f>
        <v>2</v>
      </c>
      <c r="B41" s="255" t="s">
        <v>26</v>
      </c>
      <c r="C41" s="255" t="n">
        <v>1</v>
      </c>
      <c r="D41" s="256" t="s">
        <v>27</v>
      </c>
      <c r="E41" s="255"/>
      <c r="F41" s="256"/>
      <c r="G41" s="255" t="s">
        <v>41</v>
      </c>
      <c r="H41" s="256" t="n">
        <v>171</v>
      </c>
      <c r="I41" s="257" t="n">
        <v>10456</v>
      </c>
      <c r="J41" s="256" t="s">
        <v>30</v>
      </c>
      <c r="K41" s="258" t="n">
        <v>37438</v>
      </c>
      <c r="L41" s="256" t="s">
        <v>31</v>
      </c>
      <c r="M41" s="256" t="s">
        <v>195</v>
      </c>
      <c r="N41" s="256" t="s">
        <v>33</v>
      </c>
      <c r="O41" s="256" t="s">
        <v>34</v>
      </c>
      <c r="P41" s="256" t="s">
        <v>35</v>
      </c>
      <c r="Q41" s="255" t="s">
        <v>191</v>
      </c>
      <c r="R41" s="255" t="s">
        <v>192</v>
      </c>
      <c r="S41" s="255" t="s">
        <v>193</v>
      </c>
      <c r="T41" s="260" t="n">
        <f aca="false">+'NTP or Sold'!C236/2</f>
        <v>64.706</v>
      </c>
      <c r="U41" s="260" t="n">
        <f aca="false">+'NTP or Sold'!AG236/2</f>
        <v>8.41178</v>
      </c>
      <c r="V41" s="279" t="n">
        <f aca="false">+'NTP or Sold'!AG237/2</f>
        <v>8.41178</v>
      </c>
      <c r="W41" s="278" t="s">
        <v>194</v>
      </c>
      <c r="X41" s="255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17" t="n">
        <f aca="false">1+A41</f>
        <v>3</v>
      </c>
      <c r="B42" s="255" t="s">
        <v>26</v>
      </c>
      <c r="C42" s="255" t="n">
        <v>1</v>
      </c>
      <c r="D42" s="256" t="s">
        <v>27</v>
      </c>
      <c r="E42" s="255"/>
      <c r="F42" s="256"/>
      <c r="G42" s="255" t="s">
        <v>41</v>
      </c>
      <c r="H42" s="256" t="n">
        <v>171</v>
      </c>
      <c r="I42" s="257" t="n">
        <v>10456</v>
      </c>
      <c r="J42" s="256" t="s">
        <v>30</v>
      </c>
      <c r="K42" s="258" t="n">
        <v>37438</v>
      </c>
      <c r="L42" s="256" t="s">
        <v>31</v>
      </c>
      <c r="M42" s="256" t="s">
        <v>190</v>
      </c>
      <c r="N42" s="256" t="s">
        <v>33</v>
      </c>
      <c r="O42" s="256" t="s">
        <v>34</v>
      </c>
      <c r="P42" s="256" t="s">
        <v>35</v>
      </c>
      <c r="Q42" s="255" t="s">
        <v>191</v>
      </c>
      <c r="R42" s="255" t="s">
        <v>192</v>
      </c>
      <c r="S42" s="255" t="s">
        <v>193</v>
      </c>
      <c r="T42" s="260" t="n">
        <f aca="false">+'NTP or Sold'!C244</f>
        <v>68.587</v>
      </c>
      <c r="U42" s="260" t="n">
        <f aca="false">+'NTP or Sold'!AG244</f>
        <v>8.91631</v>
      </c>
      <c r="V42" s="280" t="n">
        <f aca="false">+'NTP or Sold'!AG245</f>
        <v>8.91631</v>
      </c>
      <c r="W42" s="255" t="s">
        <v>196</v>
      </c>
      <c r="X42" s="255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17" t="n">
        <f aca="false">1+A42</f>
        <v>4</v>
      </c>
      <c r="B43" s="255" t="s">
        <v>26</v>
      </c>
      <c r="C43" s="255"/>
      <c r="D43" s="256" t="s">
        <v>27</v>
      </c>
      <c r="E43" s="255"/>
      <c r="F43" s="256"/>
      <c r="G43" s="255" t="s">
        <v>41</v>
      </c>
      <c r="H43" s="256"/>
      <c r="I43" s="257"/>
      <c r="J43" s="256"/>
      <c r="K43" s="258"/>
      <c r="L43" s="256" t="s">
        <v>31</v>
      </c>
      <c r="M43" s="256" t="s">
        <v>197</v>
      </c>
      <c r="N43" s="256" t="s">
        <v>33</v>
      </c>
      <c r="O43" s="256" t="s">
        <v>34</v>
      </c>
      <c r="P43" s="256" t="s">
        <v>35</v>
      </c>
      <c r="Q43" s="255"/>
      <c r="R43" s="255"/>
      <c r="S43" s="255" t="s">
        <v>198</v>
      </c>
      <c r="T43" s="260" t="n">
        <f aca="false">+'NTP or Sold'!C252</f>
        <v>66</v>
      </c>
      <c r="U43" s="260" t="n">
        <v>0</v>
      </c>
      <c r="V43" s="280" t="n">
        <v>2.5</v>
      </c>
      <c r="W43" s="255"/>
      <c r="X43" s="255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customFormat="false" ht="42" hidden="false" customHeight="true" outlineLevel="0" collapsed="false">
      <c r="A44" s="17" t="n">
        <f aca="false">1+'Detail by Turbine'!A16</f>
        <v>12</v>
      </c>
      <c r="B44" s="255" t="s">
        <v>40</v>
      </c>
      <c r="C44" s="255" t="n">
        <v>2</v>
      </c>
      <c r="D44" s="256" t="s">
        <v>27</v>
      </c>
      <c r="E44" s="255" t="s">
        <v>199</v>
      </c>
      <c r="F44" s="256"/>
      <c r="G44" s="255" t="s">
        <v>137</v>
      </c>
      <c r="H44" s="256" t="n">
        <v>171</v>
      </c>
      <c r="I44" s="257" t="n">
        <v>10456</v>
      </c>
      <c r="J44" s="256" t="s">
        <v>30</v>
      </c>
      <c r="K44" s="258" t="n">
        <v>37135</v>
      </c>
      <c r="L44" s="256" t="s">
        <v>59</v>
      </c>
      <c r="M44" s="256" t="s">
        <v>197</v>
      </c>
      <c r="N44" s="256" t="s">
        <v>33</v>
      </c>
      <c r="O44" s="256" t="s">
        <v>34</v>
      </c>
      <c r="P44" s="256" t="s">
        <v>64</v>
      </c>
      <c r="Q44" s="255" t="s">
        <v>200</v>
      </c>
      <c r="R44" s="255"/>
      <c r="S44" s="255" t="s">
        <v>201</v>
      </c>
      <c r="T44" s="260" t="n">
        <f aca="false">+'NTP or Sold'!C396</f>
        <v>36.24736</v>
      </c>
      <c r="U44" s="260" t="n">
        <f aca="false">+'NTP or Sold'!AH396</f>
        <v>35.6130312</v>
      </c>
      <c r="V44" s="264" t="n">
        <f aca="false">+'NTP or Sold'!AH397</f>
        <v>35.7036496</v>
      </c>
      <c r="W44" s="255"/>
      <c r="X44" s="255" t="s">
        <v>202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45" customFormat="false" ht="27.95" hidden="false" customHeight="true" outlineLevel="0" collapsed="false">
      <c r="A45" s="17" t="n">
        <v>1</v>
      </c>
      <c r="B45" s="18" t="s">
        <v>26</v>
      </c>
      <c r="C45" s="18" t="n">
        <v>1</v>
      </c>
      <c r="D45" s="19" t="s">
        <v>27</v>
      </c>
      <c r="E45" s="18"/>
      <c r="F45" s="19"/>
      <c r="G45" s="18" t="s">
        <v>143</v>
      </c>
      <c r="H45" s="19"/>
      <c r="I45" s="20"/>
      <c r="J45" s="19" t="s">
        <v>30</v>
      </c>
      <c r="K45" s="21" t="n">
        <v>37591</v>
      </c>
      <c r="L45" s="19"/>
      <c r="M45" s="19" t="s">
        <v>203</v>
      </c>
      <c r="N45" s="19" t="s">
        <v>33</v>
      </c>
      <c r="O45" s="19" t="s">
        <v>34</v>
      </c>
      <c r="P45" s="19" t="s">
        <v>35</v>
      </c>
      <c r="Q45" s="18" t="s">
        <v>204</v>
      </c>
      <c r="R45" s="18"/>
      <c r="S45" s="18" t="s">
        <v>205</v>
      </c>
      <c r="T45" s="22" t="n">
        <f aca="false">+'NTP or Sold'!C436</f>
        <v>15.769725</v>
      </c>
      <c r="U45" s="22" t="n">
        <f aca="false">+'NTP or Sold'!AI436</f>
        <v>5.51940375</v>
      </c>
      <c r="V45" s="22" t="n">
        <f aca="false">+'NTP or Sold'!AI437</f>
        <v>4.7309175</v>
      </c>
      <c r="W45" s="18"/>
      <c r="X45" s="18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</row>
    <row r="46" customFormat="false" ht="27.95" hidden="false" customHeight="true" outlineLevel="0" collapsed="false">
      <c r="A46" s="17" t="n">
        <f aca="false">1+A45</f>
        <v>2</v>
      </c>
      <c r="B46" s="18" t="s">
        <v>26</v>
      </c>
      <c r="C46" s="18" t="n">
        <v>1</v>
      </c>
      <c r="D46" s="19" t="s">
        <v>27</v>
      </c>
      <c r="E46" s="18"/>
      <c r="F46" s="19"/>
      <c r="G46" s="18" t="s">
        <v>143</v>
      </c>
      <c r="H46" s="19"/>
      <c r="I46" s="20"/>
      <c r="J46" s="19" t="s">
        <v>30</v>
      </c>
      <c r="K46" s="21" t="n">
        <v>37257</v>
      </c>
      <c r="L46" s="19"/>
      <c r="M46" s="19" t="s">
        <v>203</v>
      </c>
      <c r="N46" s="19" t="s">
        <v>33</v>
      </c>
      <c r="O46" s="19" t="s">
        <v>34</v>
      </c>
      <c r="P46" s="19" t="s">
        <v>35</v>
      </c>
      <c r="Q46" s="18" t="s">
        <v>204</v>
      </c>
      <c r="R46" s="18"/>
      <c r="S46" s="18" t="s">
        <v>205</v>
      </c>
      <c r="T46" s="22" t="n">
        <f aca="false">+'NTP or Sold'!C444</f>
        <v>15.769725</v>
      </c>
      <c r="U46" s="22" t="n">
        <f aca="false">+'NTP or Sold'!AI444</f>
        <v>5.51940375</v>
      </c>
      <c r="V46" s="22" t="n">
        <f aca="false">+'NTP or Sold'!AI445</f>
        <v>4.7309175</v>
      </c>
      <c r="W46" s="18"/>
      <c r="X46" s="18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</row>
    <row r="47" customFormat="false" ht="27.95" hidden="false" customHeight="true" outlineLevel="0" collapsed="false">
      <c r="A47" s="17" t="n">
        <f aca="false">1+A46</f>
        <v>3</v>
      </c>
      <c r="B47" s="18" t="s">
        <v>26</v>
      </c>
      <c r="C47" s="18" t="n">
        <v>1</v>
      </c>
      <c r="D47" s="19" t="s">
        <v>27</v>
      </c>
      <c r="E47" s="18"/>
      <c r="F47" s="19"/>
      <c r="G47" s="18" t="s">
        <v>143</v>
      </c>
      <c r="H47" s="19"/>
      <c r="I47" s="20"/>
      <c r="J47" s="19" t="s">
        <v>30</v>
      </c>
      <c r="K47" s="21" t="n">
        <v>37257</v>
      </c>
      <c r="L47" s="19"/>
      <c r="M47" s="19" t="s">
        <v>203</v>
      </c>
      <c r="N47" s="19" t="s">
        <v>33</v>
      </c>
      <c r="O47" s="19" t="s">
        <v>34</v>
      </c>
      <c r="P47" s="19" t="s">
        <v>35</v>
      </c>
      <c r="Q47" s="18" t="s">
        <v>204</v>
      </c>
      <c r="R47" s="18"/>
      <c r="S47" s="18" t="s">
        <v>205</v>
      </c>
      <c r="T47" s="22" t="n">
        <f aca="false">+'NTP or Sold'!C452</f>
        <v>15.769725</v>
      </c>
      <c r="U47" s="22" t="n">
        <f aca="false">+'NTP or Sold'!AI452</f>
        <v>5.51940375</v>
      </c>
      <c r="V47" s="22" t="n">
        <f aca="false">+'NTP or Sold'!AI453</f>
        <v>4.7309175</v>
      </c>
      <c r="W47" s="18"/>
      <c r="X47" s="18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</row>
    <row r="48" customFormat="false" ht="27.95" hidden="false" customHeight="true" outlineLevel="0" collapsed="false">
      <c r="A48" s="17" t="n">
        <f aca="false">1+A47</f>
        <v>4</v>
      </c>
      <c r="B48" s="18" t="s">
        <v>26</v>
      </c>
      <c r="C48" s="18" t="n">
        <v>1</v>
      </c>
      <c r="D48" s="19" t="s">
        <v>27</v>
      </c>
      <c r="E48" s="18"/>
      <c r="F48" s="19"/>
      <c r="G48" s="18" t="s">
        <v>143</v>
      </c>
      <c r="H48" s="19"/>
      <c r="I48" s="20"/>
      <c r="J48" s="19" t="s">
        <v>30</v>
      </c>
      <c r="K48" s="21" t="n">
        <v>37257</v>
      </c>
      <c r="L48" s="19"/>
      <c r="M48" s="19" t="s">
        <v>203</v>
      </c>
      <c r="N48" s="19" t="s">
        <v>33</v>
      </c>
      <c r="O48" s="19" t="s">
        <v>34</v>
      </c>
      <c r="P48" s="19" t="s">
        <v>35</v>
      </c>
      <c r="Q48" s="18" t="s">
        <v>204</v>
      </c>
      <c r="R48" s="18"/>
      <c r="S48" s="18" t="s">
        <v>205</v>
      </c>
      <c r="T48" s="22" t="n">
        <f aca="false">+'NTP or Sold'!C460</f>
        <v>15.769725</v>
      </c>
      <c r="U48" s="22" t="n">
        <f aca="false">+'NTP or Sold'!AI460</f>
        <v>5.51940375</v>
      </c>
      <c r="V48" s="22" t="n">
        <f aca="false">+'NTP or Sold'!AI461</f>
        <v>4.7309175</v>
      </c>
      <c r="W48" s="18"/>
      <c r="X48" s="18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</row>
    <row r="61" customFormat="false" ht="13.5" hidden="false" customHeight="false" outlineLevel="0" collapsed="false">
      <c r="A61" s="155"/>
      <c r="B61" s="156"/>
      <c r="C61" s="157"/>
      <c r="D61" s="158" t="n">
        <v>36069</v>
      </c>
      <c r="E61" s="158" t="n">
        <f aca="false">+D61+31</f>
        <v>36100</v>
      </c>
      <c r="F61" s="158" t="n">
        <f aca="false">+E61+31</f>
        <v>36131</v>
      </c>
      <c r="G61" s="158" t="n">
        <f aca="false">+F61+31</f>
        <v>36162</v>
      </c>
      <c r="H61" s="158" t="n">
        <f aca="false">+G61+31</f>
        <v>36193</v>
      </c>
      <c r="I61" s="158" t="n">
        <f aca="false">+H61+31</f>
        <v>36224</v>
      </c>
      <c r="J61" s="158" t="n">
        <f aca="false">+I61+31</f>
        <v>36255</v>
      </c>
      <c r="K61" s="158" t="n">
        <f aca="false">+J61+31</f>
        <v>36286</v>
      </c>
      <c r="L61" s="158" t="n">
        <f aca="false">+K61+31</f>
        <v>36317</v>
      </c>
      <c r="M61" s="158" t="n">
        <f aca="false">+L61+31</f>
        <v>36348</v>
      </c>
      <c r="N61" s="158" t="n">
        <f aca="false">+M61+31</f>
        <v>36379</v>
      </c>
      <c r="O61" s="158" t="n">
        <f aca="false">+N61+31</f>
        <v>36410</v>
      </c>
      <c r="P61" s="158" t="n">
        <f aca="false">+O61+31</f>
        <v>36441</v>
      </c>
      <c r="Q61" s="158" t="n">
        <f aca="false">+P61+31</f>
        <v>36472</v>
      </c>
      <c r="R61" s="158" t="n">
        <f aca="false">+Q61+31</f>
        <v>36503</v>
      </c>
      <c r="S61" s="158" t="n">
        <f aca="false">+R61+31</f>
        <v>36534</v>
      </c>
      <c r="T61" s="158" t="n">
        <f aca="false">+S61+31</f>
        <v>36565</v>
      </c>
      <c r="U61" s="158" t="n">
        <f aca="false">+T61+31</f>
        <v>36596</v>
      </c>
      <c r="V61" s="158" t="n">
        <f aca="false">+U61+31</f>
        <v>36627</v>
      </c>
      <c r="W61" s="158" t="n">
        <f aca="false">+V61+31</f>
        <v>36658</v>
      </c>
      <c r="X61" s="158" t="n">
        <f aca="false">+W61+31</f>
        <v>36689</v>
      </c>
      <c r="Y61" s="158" t="n">
        <f aca="false">+X61+31</f>
        <v>36720</v>
      </c>
      <c r="Z61" s="159" t="n">
        <f aca="false">+Y61+31</f>
        <v>36751</v>
      </c>
      <c r="AA61" s="158" t="n">
        <f aca="false">+Z61+31</f>
        <v>36782</v>
      </c>
      <c r="AB61" s="158" t="n">
        <f aca="false">+AA61+31</f>
        <v>36813</v>
      </c>
      <c r="AC61" s="158" t="n">
        <f aca="false">+AB61+31</f>
        <v>36844</v>
      </c>
      <c r="AD61" s="158" t="n">
        <f aca="false">+AC61+31</f>
        <v>36875</v>
      </c>
      <c r="AE61" s="158" t="n">
        <f aca="false">+AD61+31</f>
        <v>36906</v>
      </c>
      <c r="AF61" s="158" t="n">
        <f aca="false">+AE61+31</f>
        <v>36937</v>
      </c>
      <c r="AG61" s="158" t="n">
        <f aca="false">+AF61+31</f>
        <v>36968</v>
      </c>
      <c r="AH61" s="158" t="n">
        <f aca="false">+AG61+31</f>
        <v>36999</v>
      </c>
      <c r="AI61" s="158" t="n">
        <f aca="false">+AH61+31</f>
        <v>37030</v>
      </c>
      <c r="AJ61" s="158" t="n">
        <f aca="false">+AI61+31</f>
        <v>37061</v>
      </c>
      <c r="AK61" s="158" t="n">
        <f aca="false">+AJ61+31</f>
        <v>37092</v>
      </c>
      <c r="AL61" s="158" t="n">
        <f aca="false">+AK61+31</f>
        <v>37123</v>
      </c>
      <c r="AM61" s="158" t="n">
        <f aca="false">+AL61+31</f>
        <v>37154</v>
      </c>
      <c r="AN61" s="158" t="n">
        <f aca="false">+AM61+31</f>
        <v>37185</v>
      </c>
      <c r="AO61" s="158" t="n">
        <f aca="false">+AN61+31</f>
        <v>37216</v>
      </c>
      <c r="AP61" s="158" t="n">
        <f aca="false">+AO61+31</f>
        <v>37247</v>
      </c>
      <c r="AQ61" s="158" t="n">
        <f aca="false">+AP61+31</f>
        <v>37278</v>
      </c>
      <c r="AR61" s="158" t="n">
        <f aca="false">+AQ61+31</f>
        <v>37309</v>
      </c>
      <c r="AS61" s="158" t="n">
        <f aca="false">+AR61+31</f>
        <v>37340</v>
      </c>
      <c r="AT61" s="158" t="n">
        <f aca="false">+AS61+31</f>
        <v>37371</v>
      </c>
      <c r="AU61" s="158" t="n">
        <f aca="false">+AT61+31</f>
        <v>37402</v>
      </c>
      <c r="AV61" s="158" t="n">
        <f aca="false">+AU61+31</f>
        <v>37433</v>
      </c>
      <c r="AW61" s="158" t="n">
        <f aca="false">+AV61+31</f>
        <v>37464</v>
      </c>
      <c r="AX61" s="158" t="n">
        <f aca="false">+AW61+31</f>
        <v>37495</v>
      </c>
      <c r="AY61" s="158" t="n">
        <f aca="false">+AX61+31</f>
        <v>37526</v>
      </c>
      <c r="AZ61" s="158" t="n">
        <f aca="false">+AY61+31</f>
        <v>37557</v>
      </c>
      <c r="BA61" s="158" t="n">
        <f aca="false">+AZ61+31</f>
        <v>37588</v>
      </c>
      <c r="BB61" s="158" t="n">
        <f aca="false">+BA61+31</f>
        <v>37619</v>
      </c>
      <c r="BC61" s="160" t="s">
        <v>120</v>
      </c>
      <c r="BD61" s="158"/>
      <c r="BE61" s="158"/>
      <c r="BF61" s="158"/>
      <c r="BG61" s="158"/>
      <c r="BH61" s="158"/>
      <c r="BI61" s="158"/>
      <c r="BJ61" s="158"/>
      <c r="BK61" s="158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58"/>
      <c r="BW61" s="158"/>
      <c r="BX61" s="158"/>
      <c r="BY61" s="158"/>
      <c r="BZ61" s="158"/>
      <c r="CA61" s="158"/>
      <c r="CB61" s="158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T61" s="158"/>
      <c r="CU61" s="158"/>
      <c r="CV61" s="158"/>
      <c r="CW61" s="158"/>
      <c r="CX61" s="158"/>
    </row>
    <row r="62" customFormat="false" ht="15" hidden="false" customHeight="true" outlineLevel="0" collapsed="false">
      <c r="A62" s="167"/>
      <c r="B62" s="178" t="str">
        <f aca="false">+'NTP or Sold'!H4</f>
        <v>7FA - now simple cycle</v>
      </c>
      <c r="C62" s="163" t="str">
        <f aca="false">+'NTP or Sold'!T4</f>
        <v>East Coast Power - Linden 6 (ECP)</v>
      </c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4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166"/>
    </row>
    <row r="63" customFormat="false" ht="12.75" hidden="false" customHeight="false" outlineLevel="0" collapsed="false">
      <c r="A63" s="172"/>
      <c r="B63" s="168" t="s">
        <v>121</v>
      </c>
      <c r="C63" s="163"/>
      <c r="D63" s="169" t="n">
        <v>0</v>
      </c>
      <c r="E63" s="169" t="n">
        <v>0</v>
      </c>
      <c r="F63" s="169" t="n">
        <v>0</v>
      </c>
      <c r="G63" s="169" t="n">
        <v>0</v>
      </c>
      <c r="H63" s="169" t="n">
        <v>0</v>
      </c>
      <c r="I63" s="169" t="n">
        <v>0</v>
      </c>
      <c r="J63" s="169" t="n">
        <v>0</v>
      </c>
      <c r="K63" s="169" t="n">
        <v>0</v>
      </c>
      <c r="L63" s="169" t="n">
        <v>0</v>
      </c>
      <c r="M63" s="169" t="n">
        <v>0</v>
      </c>
      <c r="N63" s="169" t="n">
        <v>0</v>
      </c>
      <c r="O63" s="169" t="n">
        <v>0</v>
      </c>
      <c r="P63" s="169" t="n">
        <v>0</v>
      </c>
      <c r="Q63" s="169" t="n">
        <v>0</v>
      </c>
      <c r="R63" s="169" t="n">
        <v>0</v>
      </c>
      <c r="S63" s="169" t="n">
        <v>0</v>
      </c>
      <c r="T63" s="169" t="n">
        <v>0</v>
      </c>
      <c r="U63" s="169" t="n">
        <v>0</v>
      </c>
      <c r="V63" s="169" t="n">
        <v>0</v>
      </c>
      <c r="W63" s="169" t="n">
        <v>0</v>
      </c>
      <c r="X63" s="169" t="n">
        <v>0</v>
      </c>
      <c r="Y63" s="169" t="n">
        <v>0</v>
      </c>
      <c r="Z63" s="170" t="n">
        <v>0</v>
      </c>
      <c r="AA63" s="169" t="n">
        <v>0</v>
      </c>
      <c r="AB63" s="169" t="n">
        <v>0</v>
      </c>
      <c r="AC63" s="169" t="n">
        <v>0.05</v>
      </c>
      <c r="AD63" s="169" t="n">
        <v>0.05</v>
      </c>
      <c r="AE63" s="169" t="n">
        <v>0.01</v>
      </c>
      <c r="AF63" s="169" t="n">
        <v>0.01</v>
      </c>
      <c r="AG63" s="169" t="n">
        <v>0.01</v>
      </c>
      <c r="AH63" s="169" t="n">
        <v>0.01</v>
      </c>
      <c r="AI63" s="169" t="n">
        <v>0.01</v>
      </c>
      <c r="AJ63" s="169" t="n">
        <v>0.01</v>
      </c>
      <c r="AK63" s="169" t="n">
        <v>0.04</v>
      </c>
      <c r="AL63" s="169" t="n">
        <v>0.05</v>
      </c>
      <c r="AM63" s="169" t="n">
        <v>0.05</v>
      </c>
      <c r="AN63" s="169" t="n">
        <v>0.05</v>
      </c>
      <c r="AO63" s="169" t="n">
        <v>0.05</v>
      </c>
      <c r="AP63" s="169" t="n">
        <v>0.05</v>
      </c>
      <c r="AQ63" s="169" t="n">
        <v>0.05</v>
      </c>
      <c r="AR63" s="169" t="n">
        <v>0.05</v>
      </c>
      <c r="AS63" s="169" t="n">
        <v>0.05</v>
      </c>
      <c r="AT63" s="169" t="n">
        <v>0.05</v>
      </c>
      <c r="AU63" s="169" t="n">
        <v>0.05</v>
      </c>
      <c r="AV63" s="169" t="n">
        <v>0.1</v>
      </c>
      <c r="AW63" s="169" t="n">
        <v>0.15</v>
      </c>
      <c r="AX63" s="169" t="n">
        <v>0.05</v>
      </c>
      <c r="AY63" s="169" t="n">
        <v>0</v>
      </c>
      <c r="AZ63" s="169" t="n">
        <v>0</v>
      </c>
      <c r="BA63" s="171" t="n">
        <v>0</v>
      </c>
      <c r="BB63" s="168" t="n">
        <v>0</v>
      </c>
      <c r="BC63" s="172" t="n">
        <f aca="false">SUM(N63:BB63)</f>
        <v>1</v>
      </c>
    </row>
    <row r="64" customFormat="false" ht="12.75" hidden="false" customHeight="false" outlineLevel="0" collapsed="false">
      <c r="A64" s="172"/>
      <c r="B64" s="168" t="s">
        <v>122</v>
      </c>
      <c r="C64" s="163"/>
      <c r="D64" s="169" t="n">
        <f aca="false">+D63</f>
        <v>0</v>
      </c>
      <c r="E64" s="169" t="n">
        <f aca="false">+D64+E63</f>
        <v>0</v>
      </c>
      <c r="F64" s="169" t="n">
        <f aca="false">+E64+F63</f>
        <v>0</v>
      </c>
      <c r="G64" s="169" t="n">
        <f aca="false">+F64+G63</f>
        <v>0</v>
      </c>
      <c r="H64" s="169" t="n">
        <f aca="false">+G64+H63</f>
        <v>0</v>
      </c>
      <c r="I64" s="169" t="n">
        <f aca="false">+H64+I63</f>
        <v>0</v>
      </c>
      <c r="J64" s="169" t="n">
        <f aca="false">+I64+J63</f>
        <v>0</v>
      </c>
      <c r="K64" s="169" t="n">
        <f aca="false">+J64+K63</f>
        <v>0</v>
      </c>
      <c r="L64" s="169" t="n">
        <f aca="false">+K64+L63</f>
        <v>0</v>
      </c>
      <c r="M64" s="169" t="n">
        <f aca="false">+L64+M63</f>
        <v>0</v>
      </c>
      <c r="N64" s="169" t="n">
        <f aca="false">+M64+N63</f>
        <v>0</v>
      </c>
      <c r="O64" s="169" t="n">
        <f aca="false">+N64+O63</f>
        <v>0</v>
      </c>
      <c r="P64" s="169" t="n">
        <f aca="false">+O64+P63</f>
        <v>0</v>
      </c>
      <c r="Q64" s="169" t="n">
        <f aca="false">+P64+Q63</f>
        <v>0</v>
      </c>
      <c r="R64" s="169" t="n">
        <f aca="false">+Q64+R63</f>
        <v>0</v>
      </c>
      <c r="S64" s="169" t="n">
        <f aca="false">+R64+S63</f>
        <v>0</v>
      </c>
      <c r="T64" s="169" t="n">
        <f aca="false">+S64+T63</f>
        <v>0</v>
      </c>
      <c r="U64" s="169" t="n">
        <f aca="false">+T64+U63</f>
        <v>0</v>
      </c>
      <c r="V64" s="169" t="n">
        <f aca="false">+U64+V63</f>
        <v>0</v>
      </c>
      <c r="W64" s="169" t="n">
        <f aca="false">+V64+W63</f>
        <v>0</v>
      </c>
      <c r="X64" s="169" t="n">
        <f aca="false">+W64+X63</f>
        <v>0</v>
      </c>
      <c r="Y64" s="169" t="n">
        <f aca="false">+X64+Y63</f>
        <v>0</v>
      </c>
      <c r="Z64" s="170" t="n">
        <f aca="false">+Y64+Z63</f>
        <v>0</v>
      </c>
      <c r="AA64" s="169" t="n">
        <f aca="false">+Z64+AA63</f>
        <v>0</v>
      </c>
      <c r="AB64" s="169" t="n">
        <f aca="false">+AA64+AB63</f>
        <v>0</v>
      </c>
      <c r="AC64" s="169" t="n">
        <f aca="false">+AB64+AC63</f>
        <v>0.05</v>
      </c>
      <c r="AD64" s="169" t="n">
        <f aca="false">+AC64+AD63</f>
        <v>0.1</v>
      </c>
      <c r="AE64" s="169" t="n">
        <f aca="false">+AD64+AE63</f>
        <v>0.11</v>
      </c>
      <c r="AF64" s="169" t="n">
        <f aca="false">+AE64+AF63</f>
        <v>0.12</v>
      </c>
      <c r="AG64" s="169" t="n">
        <f aca="false">+AF64+AG63</f>
        <v>0.13</v>
      </c>
      <c r="AH64" s="169" t="n">
        <f aca="false">+AG64+AH63</f>
        <v>0.14</v>
      </c>
      <c r="AI64" s="169" t="n">
        <f aca="false">+AH64+AI63</f>
        <v>0.15</v>
      </c>
      <c r="AJ64" s="169" t="n">
        <f aca="false">+AI64+AJ63</f>
        <v>0.16</v>
      </c>
      <c r="AK64" s="169" t="n">
        <f aca="false">+AJ64+AK63</f>
        <v>0.2</v>
      </c>
      <c r="AL64" s="169" t="n">
        <f aca="false">+AK64+AL63</f>
        <v>0.25</v>
      </c>
      <c r="AM64" s="169" t="n">
        <f aca="false">+AL64+AM63</f>
        <v>0.3</v>
      </c>
      <c r="AN64" s="169" t="n">
        <f aca="false">+AM64+AN63</f>
        <v>0.35</v>
      </c>
      <c r="AO64" s="169" t="n">
        <f aca="false">+AN64+AO63</f>
        <v>0.4</v>
      </c>
      <c r="AP64" s="169" t="n">
        <f aca="false">+AO64+AP63</f>
        <v>0.45</v>
      </c>
      <c r="AQ64" s="169" t="n">
        <f aca="false">+AP64+AQ63</f>
        <v>0.5</v>
      </c>
      <c r="AR64" s="169" t="n">
        <f aca="false">+AQ64+AR63</f>
        <v>0.55</v>
      </c>
      <c r="AS64" s="169" t="n">
        <f aca="false">+AR64+AS63</f>
        <v>0.6</v>
      </c>
      <c r="AT64" s="169" t="n">
        <f aca="false">+AS64+AT63</f>
        <v>0.65</v>
      </c>
      <c r="AU64" s="169" t="n">
        <f aca="false">+AT64+AU63</f>
        <v>0.7</v>
      </c>
      <c r="AV64" s="169" t="n">
        <f aca="false">+AU64+AV63</f>
        <v>0.8</v>
      </c>
      <c r="AW64" s="169" t="n">
        <f aca="false">+AV64+AW63</f>
        <v>0.95</v>
      </c>
      <c r="AX64" s="169" t="n">
        <f aca="false">+AW64+AX63</f>
        <v>1</v>
      </c>
      <c r="AY64" s="169" t="n">
        <f aca="false">+AX64+AY63</f>
        <v>1</v>
      </c>
      <c r="AZ64" s="169" t="n">
        <f aca="false">+AY64+AZ63</f>
        <v>1</v>
      </c>
      <c r="BA64" s="171" t="n">
        <f aca="false">+AZ64+BA63</f>
        <v>1</v>
      </c>
      <c r="BB64" s="168" t="n">
        <f aca="false">+BA64+BB63</f>
        <v>1</v>
      </c>
    </row>
    <row r="65" customFormat="false" ht="12.75" hidden="false" customHeight="false" outlineLevel="0" collapsed="false">
      <c r="A65" s="172"/>
      <c r="B65" s="168" t="s">
        <v>123</v>
      </c>
      <c r="C65" s="163"/>
      <c r="D65" s="169" t="n">
        <v>0</v>
      </c>
      <c r="E65" s="169" t="n">
        <v>0</v>
      </c>
      <c r="F65" s="169" t="n">
        <v>0</v>
      </c>
      <c r="G65" s="169" t="n">
        <v>0</v>
      </c>
      <c r="H65" s="169" t="n">
        <v>0</v>
      </c>
      <c r="I65" s="169" t="n">
        <v>0</v>
      </c>
      <c r="J65" s="169" t="n">
        <v>0</v>
      </c>
      <c r="K65" s="169" t="n">
        <v>0</v>
      </c>
      <c r="L65" s="169" t="n">
        <v>0</v>
      </c>
      <c r="M65" s="169" t="n">
        <v>0</v>
      </c>
      <c r="N65" s="169" t="n">
        <v>0</v>
      </c>
      <c r="O65" s="169" t="n">
        <v>0</v>
      </c>
      <c r="P65" s="169" t="n">
        <v>0</v>
      </c>
      <c r="Q65" s="169" t="n">
        <v>0</v>
      </c>
      <c r="R65" s="169" t="n">
        <f aca="false">R66-Q66</f>
        <v>0.05</v>
      </c>
      <c r="S65" s="169" t="n">
        <f aca="false">S66-R66</f>
        <v>0</v>
      </c>
      <c r="T65" s="169" t="n">
        <f aca="false">T66-S66</f>
        <v>0</v>
      </c>
      <c r="U65" s="169" t="n">
        <f aca="false">U66-T66</f>
        <v>0</v>
      </c>
      <c r="V65" s="169" t="n">
        <f aca="false">V66-U66</f>
        <v>0</v>
      </c>
      <c r="W65" s="169" t="n">
        <f aca="false">W66-V66</f>
        <v>0</v>
      </c>
      <c r="X65" s="169" t="n">
        <f aca="false">X66-W66</f>
        <v>0</v>
      </c>
      <c r="Y65" s="169" t="n">
        <f aca="false">Y66-X66</f>
        <v>0</v>
      </c>
      <c r="Z65" s="170" t="n">
        <f aca="false">Z66-Y66</f>
        <v>0</v>
      </c>
      <c r="AA65" s="169" t="n">
        <f aca="false">AA66-Z66</f>
        <v>0</v>
      </c>
      <c r="AB65" s="169" t="n">
        <f aca="false">AB66-AA66</f>
        <v>0</v>
      </c>
      <c r="AC65" s="169" t="n">
        <f aca="false">AC66-AB66</f>
        <v>0</v>
      </c>
      <c r="AD65" s="169" t="n">
        <f aca="false">AD66-AC66</f>
        <v>0.05</v>
      </c>
      <c r="AE65" s="169" t="n">
        <f aca="false">AE66-AD66</f>
        <v>0.01</v>
      </c>
      <c r="AF65" s="169" t="n">
        <f aca="false">AF66-AE66</f>
        <v>0.01</v>
      </c>
      <c r="AG65" s="169" t="n">
        <f aca="false">AG66-AF66</f>
        <v>0.01</v>
      </c>
      <c r="AH65" s="169" t="n">
        <f aca="false">AH66-AG66</f>
        <v>0.01</v>
      </c>
      <c r="AI65" s="169" t="n">
        <f aca="false">AI66-AH66</f>
        <v>0.00999999999999998</v>
      </c>
      <c r="AJ65" s="169" t="n">
        <f aca="false">AJ66-AI66</f>
        <v>0.01</v>
      </c>
      <c r="AK65" s="169" t="n">
        <f aca="false">AK66-AJ66</f>
        <v>0.019</v>
      </c>
      <c r="AL65" s="169" t="n">
        <f aca="false">AL66-AK66</f>
        <v>0.029</v>
      </c>
      <c r="AM65" s="169" t="n">
        <f aca="false">AM66-AL66</f>
        <v>0.034</v>
      </c>
      <c r="AN65" s="169" t="n">
        <f aca="false">AN66-AM66</f>
        <v>0.061</v>
      </c>
      <c r="AO65" s="169" t="n">
        <f aca="false">AO66-AN66</f>
        <v>0.062</v>
      </c>
      <c r="AP65" s="169" t="n">
        <f aca="false">AP66-AO66</f>
        <v>0.048</v>
      </c>
      <c r="AQ65" s="169" t="n">
        <f aca="false">AQ66-AP66</f>
        <v>0.061</v>
      </c>
      <c r="AR65" s="169" t="n">
        <f aca="false">AR66-AQ66</f>
        <v>0.0570000000000001</v>
      </c>
      <c r="AS65" s="169" t="n">
        <f aca="false">AS66-AR66</f>
        <v>0.025</v>
      </c>
      <c r="AT65" s="169" t="n">
        <f aca="false">AT66-AS66</f>
        <v>0.0289999999999999</v>
      </c>
      <c r="AU65" s="169" t="n">
        <f aca="false">AU66-AT66</f>
        <v>0.039</v>
      </c>
      <c r="AV65" s="169" t="n">
        <f aca="false">AV66-AU66</f>
        <v>0.02</v>
      </c>
      <c r="AW65" s="169" t="n">
        <f aca="false">AW66-AV66</f>
        <v>0.024</v>
      </c>
      <c r="AX65" s="169" t="n">
        <f aca="false">AX66-AW66</f>
        <v>0.332</v>
      </c>
      <c r="AY65" s="169" t="n">
        <f aca="false">AY66-AX66</f>
        <v>0</v>
      </c>
      <c r="AZ65" s="169" t="n">
        <f aca="false">AZ66-AY66</f>
        <v>0</v>
      </c>
      <c r="BA65" s="171" t="n">
        <f aca="false">BA66-AZ66</f>
        <v>0</v>
      </c>
      <c r="BB65" s="168" t="n">
        <f aca="false">BB66-BA66</f>
        <v>0</v>
      </c>
      <c r="BC65" s="172" t="n">
        <f aca="false">SUM(N65:BB65)</f>
        <v>1</v>
      </c>
    </row>
    <row r="66" customFormat="false" ht="12.75" hidden="false" customHeight="false" outlineLevel="0" collapsed="false">
      <c r="A66" s="172"/>
      <c r="B66" s="168" t="s">
        <v>124</v>
      </c>
      <c r="C66" s="163"/>
      <c r="D66" s="169" t="n">
        <f aca="false">+D65</f>
        <v>0</v>
      </c>
      <c r="E66" s="169" t="n">
        <f aca="false">+D66+E65</f>
        <v>0</v>
      </c>
      <c r="F66" s="169" t="n">
        <f aca="false">+E66+F65</f>
        <v>0</v>
      </c>
      <c r="G66" s="169" t="n">
        <f aca="false">+F66+G65</f>
        <v>0</v>
      </c>
      <c r="H66" s="169" t="n">
        <f aca="false">+G66+H65</f>
        <v>0</v>
      </c>
      <c r="I66" s="169" t="n">
        <f aca="false">+H66+I65</f>
        <v>0</v>
      </c>
      <c r="J66" s="169" t="n">
        <f aca="false">+I66+J65</f>
        <v>0</v>
      </c>
      <c r="K66" s="169" t="n">
        <f aca="false">+J66+K65</f>
        <v>0</v>
      </c>
      <c r="L66" s="169" t="n">
        <f aca="false">+K66+L65</f>
        <v>0</v>
      </c>
      <c r="M66" s="169" t="n">
        <f aca="false">+L66+M65</f>
        <v>0</v>
      </c>
      <c r="N66" s="169" t="n">
        <f aca="false">+M66+N65</f>
        <v>0</v>
      </c>
      <c r="O66" s="169" t="n">
        <f aca="false">+N66+O65</f>
        <v>0</v>
      </c>
      <c r="P66" s="169" t="n">
        <f aca="false">+O66+P65</f>
        <v>0</v>
      </c>
      <c r="Q66" s="169" t="n">
        <f aca="false">+P66+Q65</f>
        <v>0</v>
      </c>
      <c r="R66" s="169" t="n">
        <v>0.05</v>
      </c>
      <c r="S66" s="169" t="n">
        <v>0.05</v>
      </c>
      <c r="T66" s="169" t="n">
        <v>0.05</v>
      </c>
      <c r="U66" s="169" t="n">
        <v>0.05</v>
      </c>
      <c r="V66" s="169" t="n">
        <v>0.05</v>
      </c>
      <c r="W66" s="169" t="n">
        <v>0.05</v>
      </c>
      <c r="X66" s="169" t="n">
        <v>0.05</v>
      </c>
      <c r="Y66" s="169" t="n">
        <v>0.05</v>
      </c>
      <c r="Z66" s="170" t="n">
        <v>0.05</v>
      </c>
      <c r="AA66" s="169" t="n">
        <v>0.05</v>
      </c>
      <c r="AB66" s="169" t="n">
        <v>0.05</v>
      </c>
      <c r="AC66" s="169" t="n">
        <v>0.05</v>
      </c>
      <c r="AD66" s="169" t="n">
        <v>0.1</v>
      </c>
      <c r="AE66" s="169" t="n">
        <v>0.11</v>
      </c>
      <c r="AF66" s="169" t="n">
        <v>0.12</v>
      </c>
      <c r="AG66" s="169" t="n">
        <v>0.13</v>
      </c>
      <c r="AH66" s="169" t="n">
        <v>0.14</v>
      </c>
      <c r="AI66" s="169" t="n">
        <v>0.15</v>
      </c>
      <c r="AJ66" s="169" t="n">
        <v>0.16</v>
      </c>
      <c r="AK66" s="169" t="n">
        <v>0.179</v>
      </c>
      <c r="AL66" s="169" t="n">
        <v>0.208</v>
      </c>
      <c r="AM66" s="169" t="n">
        <v>0.242</v>
      </c>
      <c r="AN66" s="169" t="n">
        <v>0.303</v>
      </c>
      <c r="AO66" s="169" t="n">
        <v>0.365</v>
      </c>
      <c r="AP66" s="169" t="n">
        <v>0.413</v>
      </c>
      <c r="AQ66" s="169" t="n">
        <v>0.474</v>
      </c>
      <c r="AR66" s="169" t="n">
        <v>0.531</v>
      </c>
      <c r="AS66" s="169" t="n">
        <v>0.556</v>
      </c>
      <c r="AT66" s="169" t="n">
        <v>0.585</v>
      </c>
      <c r="AU66" s="169" t="n">
        <v>0.624</v>
      </c>
      <c r="AV66" s="169" t="n">
        <v>0.644</v>
      </c>
      <c r="AW66" s="169" t="n">
        <v>0.668</v>
      </c>
      <c r="AX66" s="169" t="n">
        <v>1</v>
      </c>
      <c r="AY66" s="169" t="n">
        <v>1</v>
      </c>
      <c r="AZ66" s="169" t="n">
        <v>1</v>
      </c>
      <c r="BA66" s="171" t="n">
        <v>1</v>
      </c>
      <c r="BB66" s="168" t="n">
        <v>1</v>
      </c>
    </row>
    <row r="67" customFormat="false" ht="12.75" hidden="false" customHeight="false" outlineLevel="0" collapsed="false">
      <c r="A67" s="177"/>
      <c r="B67" s="173"/>
      <c r="C67" s="163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5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6"/>
      <c r="BB67" s="173"/>
    </row>
    <row r="68" customFormat="false" ht="12.75" hidden="false" customHeight="false" outlineLevel="0" collapsed="false">
      <c r="A68" s="178"/>
      <c r="B68" s="178" t="s">
        <v>125</v>
      </c>
      <c r="C68" s="179" t="n">
        <v>35</v>
      </c>
      <c r="D68" s="180" t="n">
        <f aca="false">+D64*$C68</f>
        <v>0</v>
      </c>
      <c r="E68" s="180" t="n">
        <f aca="false">+E64*$C68</f>
        <v>0</v>
      </c>
      <c r="F68" s="180" t="n">
        <f aca="false">+F64*$C68</f>
        <v>0</v>
      </c>
      <c r="G68" s="180" t="n">
        <f aca="false">+G64*$C68</f>
        <v>0</v>
      </c>
      <c r="H68" s="180" t="n">
        <f aca="false">+H64*$C68</f>
        <v>0</v>
      </c>
      <c r="I68" s="180" t="n">
        <f aca="false">+I64*$C68</f>
        <v>0</v>
      </c>
      <c r="J68" s="180" t="n">
        <f aca="false">+J64*$C68</f>
        <v>0</v>
      </c>
      <c r="K68" s="180" t="n">
        <f aca="false">+K64*$C68</f>
        <v>0</v>
      </c>
      <c r="L68" s="180" t="n">
        <f aca="false">+L64*$C68</f>
        <v>0</v>
      </c>
      <c r="M68" s="180" t="n">
        <f aca="false">+M64*$C68</f>
        <v>0</v>
      </c>
      <c r="N68" s="180" t="n">
        <f aca="false">+N64*$C68</f>
        <v>0</v>
      </c>
      <c r="O68" s="180" t="n">
        <f aca="false">+O64*$C68</f>
        <v>0</v>
      </c>
      <c r="P68" s="180" t="n">
        <f aca="false">+P64*$C68</f>
        <v>0</v>
      </c>
      <c r="Q68" s="180" t="n">
        <f aca="false">+Q64*$C68</f>
        <v>0</v>
      </c>
      <c r="R68" s="180" t="n">
        <f aca="false">+R64*$C68</f>
        <v>0</v>
      </c>
      <c r="S68" s="180" t="n">
        <f aca="false">+S64*$C68</f>
        <v>0</v>
      </c>
      <c r="T68" s="180" t="n">
        <f aca="false">+T64*$C68</f>
        <v>0</v>
      </c>
      <c r="U68" s="180" t="n">
        <f aca="false">+U64*$C68</f>
        <v>0</v>
      </c>
      <c r="V68" s="180" t="n">
        <f aca="false">+V64*$C68</f>
        <v>0</v>
      </c>
      <c r="W68" s="180" t="n">
        <f aca="false">+W64*$C68</f>
        <v>0</v>
      </c>
      <c r="X68" s="180" t="n">
        <f aca="false">+X64*$C68</f>
        <v>0</v>
      </c>
      <c r="Y68" s="180" t="n">
        <f aca="false">+Y64*$C68</f>
        <v>0</v>
      </c>
      <c r="Z68" s="181" t="n">
        <f aca="false">+Z64*$C68</f>
        <v>0</v>
      </c>
      <c r="AA68" s="180" t="n">
        <f aca="false">+AA64*$C68</f>
        <v>0</v>
      </c>
      <c r="AB68" s="180" t="n">
        <f aca="false">+AB64*$C68</f>
        <v>0</v>
      </c>
      <c r="AC68" s="180" t="n">
        <f aca="false">+AC64*$C68</f>
        <v>1.75</v>
      </c>
      <c r="AD68" s="180" t="n">
        <f aca="false">+AD64*$C68</f>
        <v>3.5</v>
      </c>
      <c r="AE68" s="180" t="n">
        <f aca="false">+AE64*$C68</f>
        <v>3.85</v>
      </c>
      <c r="AF68" s="180" t="n">
        <f aca="false">+AF64*$C68</f>
        <v>4.2</v>
      </c>
      <c r="AG68" s="180" t="n">
        <f aca="false">+AG64*$C68</f>
        <v>4.55</v>
      </c>
      <c r="AH68" s="180" t="n">
        <f aca="false">+AH64*$C68</f>
        <v>4.9</v>
      </c>
      <c r="AI68" s="180" t="n">
        <f aca="false">+AI64*$C68</f>
        <v>5.25</v>
      </c>
      <c r="AJ68" s="180" t="n">
        <f aca="false">+AJ64*$C68</f>
        <v>5.6</v>
      </c>
      <c r="AK68" s="180" t="n">
        <f aca="false">+AK64*$C68</f>
        <v>7</v>
      </c>
      <c r="AL68" s="180" t="n">
        <f aca="false">+AL64*$C68</f>
        <v>8.75</v>
      </c>
      <c r="AM68" s="180" t="n">
        <f aca="false">+AM64*$C68</f>
        <v>10.5</v>
      </c>
      <c r="AN68" s="180" t="n">
        <f aca="false">+AN64*$C68</f>
        <v>12.25</v>
      </c>
      <c r="AO68" s="180" t="n">
        <f aca="false">+AO64*$C68</f>
        <v>14</v>
      </c>
      <c r="AP68" s="180" t="n">
        <f aca="false">+AP64*$C68</f>
        <v>15.75</v>
      </c>
      <c r="AQ68" s="180" t="n">
        <f aca="false">+AQ64*$C68</f>
        <v>17.5</v>
      </c>
      <c r="AR68" s="180" t="n">
        <f aca="false">+AR64*$C68</f>
        <v>19.25</v>
      </c>
      <c r="AS68" s="180" t="n">
        <f aca="false">+AS64*$C68</f>
        <v>21</v>
      </c>
      <c r="AT68" s="180" t="n">
        <f aca="false">+AT64*$C68</f>
        <v>22.75</v>
      </c>
      <c r="AU68" s="180" t="n">
        <f aca="false">+AU64*$C68</f>
        <v>24.5</v>
      </c>
      <c r="AV68" s="180" t="n">
        <f aca="false">+AV64*$C68</f>
        <v>28</v>
      </c>
      <c r="AW68" s="180" t="n">
        <f aca="false">+AW64*$C68</f>
        <v>33.25</v>
      </c>
      <c r="AX68" s="180" t="n">
        <f aca="false">+AX64*$C68</f>
        <v>35</v>
      </c>
      <c r="AY68" s="180" t="n">
        <f aca="false">+AY64*$C68</f>
        <v>35</v>
      </c>
      <c r="AZ68" s="180" t="n">
        <f aca="false">+AZ64*$C68</f>
        <v>35</v>
      </c>
      <c r="BA68" s="182" t="n">
        <f aca="false">+BA64*$C68</f>
        <v>35</v>
      </c>
      <c r="BB68" s="183" t="n">
        <f aca="false">+BB64*$C68</f>
        <v>35</v>
      </c>
      <c r="BC68" s="183"/>
      <c r="BF68" s="183"/>
      <c r="BG68" s="183"/>
      <c r="BH68" s="183"/>
      <c r="BI68" s="183"/>
      <c r="BJ68" s="183"/>
      <c r="BK68" s="183"/>
      <c r="BL68" s="183"/>
      <c r="BM68" s="183"/>
      <c r="BN68" s="183"/>
      <c r="BO68" s="183"/>
      <c r="BP68" s="183"/>
      <c r="BQ68" s="183"/>
      <c r="BR68" s="183"/>
      <c r="BS68" s="183"/>
      <c r="BT68" s="183"/>
      <c r="BU68" s="183"/>
      <c r="BV68" s="183"/>
      <c r="BW68" s="183"/>
      <c r="BX68" s="183"/>
      <c r="BY68" s="183"/>
      <c r="BZ68" s="183"/>
      <c r="CA68" s="183"/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</row>
    <row r="69" customFormat="false" ht="13.5" hidden="false" customHeight="false" outlineLevel="0" collapsed="false">
      <c r="A69" s="184"/>
      <c r="B69" s="184" t="s">
        <v>126</v>
      </c>
      <c r="C69" s="185" t="str">
        <f aca="false">+'NTP or Sold'!C4</f>
        <v>NTP</v>
      </c>
      <c r="D69" s="186" t="n">
        <f aca="false">+D66*$C68</f>
        <v>0</v>
      </c>
      <c r="E69" s="186" t="n">
        <f aca="false">+E66*$C68</f>
        <v>0</v>
      </c>
      <c r="F69" s="186" t="n">
        <f aca="false">+F66*$C68</f>
        <v>0</v>
      </c>
      <c r="G69" s="186" t="n">
        <f aca="false">+G66*$C68</f>
        <v>0</v>
      </c>
      <c r="H69" s="186" t="n">
        <f aca="false">+H66*$C68</f>
        <v>0</v>
      </c>
      <c r="I69" s="186" t="n">
        <f aca="false">+I66*$C68</f>
        <v>0</v>
      </c>
      <c r="J69" s="186" t="n">
        <f aca="false">+J66*$C68</f>
        <v>0</v>
      </c>
      <c r="K69" s="186" t="n">
        <f aca="false">+K66*$C68</f>
        <v>0</v>
      </c>
      <c r="L69" s="186" t="n">
        <f aca="false">+L66*$C68</f>
        <v>0</v>
      </c>
      <c r="M69" s="186" t="n">
        <f aca="false">+M66*$C68</f>
        <v>0</v>
      </c>
      <c r="N69" s="186" t="n">
        <f aca="false">+N66*$C68</f>
        <v>0</v>
      </c>
      <c r="O69" s="186" t="n">
        <f aca="false">+O66*$C68</f>
        <v>0</v>
      </c>
      <c r="P69" s="186" t="n">
        <f aca="false">+P66*$C68</f>
        <v>0</v>
      </c>
      <c r="Q69" s="186" t="n">
        <f aca="false">+Q66*$C68</f>
        <v>0</v>
      </c>
      <c r="R69" s="186" t="n">
        <f aca="false">+R66*$C68</f>
        <v>1.75</v>
      </c>
      <c r="S69" s="186" t="n">
        <f aca="false">+S66*$C68</f>
        <v>1.75</v>
      </c>
      <c r="T69" s="186" t="n">
        <f aca="false">+T66*$C68</f>
        <v>1.75</v>
      </c>
      <c r="U69" s="186" t="n">
        <f aca="false">+U66*$C68</f>
        <v>1.75</v>
      </c>
      <c r="V69" s="186" t="n">
        <f aca="false">+V66*$C68</f>
        <v>1.75</v>
      </c>
      <c r="W69" s="186" t="n">
        <f aca="false">+W66*$C68</f>
        <v>1.75</v>
      </c>
      <c r="X69" s="186" t="n">
        <f aca="false">+X66*$C68</f>
        <v>1.75</v>
      </c>
      <c r="Y69" s="186" t="n">
        <f aca="false">+Y66*$C68</f>
        <v>1.75</v>
      </c>
      <c r="Z69" s="187" t="n">
        <f aca="false">+Z66*$C68</f>
        <v>1.75</v>
      </c>
      <c r="AA69" s="186" t="n">
        <f aca="false">+AA66*$C68</f>
        <v>1.75</v>
      </c>
      <c r="AB69" s="186" t="n">
        <f aca="false">+AB66*$C68</f>
        <v>1.75</v>
      </c>
      <c r="AC69" s="186" t="n">
        <f aca="false">+AC66*$C68</f>
        <v>1.75</v>
      </c>
      <c r="AD69" s="186" t="n">
        <f aca="false">+AD66*$C68</f>
        <v>3.5</v>
      </c>
      <c r="AE69" s="186" t="n">
        <f aca="false">+AE66*$C68</f>
        <v>3.85</v>
      </c>
      <c r="AF69" s="186" t="n">
        <f aca="false">+AF66*$C68</f>
        <v>4.2</v>
      </c>
      <c r="AG69" s="186" t="n">
        <f aca="false">+AG66*$C68</f>
        <v>4.55</v>
      </c>
      <c r="AH69" s="186" t="n">
        <f aca="false">+AH66*$C68</f>
        <v>4.9</v>
      </c>
      <c r="AI69" s="186" t="n">
        <f aca="false">+AI66*$C68</f>
        <v>5.25</v>
      </c>
      <c r="AJ69" s="186" t="n">
        <f aca="false">+AJ66*$C68</f>
        <v>5.6</v>
      </c>
      <c r="AK69" s="186" t="n">
        <f aca="false">+AK66*$C68</f>
        <v>6.265</v>
      </c>
      <c r="AL69" s="186" t="n">
        <f aca="false">+AL66*$C68</f>
        <v>7.28</v>
      </c>
      <c r="AM69" s="186" t="n">
        <f aca="false">+AM66*$C68</f>
        <v>8.47</v>
      </c>
      <c r="AN69" s="186" t="n">
        <f aca="false">+AN66*$C68</f>
        <v>10.605</v>
      </c>
      <c r="AO69" s="186" t="n">
        <f aca="false">+AO66*$C68</f>
        <v>12.775</v>
      </c>
      <c r="AP69" s="186" t="n">
        <f aca="false">+AP66*$C68</f>
        <v>14.455</v>
      </c>
      <c r="AQ69" s="186" t="n">
        <f aca="false">+AQ66*$C68</f>
        <v>16.59</v>
      </c>
      <c r="AR69" s="186" t="n">
        <f aca="false">+AR66*$C68</f>
        <v>18.585</v>
      </c>
      <c r="AS69" s="186" t="n">
        <f aca="false">+AS66*$C68</f>
        <v>19.46</v>
      </c>
      <c r="AT69" s="186" t="n">
        <f aca="false">+AT66*$C68</f>
        <v>20.475</v>
      </c>
      <c r="AU69" s="186" t="n">
        <f aca="false">+AU66*$C68</f>
        <v>21.84</v>
      </c>
      <c r="AV69" s="186" t="n">
        <f aca="false">+AV66*$C68</f>
        <v>22.54</v>
      </c>
      <c r="AW69" s="186" t="n">
        <f aca="false">+AW66*$C68</f>
        <v>23.38</v>
      </c>
      <c r="AX69" s="186" t="n">
        <f aca="false">+AX66*$C68</f>
        <v>35</v>
      </c>
      <c r="AY69" s="186" t="n">
        <f aca="false">+AY66*$C68</f>
        <v>35</v>
      </c>
      <c r="AZ69" s="186" t="n">
        <f aca="false">+AZ66*$C68</f>
        <v>35</v>
      </c>
      <c r="BA69" s="188" t="n">
        <f aca="false">+BA66*$C68</f>
        <v>35</v>
      </c>
      <c r="BB69" s="189" t="n">
        <f aca="false">+BB66*$C68</f>
        <v>35</v>
      </c>
      <c r="BC69" s="189"/>
      <c r="BF69" s="189"/>
      <c r="BG69" s="189"/>
      <c r="BH69" s="189"/>
      <c r="BI69" s="189"/>
      <c r="BJ69" s="189"/>
      <c r="BK69" s="189"/>
      <c r="BL69" s="189"/>
      <c r="BM69" s="189"/>
      <c r="BN69" s="189"/>
      <c r="BO69" s="189"/>
      <c r="BP69" s="189"/>
      <c r="BQ69" s="189"/>
      <c r="BR69" s="189"/>
      <c r="BS69" s="189"/>
      <c r="BT69" s="189"/>
      <c r="BU69" s="189"/>
      <c r="BV69" s="189"/>
      <c r="BW69" s="189"/>
      <c r="BX69" s="189"/>
      <c r="BY69" s="189"/>
      <c r="BZ69" s="189"/>
      <c r="CA69" s="189"/>
      <c r="CB69" s="189"/>
      <c r="CC69" s="189"/>
      <c r="CD69" s="189"/>
      <c r="CE69" s="189"/>
      <c r="CF69" s="189"/>
      <c r="CG69" s="189"/>
      <c r="CH69" s="189"/>
      <c r="CI69" s="189"/>
      <c r="CJ69" s="189"/>
      <c r="CK69" s="189"/>
    </row>
    <row r="70" customFormat="false" ht="15" hidden="false" customHeight="true" outlineLevel="0" collapsed="false">
      <c r="A70" s="167"/>
      <c r="B70" s="162" t="str">
        <f aca="false">+'NTP or Sold'!H5</f>
        <v>LM6000</v>
      </c>
      <c r="C70" s="163" t="str">
        <f aca="false">+'NTP or Sold'!T5</f>
        <v>Sandhill Power / Austin (ENA)</v>
      </c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5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6"/>
    </row>
    <row r="71" customFormat="false" ht="12.75" hidden="false" customHeight="false" outlineLevel="0" collapsed="false">
      <c r="A71" s="172"/>
      <c r="B71" s="168" t="s">
        <v>121</v>
      </c>
      <c r="C71" s="163"/>
      <c r="D71" s="169" t="n">
        <v>0</v>
      </c>
      <c r="E71" s="169" t="n">
        <v>0</v>
      </c>
      <c r="F71" s="169" t="n">
        <v>0</v>
      </c>
      <c r="G71" s="169" t="n">
        <v>0</v>
      </c>
      <c r="H71" s="169" t="n">
        <v>0</v>
      </c>
      <c r="I71" s="169" t="n">
        <v>0</v>
      </c>
      <c r="J71" s="169" t="n">
        <v>0</v>
      </c>
      <c r="K71" s="169" t="n">
        <v>0</v>
      </c>
      <c r="L71" s="169" t="n">
        <v>0</v>
      </c>
      <c r="M71" s="169" t="n">
        <v>0</v>
      </c>
      <c r="N71" s="169" t="n">
        <f aca="false">16.7/336</f>
        <v>0.049702380952381</v>
      </c>
      <c r="O71" s="169" t="n">
        <v>0</v>
      </c>
      <c r="P71" s="169" t="n">
        <v>0</v>
      </c>
      <c r="Q71" s="169" t="n">
        <v>0</v>
      </c>
      <c r="R71" s="169" t="n">
        <v>0</v>
      </c>
      <c r="S71" s="169" t="n">
        <v>0</v>
      </c>
      <c r="T71" s="169" t="n">
        <v>0</v>
      </c>
      <c r="U71" s="169" t="n">
        <v>0</v>
      </c>
      <c r="V71" s="169" t="n">
        <v>0</v>
      </c>
      <c r="W71" s="169" t="n">
        <v>0</v>
      </c>
      <c r="X71" s="169" t="n">
        <f aca="false">+(0.95-0.0497)/18</f>
        <v>0.0500166666666667</v>
      </c>
      <c r="Y71" s="169" t="n">
        <f aca="false">+(0.95-0.0497)/18</f>
        <v>0.0500166666666667</v>
      </c>
      <c r="Z71" s="170" t="n">
        <f aca="false">+(0.95-0.0497)/18</f>
        <v>0.0500166666666667</v>
      </c>
      <c r="AA71" s="169" t="n">
        <f aca="false">+(0.95-0.0497)/18</f>
        <v>0.0500166666666667</v>
      </c>
      <c r="AB71" s="169" t="n">
        <f aca="false">+(0.95-0.0497)/18</f>
        <v>0.0500166666666667</v>
      </c>
      <c r="AC71" s="169" t="n">
        <f aca="false">+(0.95-0.0497)/18</f>
        <v>0.0500166666666667</v>
      </c>
      <c r="AD71" s="169" t="n">
        <f aca="false">+(0.95-0.0497)/18</f>
        <v>0.0500166666666667</v>
      </c>
      <c r="AE71" s="169" t="n">
        <f aca="false">+(0.95-0.0497)/18</f>
        <v>0.0500166666666667</v>
      </c>
      <c r="AF71" s="169" t="n">
        <f aca="false">+(0.95-0.0497)/18</f>
        <v>0.0500166666666667</v>
      </c>
      <c r="AG71" s="169" t="n">
        <f aca="false">+(0.95-0.0497)/18</f>
        <v>0.0500166666666667</v>
      </c>
      <c r="AH71" s="169" t="n">
        <f aca="false">+(0.95-0.0497)/18</f>
        <v>0.0500166666666667</v>
      </c>
      <c r="AI71" s="169" t="n">
        <f aca="false">+(0.95-0.0497)/18</f>
        <v>0.0500166666666667</v>
      </c>
      <c r="AJ71" s="169" t="n">
        <f aca="false">+(0.95-0.0497)/18</f>
        <v>0.0500166666666667</v>
      </c>
      <c r="AK71" s="169" t="n">
        <f aca="false">+(0.95-0.0497)/18</f>
        <v>0.0500166666666667</v>
      </c>
      <c r="AL71" s="169" t="n">
        <f aca="false">+(0.95-0.0497)/18</f>
        <v>0.0500166666666667</v>
      </c>
      <c r="AM71" s="169" t="n">
        <f aca="false">+(0.95-0.0497)/18</f>
        <v>0.0500166666666667</v>
      </c>
      <c r="AN71" s="169" t="n">
        <f aca="false">+(0.95-0.0497)/18</f>
        <v>0.0500166666666667</v>
      </c>
      <c r="AO71" s="169" t="n">
        <f aca="false">+(0.95-0.0497)/18</f>
        <v>0.0500166666666667</v>
      </c>
      <c r="AP71" s="169" t="n">
        <v>0</v>
      </c>
      <c r="AQ71" s="169" t="n">
        <v>0</v>
      </c>
      <c r="AR71" s="169" t="n">
        <v>0</v>
      </c>
      <c r="AS71" s="169" t="n">
        <v>0</v>
      </c>
      <c r="AT71" s="169" t="n">
        <v>0.05</v>
      </c>
      <c r="AU71" s="169" t="n">
        <v>0</v>
      </c>
      <c r="AV71" s="169" t="n">
        <v>0</v>
      </c>
      <c r="AW71" s="169" t="n">
        <v>0</v>
      </c>
      <c r="AX71" s="169" t="n">
        <v>0</v>
      </c>
      <c r="AY71" s="169" t="n">
        <v>0</v>
      </c>
      <c r="AZ71" s="169" t="n">
        <v>0</v>
      </c>
      <c r="BA71" s="171" t="n">
        <v>0</v>
      </c>
      <c r="BB71" s="168" t="n">
        <v>0</v>
      </c>
      <c r="BC71" s="172" t="n">
        <f aca="false">SUM(N71:BB71)</f>
        <v>1.00000238095238</v>
      </c>
    </row>
    <row r="72" customFormat="false" ht="12.75" hidden="false" customHeight="false" outlineLevel="0" collapsed="false">
      <c r="A72" s="172"/>
      <c r="B72" s="168" t="s">
        <v>122</v>
      </c>
      <c r="C72" s="163"/>
      <c r="D72" s="169" t="n">
        <f aca="false">+D71</f>
        <v>0</v>
      </c>
      <c r="E72" s="169" t="n">
        <f aca="false">+D72+E71</f>
        <v>0</v>
      </c>
      <c r="F72" s="169" t="n">
        <f aca="false">+E72+F71</f>
        <v>0</v>
      </c>
      <c r="G72" s="169" t="n">
        <f aca="false">+F72+G71</f>
        <v>0</v>
      </c>
      <c r="H72" s="169" t="n">
        <f aca="false">+G72+H71</f>
        <v>0</v>
      </c>
      <c r="I72" s="169" t="n">
        <f aca="false">+H72+I71</f>
        <v>0</v>
      </c>
      <c r="J72" s="169" t="n">
        <f aca="false">+I72+J71</f>
        <v>0</v>
      </c>
      <c r="K72" s="169" t="n">
        <f aca="false">+J72+K71</f>
        <v>0</v>
      </c>
      <c r="L72" s="169" t="n">
        <f aca="false">+K72+L71</f>
        <v>0</v>
      </c>
      <c r="M72" s="169" t="n">
        <f aca="false">+L72+M71</f>
        <v>0</v>
      </c>
      <c r="N72" s="169" t="n">
        <f aca="false">+M72+N71</f>
        <v>0.049702380952381</v>
      </c>
      <c r="O72" s="169" t="n">
        <f aca="false">+N72+O71</f>
        <v>0.049702380952381</v>
      </c>
      <c r="P72" s="169" t="n">
        <f aca="false">+O72+P71</f>
        <v>0.049702380952381</v>
      </c>
      <c r="Q72" s="169" t="n">
        <f aca="false">+P72+Q71</f>
        <v>0.049702380952381</v>
      </c>
      <c r="R72" s="169" t="n">
        <f aca="false">+Q72+R71</f>
        <v>0.049702380952381</v>
      </c>
      <c r="S72" s="169" t="n">
        <f aca="false">+R72+S71</f>
        <v>0.049702380952381</v>
      </c>
      <c r="T72" s="169" t="n">
        <f aca="false">+S72+T71</f>
        <v>0.049702380952381</v>
      </c>
      <c r="U72" s="169" t="n">
        <f aca="false">+T72+U71</f>
        <v>0.049702380952381</v>
      </c>
      <c r="V72" s="169" t="n">
        <f aca="false">+U72+V71</f>
        <v>0.049702380952381</v>
      </c>
      <c r="W72" s="169" t="n">
        <f aca="false">+V72+W71</f>
        <v>0.049702380952381</v>
      </c>
      <c r="X72" s="169" t="n">
        <f aca="false">+W72+X71</f>
        <v>0.0997190476190476</v>
      </c>
      <c r="Y72" s="169" t="n">
        <f aca="false">+X72+Y71</f>
        <v>0.149735714285714</v>
      </c>
      <c r="Z72" s="170" t="n">
        <f aca="false">+Y72+Z71</f>
        <v>0.199752380952381</v>
      </c>
      <c r="AA72" s="169" t="n">
        <f aca="false">+Z72+AA71</f>
        <v>0.249769047619048</v>
      </c>
      <c r="AB72" s="169" t="n">
        <f aca="false">+AA72+AB71</f>
        <v>0.299785714285714</v>
      </c>
      <c r="AC72" s="169" t="n">
        <f aca="false">+AB72+AC71</f>
        <v>0.349802380952381</v>
      </c>
      <c r="AD72" s="169" t="n">
        <f aca="false">+AC72+AD71</f>
        <v>0.399819047619048</v>
      </c>
      <c r="AE72" s="169" t="n">
        <f aca="false">+AD72+AE71</f>
        <v>0.449835714285714</v>
      </c>
      <c r="AF72" s="169" t="n">
        <f aca="false">+AE72+AF71</f>
        <v>0.499852380952381</v>
      </c>
      <c r="AG72" s="169" t="n">
        <f aca="false">+AF72+AG71</f>
        <v>0.549869047619048</v>
      </c>
      <c r="AH72" s="169" t="n">
        <f aca="false">+AG72+AH71</f>
        <v>0.599885714285714</v>
      </c>
      <c r="AI72" s="169" t="n">
        <f aca="false">+AH72+AI71</f>
        <v>0.649902380952381</v>
      </c>
      <c r="AJ72" s="169" t="n">
        <f aca="false">+AI72+AJ71</f>
        <v>0.699919047619048</v>
      </c>
      <c r="AK72" s="169" t="n">
        <f aca="false">+AJ72+AK71</f>
        <v>0.749935714285714</v>
      </c>
      <c r="AL72" s="169" t="n">
        <f aca="false">+AK72+AL71</f>
        <v>0.799952380952381</v>
      </c>
      <c r="AM72" s="169" t="n">
        <f aca="false">+AL72+AM71</f>
        <v>0.849969047619048</v>
      </c>
      <c r="AN72" s="169" t="n">
        <f aca="false">+AM72+AN71</f>
        <v>0.899985714285715</v>
      </c>
      <c r="AO72" s="169" t="n">
        <f aca="false">+AN72+AO71</f>
        <v>0.950002380952381</v>
      </c>
      <c r="AP72" s="169" t="n">
        <f aca="false">+AO72+AP71</f>
        <v>0.950002380952381</v>
      </c>
      <c r="AQ72" s="169" t="n">
        <f aca="false">+AP72+AQ71</f>
        <v>0.950002380952381</v>
      </c>
      <c r="AR72" s="169" t="n">
        <f aca="false">+AQ72+AR71</f>
        <v>0.950002380952381</v>
      </c>
      <c r="AS72" s="169" t="n">
        <f aca="false">+AR72+AS71</f>
        <v>0.950002380952381</v>
      </c>
      <c r="AT72" s="169" t="n">
        <f aca="false">+AS72+AT71</f>
        <v>1.00000238095238</v>
      </c>
      <c r="AU72" s="169" t="n">
        <f aca="false">+AT72+AU71</f>
        <v>1.00000238095238</v>
      </c>
      <c r="AV72" s="169" t="n">
        <f aca="false">+AU72+AV71</f>
        <v>1.00000238095238</v>
      </c>
      <c r="AW72" s="169" t="n">
        <f aca="false">+AV72+AW71</f>
        <v>1.00000238095238</v>
      </c>
      <c r="AX72" s="169" t="n">
        <f aca="false">+AW72+AX71</f>
        <v>1.00000238095238</v>
      </c>
      <c r="AY72" s="169" t="n">
        <f aca="false">+AX72+AY71</f>
        <v>1.00000238095238</v>
      </c>
      <c r="AZ72" s="169" t="n">
        <f aca="false">+AY72+AZ71</f>
        <v>1.00000238095238</v>
      </c>
      <c r="BA72" s="171" t="n">
        <f aca="false">+AZ72+BA71</f>
        <v>1.00000238095238</v>
      </c>
      <c r="BB72" s="168" t="n">
        <f aca="false">+BA72+BB71</f>
        <v>1.00000238095238</v>
      </c>
    </row>
    <row r="73" customFormat="false" ht="12.75" hidden="false" customHeight="false" outlineLevel="0" collapsed="false">
      <c r="A73" s="172"/>
      <c r="B73" s="168" t="s">
        <v>123</v>
      </c>
      <c r="C73" s="163"/>
      <c r="D73" s="169" t="n">
        <v>0</v>
      </c>
      <c r="E73" s="169" t="n">
        <v>0</v>
      </c>
      <c r="F73" s="169" t="n">
        <v>0</v>
      </c>
      <c r="G73" s="169" t="n">
        <v>0</v>
      </c>
      <c r="H73" s="169" t="n">
        <v>0</v>
      </c>
      <c r="I73" s="169" t="n">
        <v>0</v>
      </c>
      <c r="J73" s="169" t="n">
        <v>0</v>
      </c>
      <c r="K73" s="169" t="n">
        <v>0</v>
      </c>
      <c r="L73" s="169" t="n">
        <v>0</v>
      </c>
      <c r="M73" s="169" t="n">
        <v>0</v>
      </c>
      <c r="N73" s="169" t="n">
        <v>0.05</v>
      </c>
      <c r="O73" s="169" t="n">
        <v>0</v>
      </c>
      <c r="P73" s="169" t="n">
        <v>0</v>
      </c>
      <c r="Q73" s="169" t="n">
        <v>0</v>
      </c>
      <c r="R73" s="169" t="n">
        <v>0</v>
      </c>
      <c r="S73" s="169" t="n">
        <v>0</v>
      </c>
      <c r="T73" s="169" t="n">
        <v>0</v>
      </c>
      <c r="U73" s="169" t="n">
        <v>0</v>
      </c>
      <c r="V73" s="169" t="n">
        <v>0</v>
      </c>
      <c r="W73" s="169" t="n">
        <v>0</v>
      </c>
      <c r="X73" s="169" t="n">
        <f aca="false">+(0.34-0.05)/18</f>
        <v>0.0161111111111111</v>
      </c>
      <c r="Y73" s="169" t="n">
        <f aca="false">+(0.34-0.05)/18</f>
        <v>0.0161111111111111</v>
      </c>
      <c r="Z73" s="170" t="n">
        <f aca="false">+(0.34-0.05)/18</f>
        <v>0.0161111111111111</v>
      </c>
      <c r="AA73" s="169" t="n">
        <f aca="false">+(0.34-0.05)/18</f>
        <v>0.0161111111111111</v>
      </c>
      <c r="AB73" s="169" t="n">
        <f aca="false">+(0.34-0.05)/18</f>
        <v>0.0161111111111111</v>
      </c>
      <c r="AC73" s="169" t="n">
        <f aca="false">+(0.34-0.05)/18</f>
        <v>0.0161111111111111</v>
      </c>
      <c r="AD73" s="169" t="n">
        <f aca="false">+(0.34-0.05)/18</f>
        <v>0.0161111111111111</v>
      </c>
      <c r="AE73" s="169" t="n">
        <f aca="false">+(0.34-0.05)/18</f>
        <v>0.0161111111111111</v>
      </c>
      <c r="AF73" s="169" t="n">
        <f aca="false">+(0.34-0.05)/18</f>
        <v>0.0161111111111111</v>
      </c>
      <c r="AG73" s="169" t="n">
        <f aca="false">+(0.34-0.05)/18</f>
        <v>0.0161111111111111</v>
      </c>
      <c r="AH73" s="169" t="n">
        <f aca="false">+(0.34-0.05)/18</f>
        <v>0.0161111111111111</v>
      </c>
      <c r="AI73" s="169" t="n">
        <f aca="false">+(0.34-0.05)/18</f>
        <v>0.0161111111111111</v>
      </c>
      <c r="AJ73" s="169" t="n">
        <f aca="false">+(0.34-0.05)/18</f>
        <v>0.0161111111111111</v>
      </c>
      <c r="AK73" s="169" t="n">
        <f aca="false">+(0.34-0.05)/18</f>
        <v>0.0161111111111111</v>
      </c>
      <c r="AL73" s="169" t="n">
        <f aca="false">+(0.34-0.05)/18</f>
        <v>0.0161111111111111</v>
      </c>
      <c r="AM73" s="169" t="n">
        <f aca="false">+(0.34-0.05)/18</f>
        <v>0.0161111111111111</v>
      </c>
      <c r="AN73" s="169" t="n">
        <f aca="false">+(0.34-0.05)/18</f>
        <v>0.0161111111111111</v>
      </c>
      <c r="AO73" s="169" t="n">
        <f aca="false">+(0.34-0.05)/18</f>
        <v>0.0161111111111111</v>
      </c>
      <c r="AP73" s="169" t="n">
        <v>0.66</v>
      </c>
      <c r="AQ73" s="169" t="n">
        <v>0</v>
      </c>
      <c r="AR73" s="169" t="n">
        <v>0</v>
      </c>
      <c r="AS73" s="169" t="n">
        <v>0</v>
      </c>
      <c r="AT73" s="169" t="n">
        <v>0</v>
      </c>
      <c r="AU73" s="169" t="n">
        <v>0</v>
      </c>
      <c r="AV73" s="169" t="n">
        <v>0</v>
      </c>
      <c r="AW73" s="169" t="n">
        <v>0</v>
      </c>
      <c r="AX73" s="169" t="n">
        <v>0</v>
      </c>
      <c r="AY73" s="169" t="n">
        <v>0</v>
      </c>
      <c r="AZ73" s="169" t="n">
        <v>0</v>
      </c>
      <c r="BA73" s="171" t="n">
        <v>0</v>
      </c>
      <c r="BB73" s="168" t="n">
        <v>0</v>
      </c>
      <c r="BC73" s="172" t="n">
        <f aca="false">SUM(N73:BB73)</f>
        <v>1</v>
      </c>
    </row>
    <row r="74" customFormat="false" ht="12.75" hidden="false" customHeight="false" outlineLevel="0" collapsed="false">
      <c r="A74" s="172"/>
      <c r="B74" s="168" t="s">
        <v>124</v>
      </c>
      <c r="C74" s="163"/>
      <c r="D74" s="169" t="n">
        <f aca="false">+D73</f>
        <v>0</v>
      </c>
      <c r="E74" s="169" t="n">
        <f aca="false">+D74+E73</f>
        <v>0</v>
      </c>
      <c r="F74" s="169" t="n">
        <f aca="false">+E74+F73</f>
        <v>0</v>
      </c>
      <c r="G74" s="169" t="n">
        <f aca="false">+F74+G73</f>
        <v>0</v>
      </c>
      <c r="H74" s="169" t="n">
        <f aca="false">+G74+H73</f>
        <v>0</v>
      </c>
      <c r="I74" s="169" t="n">
        <f aca="false">+H74+I73</f>
        <v>0</v>
      </c>
      <c r="J74" s="169" t="n">
        <f aca="false">+I74+J73</f>
        <v>0</v>
      </c>
      <c r="K74" s="169" t="n">
        <f aca="false">+J74+K73</f>
        <v>0</v>
      </c>
      <c r="L74" s="169" t="n">
        <f aca="false">+K74+L73</f>
        <v>0</v>
      </c>
      <c r="M74" s="169" t="n">
        <f aca="false">+L74+M73</f>
        <v>0</v>
      </c>
      <c r="N74" s="169" t="n">
        <f aca="false">+M74+N73</f>
        <v>0.05</v>
      </c>
      <c r="O74" s="169" t="n">
        <f aca="false">+N74+O73</f>
        <v>0.05</v>
      </c>
      <c r="P74" s="169" t="n">
        <f aca="false">+O74+P73</f>
        <v>0.05</v>
      </c>
      <c r="Q74" s="169" t="n">
        <f aca="false">+P74+Q73</f>
        <v>0.05</v>
      </c>
      <c r="R74" s="169" t="n">
        <f aca="false">+Q74+R73</f>
        <v>0.05</v>
      </c>
      <c r="S74" s="169" t="n">
        <f aca="false">+R74+S73</f>
        <v>0.05</v>
      </c>
      <c r="T74" s="169" t="n">
        <f aca="false">+S74+T73</f>
        <v>0.05</v>
      </c>
      <c r="U74" s="169" t="n">
        <f aca="false">+T74+U73</f>
        <v>0.05</v>
      </c>
      <c r="V74" s="169" t="n">
        <f aca="false">+U74+V73</f>
        <v>0.05</v>
      </c>
      <c r="W74" s="169" t="n">
        <f aca="false">+V74+W73</f>
        <v>0.05</v>
      </c>
      <c r="X74" s="169" t="n">
        <f aca="false">+W74+X73</f>
        <v>0.0661111111111111</v>
      </c>
      <c r="Y74" s="169" t="n">
        <f aca="false">+X74+Y73</f>
        <v>0.0822222222222222</v>
      </c>
      <c r="Z74" s="170" t="n">
        <f aca="false">+Y74+Z73</f>
        <v>0.0983333333333334</v>
      </c>
      <c r="AA74" s="169" t="n">
        <f aca="false">+Z74+AA73</f>
        <v>0.114444444444444</v>
      </c>
      <c r="AB74" s="169" t="n">
        <f aca="false">+AA74+AB73</f>
        <v>0.130555555555556</v>
      </c>
      <c r="AC74" s="169" t="n">
        <f aca="false">+AB74+AC73</f>
        <v>0.146666666666667</v>
      </c>
      <c r="AD74" s="169" t="n">
        <f aca="false">+AC74+AD73</f>
        <v>0.162777777777778</v>
      </c>
      <c r="AE74" s="169" t="n">
        <f aca="false">+AD74+AE73</f>
        <v>0.178888888888889</v>
      </c>
      <c r="AF74" s="169" t="n">
        <f aca="false">+AE74+AF73</f>
        <v>0.195</v>
      </c>
      <c r="AG74" s="169" t="n">
        <f aca="false">+AF74+AG73</f>
        <v>0.211111111111111</v>
      </c>
      <c r="AH74" s="169" t="n">
        <f aca="false">+AG74+AH73</f>
        <v>0.227222222222222</v>
      </c>
      <c r="AI74" s="169" t="n">
        <f aca="false">+AH74+AI73</f>
        <v>0.243333333333333</v>
      </c>
      <c r="AJ74" s="169" t="n">
        <f aca="false">+AI74+AJ73</f>
        <v>0.259444444444444</v>
      </c>
      <c r="AK74" s="169" t="n">
        <f aca="false">+AJ74+AK73</f>
        <v>0.275555555555556</v>
      </c>
      <c r="AL74" s="169" t="n">
        <f aca="false">+AK74+AL73</f>
        <v>0.291666666666667</v>
      </c>
      <c r="AM74" s="169" t="n">
        <f aca="false">+AL74+AM73</f>
        <v>0.307777777777778</v>
      </c>
      <c r="AN74" s="169" t="n">
        <f aca="false">+AM74+AN73</f>
        <v>0.323888888888889</v>
      </c>
      <c r="AO74" s="169" t="n">
        <f aca="false">+AN74+AO73</f>
        <v>0.34</v>
      </c>
      <c r="AP74" s="169" t="n">
        <f aca="false">+AO74+AP73</f>
        <v>1</v>
      </c>
      <c r="AQ74" s="169" t="n">
        <f aca="false">+AP74+AQ73</f>
        <v>1</v>
      </c>
      <c r="AR74" s="169" t="n">
        <f aca="false">+AQ74+AR73</f>
        <v>1</v>
      </c>
      <c r="AS74" s="169" t="n">
        <f aca="false">+AR74+AS73</f>
        <v>1</v>
      </c>
      <c r="AT74" s="169" t="n">
        <f aca="false">+AS74+AT73</f>
        <v>1</v>
      </c>
      <c r="AU74" s="169" t="n">
        <f aca="false">+AT74+AU73</f>
        <v>1</v>
      </c>
      <c r="AV74" s="169" t="n">
        <f aca="false">+AU74+AV73</f>
        <v>1</v>
      </c>
      <c r="AW74" s="169" t="n">
        <f aca="false">+AV74+AW73</f>
        <v>1</v>
      </c>
      <c r="AX74" s="169" t="n">
        <f aca="false">+AW74+AX73</f>
        <v>1</v>
      </c>
      <c r="AY74" s="169" t="n">
        <f aca="false">+AX74+AY73</f>
        <v>1</v>
      </c>
      <c r="AZ74" s="169" t="n">
        <f aca="false">+AY74+AZ73</f>
        <v>1</v>
      </c>
      <c r="BA74" s="171" t="n">
        <f aca="false">+AZ74+BA73</f>
        <v>1</v>
      </c>
      <c r="BB74" s="168" t="n">
        <f aca="false">+BA74+BB73</f>
        <v>1</v>
      </c>
    </row>
    <row r="75" customFormat="false" ht="12.75" hidden="false" customHeight="false" outlineLevel="0" collapsed="false">
      <c r="A75" s="177"/>
      <c r="B75" s="173"/>
      <c r="C75" s="163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5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6"/>
      <c r="BB75" s="173"/>
    </row>
    <row r="76" customFormat="false" ht="12.75" hidden="false" customHeight="false" outlineLevel="0" collapsed="false">
      <c r="A76" s="178"/>
      <c r="B76" s="178" t="s">
        <v>125</v>
      </c>
      <c r="C76" s="179" t="n">
        <v>14</v>
      </c>
      <c r="D76" s="180" t="n">
        <f aca="false">+D72*$C76</f>
        <v>0</v>
      </c>
      <c r="E76" s="180" t="n">
        <f aca="false">+E72*$C76</f>
        <v>0</v>
      </c>
      <c r="F76" s="180" t="n">
        <f aca="false">+F72*$C76</f>
        <v>0</v>
      </c>
      <c r="G76" s="180" t="n">
        <f aca="false">+G72*$C76</f>
        <v>0</v>
      </c>
      <c r="H76" s="180" t="n">
        <f aca="false">+H72*$C76</f>
        <v>0</v>
      </c>
      <c r="I76" s="180" t="n">
        <f aca="false">+I72*$C76</f>
        <v>0</v>
      </c>
      <c r="J76" s="180" t="n">
        <f aca="false">+J72*$C76</f>
        <v>0</v>
      </c>
      <c r="K76" s="180" t="n">
        <f aca="false">+K72*$C76</f>
        <v>0</v>
      </c>
      <c r="L76" s="180" t="n">
        <f aca="false">+L72*$C76</f>
        <v>0</v>
      </c>
      <c r="M76" s="180" t="n">
        <f aca="false">+M72*$C76</f>
        <v>0</v>
      </c>
      <c r="N76" s="180" t="n">
        <f aca="false">+N72*$C76</f>
        <v>0.695833333333333</v>
      </c>
      <c r="O76" s="180" t="n">
        <f aca="false">+O72*$C76</f>
        <v>0.695833333333333</v>
      </c>
      <c r="P76" s="180" t="n">
        <f aca="false">+P72*$C76</f>
        <v>0.695833333333333</v>
      </c>
      <c r="Q76" s="180" t="n">
        <f aca="false">+Q72*$C76</f>
        <v>0.695833333333333</v>
      </c>
      <c r="R76" s="180" t="n">
        <f aca="false">+R72*$C76</f>
        <v>0.695833333333333</v>
      </c>
      <c r="S76" s="180" t="n">
        <f aca="false">+S72*$C76</f>
        <v>0.695833333333333</v>
      </c>
      <c r="T76" s="180" t="n">
        <f aca="false">+T72*$C76</f>
        <v>0.695833333333333</v>
      </c>
      <c r="U76" s="180" t="n">
        <f aca="false">+U72*$C76</f>
        <v>0.695833333333333</v>
      </c>
      <c r="V76" s="180" t="n">
        <f aca="false">+V72*$C76</f>
        <v>0.695833333333333</v>
      </c>
      <c r="W76" s="180" t="n">
        <f aca="false">+W72*$C76</f>
        <v>0.695833333333333</v>
      </c>
      <c r="X76" s="180" t="n">
        <f aca="false">+X72*$C76</f>
        <v>1.39606666666667</v>
      </c>
      <c r="Y76" s="180" t="n">
        <f aca="false">+Y72*$C76</f>
        <v>2.0963</v>
      </c>
      <c r="Z76" s="181" t="n">
        <f aca="false">+Z72*$C76</f>
        <v>2.79653333333333</v>
      </c>
      <c r="AA76" s="180" t="n">
        <f aca="false">+AA72*$C76</f>
        <v>3.49676666666667</v>
      </c>
      <c r="AB76" s="180" t="n">
        <f aca="false">+AB72*$C76</f>
        <v>4.197</v>
      </c>
      <c r="AC76" s="180" t="n">
        <f aca="false">+AC72*$C76</f>
        <v>4.89723333333333</v>
      </c>
      <c r="AD76" s="180" t="n">
        <f aca="false">+AD72*$C76</f>
        <v>5.59746666666667</v>
      </c>
      <c r="AE76" s="180" t="n">
        <f aca="false">+AE72*$C76</f>
        <v>6.2977</v>
      </c>
      <c r="AF76" s="180" t="n">
        <f aca="false">+AF72*$C76</f>
        <v>6.99793333333333</v>
      </c>
      <c r="AG76" s="180" t="n">
        <f aca="false">+AG72*$C76</f>
        <v>7.69816666666667</v>
      </c>
      <c r="AH76" s="180" t="n">
        <f aca="false">+AH72*$C76</f>
        <v>8.3984</v>
      </c>
      <c r="AI76" s="180" t="n">
        <f aca="false">+AI72*$C76</f>
        <v>9.09863333333333</v>
      </c>
      <c r="AJ76" s="180" t="n">
        <f aca="false">+AJ72*$C76</f>
        <v>9.79886666666667</v>
      </c>
      <c r="AK76" s="180" t="n">
        <f aca="false">+AK72*$C76</f>
        <v>10.4991</v>
      </c>
      <c r="AL76" s="180" t="n">
        <f aca="false">+AL72*$C76</f>
        <v>11.1993333333333</v>
      </c>
      <c r="AM76" s="180" t="n">
        <f aca="false">+AM72*$C76</f>
        <v>11.8995666666667</v>
      </c>
      <c r="AN76" s="180" t="n">
        <f aca="false">+AN72*$C76</f>
        <v>12.5998</v>
      </c>
      <c r="AO76" s="180" t="n">
        <f aca="false">+AO72*$C76</f>
        <v>13.3000333333333</v>
      </c>
      <c r="AP76" s="180" t="n">
        <f aca="false">+AP72*$C76</f>
        <v>13.3000333333333</v>
      </c>
      <c r="AQ76" s="180" t="n">
        <f aca="false">+AQ72*$C76</f>
        <v>13.3000333333333</v>
      </c>
      <c r="AR76" s="180" t="n">
        <f aca="false">+AR72*$C76</f>
        <v>13.3000333333333</v>
      </c>
      <c r="AS76" s="180" t="n">
        <f aca="false">+AS72*$C76</f>
        <v>13.3000333333333</v>
      </c>
      <c r="AT76" s="180" t="n">
        <f aca="false">+AT72*$C76</f>
        <v>14.0000333333333</v>
      </c>
      <c r="AU76" s="180" t="n">
        <f aca="false">+AU72*$C76</f>
        <v>14.0000333333333</v>
      </c>
      <c r="AV76" s="180" t="n">
        <f aca="false">+AV72*$C76</f>
        <v>14.0000333333333</v>
      </c>
      <c r="AW76" s="180" t="n">
        <f aca="false">+AW72*$C76</f>
        <v>14.0000333333333</v>
      </c>
      <c r="AX76" s="180" t="n">
        <f aca="false">+AX72*$C76</f>
        <v>14.0000333333333</v>
      </c>
      <c r="AY76" s="180" t="n">
        <f aca="false">+AY72*$C76</f>
        <v>14.0000333333333</v>
      </c>
      <c r="AZ76" s="180" t="n">
        <f aca="false">+AZ72*$C76</f>
        <v>14.0000333333333</v>
      </c>
      <c r="BA76" s="182" t="n">
        <f aca="false">+BA72*$C76</f>
        <v>14.0000333333333</v>
      </c>
      <c r="BB76" s="183" t="n">
        <f aca="false">+BB72*$C76</f>
        <v>14.0000333333333</v>
      </c>
      <c r="BC76" s="183"/>
      <c r="BF76" s="183"/>
      <c r="BG76" s="183"/>
      <c r="BH76" s="183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</row>
    <row r="77" customFormat="false" ht="13.5" hidden="false" customHeight="false" outlineLevel="0" collapsed="false">
      <c r="A77" s="184"/>
      <c r="B77" s="184" t="s">
        <v>126</v>
      </c>
      <c r="C77" s="185" t="str">
        <f aca="false">+'NTP or Sold'!C5</f>
        <v>NTP</v>
      </c>
      <c r="D77" s="186" t="n">
        <f aca="false">+D74*$C76</f>
        <v>0</v>
      </c>
      <c r="E77" s="186" t="n">
        <f aca="false">+E74*$C76</f>
        <v>0</v>
      </c>
      <c r="F77" s="186" t="n">
        <f aca="false">+F74*$C76</f>
        <v>0</v>
      </c>
      <c r="G77" s="186" t="n">
        <f aca="false">+G74*$C76</f>
        <v>0</v>
      </c>
      <c r="H77" s="186" t="n">
        <f aca="false">+H74*$C76</f>
        <v>0</v>
      </c>
      <c r="I77" s="186" t="n">
        <f aca="false">+I74*$C76</f>
        <v>0</v>
      </c>
      <c r="J77" s="186" t="n">
        <f aca="false">+J74*$C76</f>
        <v>0</v>
      </c>
      <c r="K77" s="186" t="n">
        <f aca="false">+K74*$C76</f>
        <v>0</v>
      </c>
      <c r="L77" s="186" t="n">
        <f aca="false">+L74*$C76</f>
        <v>0</v>
      </c>
      <c r="M77" s="186" t="n">
        <f aca="false">+M74*$C76</f>
        <v>0</v>
      </c>
      <c r="N77" s="186" t="n">
        <f aca="false">+N74*$C76</f>
        <v>0.7</v>
      </c>
      <c r="O77" s="186" t="n">
        <f aca="false">+O74*$C76</f>
        <v>0.7</v>
      </c>
      <c r="P77" s="186" t="n">
        <f aca="false">+P74*$C76</f>
        <v>0.7</v>
      </c>
      <c r="Q77" s="186" t="n">
        <f aca="false">+Q74*$C76</f>
        <v>0.7</v>
      </c>
      <c r="R77" s="186" t="n">
        <f aca="false">+R74*$C76</f>
        <v>0.7</v>
      </c>
      <c r="S77" s="186" t="n">
        <f aca="false">+S74*$C76</f>
        <v>0.7</v>
      </c>
      <c r="T77" s="186" t="n">
        <f aca="false">+T74*$C76</f>
        <v>0.7</v>
      </c>
      <c r="U77" s="186" t="n">
        <f aca="false">+U74*$C76</f>
        <v>0.7</v>
      </c>
      <c r="V77" s="186" t="n">
        <f aca="false">+V74*$C76</f>
        <v>0.7</v>
      </c>
      <c r="W77" s="186" t="n">
        <f aca="false">+W74*$C76</f>
        <v>0.7</v>
      </c>
      <c r="X77" s="186" t="n">
        <f aca="false">+X74*$C76</f>
        <v>0.925555555555556</v>
      </c>
      <c r="Y77" s="186" t="n">
        <f aca="false">+Y74*$C76</f>
        <v>1.15111111111111</v>
      </c>
      <c r="Z77" s="187" t="n">
        <f aca="false">+Z74*$C76</f>
        <v>1.37666666666667</v>
      </c>
      <c r="AA77" s="186" t="n">
        <f aca="false">+AA74*$C76</f>
        <v>1.60222222222222</v>
      </c>
      <c r="AB77" s="186" t="n">
        <f aca="false">+AB74*$C76</f>
        <v>1.82777777777778</v>
      </c>
      <c r="AC77" s="186" t="n">
        <f aca="false">+AC74*$C76</f>
        <v>2.05333333333333</v>
      </c>
      <c r="AD77" s="186" t="n">
        <f aca="false">+AD74*$C76</f>
        <v>2.27888888888889</v>
      </c>
      <c r="AE77" s="186" t="n">
        <f aca="false">+AE74*$C76</f>
        <v>2.50444444444444</v>
      </c>
      <c r="AF77" s="186" t="n">
        <f aca="false">+AF74*$C76</f>
        <v>2.73</v>
      </c>
      <c r="AG77" s="186" t="n">
        <f aca="false">+AG74*$C76</f>
        <v>2.95555555555556</v>
      </c>
      <c r="AH77" s="186" t="n">
        <f aca="false">+AH74*$C76</f>
        <v>3.18111111111111</v>
      </c>
      <c r="AI77" s="186" t="n">
        <f aca="false">+AI74*$C76</f>
        <v>3.40666666666667</v>
      </c>
      <c r="AJ77" s="186" t="n">
        <f aca="false">+AJ74*$C76</f>
        <v>3.63222222222222</v>
      </c>
      <c r="AK77" s="186" t="n">
        <f aca="false">+AK74*$C76</f>
        <v>3.85777777777778</v>
      </c>
      <c r="AL77" s="186" t="n">
        <f aca="false">+AL74*$C76</f>
        <v>4.08333333333333</v>
      </c>
      <c r="AM77" s="186" t="n">
        <f aca="false">+AM74*$C76</f>
        <v>4.30888888888889</v>
      </c>
      <c r="AN77" s="186" t="n">
        <f aca="false">+AN74*$C76</f>
        <v>4.53444444444445</v>
      </c>
      <c r="AO77" s="186" t="n">
        <f aca="false">+AO74*$C76</f>
        <v>4.76</v>
      </c>
      <c r="AP77" s="186" t="n">
        <f aca="false">+AP74*$C76</f>
        <v>14</v>
      </c>
      <c r="AQ77" s="186" t="n">
        <f aca="false">+AQ74*$C76</f>
        <v>14</v>
      </c>
      <c r="AR77" s="186" t="n">
        <f aca="false">+AR74*$C76</f>
        <v>14</v>
      </c>
      <c r="AS77" s="186" t="n">
        <f aca="false">+AS74*$C76</f>
        <v>14</v>
      </c>
      <c r="AT77" s="186" t="n">
        <f aca="false">+AT74*$C76</f>
        <v>14</v>
      </c>
      <c r="AU77" s="186" t="n">
        <f aca="false">+AU74*$C76</f>
        <v>14</v>
      </c>
      <c r="AV77" s="186" t="n">
        <f aca="false">+AV74*$C76</f>
        <v>14</v>
      </c>
      <c r="AW77" s="186" t="n">
        <f aca="false">+AW74*$C76</f>
        <v>14</v>
      </c>
      <c r="AX77" s="186" t="n">
        <f aca="false">+AX74*$C76</f>
        <v>14</v>
      </c>
      <c r="AY77" s="186" t="n">
        <f aca="false">+AY74*$C76</f>
        <v>14</v>
      </c>
      <c r="AZ77" s="186" t="n">
        <f aca="false">+AZ74*$C76</f>
        <v>14</v>
      </c>
      <c r="BA77" s="188" t="n">
        <f aca="false">+BA74*$C76</f>
        <v>14</v>
      </c>
      <c r="BB77" s="189" t="n">
        <f aca="false">+BB74*$C76</f>
        <v>14</v>
      </c>
      <c r="BC77" s="189"/>
      <c r="BF77" s="189"/>
      <c r="BG77" s="189"/>
      <c r="BH77" s="189"/>
      <c r="BI77" s="189"/>
      <c r="BJ77" s="189"/>
      <c r="BK77" s="189"/>
      <c r="BL77" s="189"/>
      <c r="BM77" s="189"/>
      <c r="BN77" s="189"/>
      <c r="BO77" s="189"/>
      <c r="BP77" s="189"/>
      <c r="BQ77" s="189"/>
      <c r="BR77" s="189"/>
      <c r="BS77" s="189"/>
      <c r="BT77" s="189"/>
      <c r="BU77" s="189"/>
      <c r="BV77" s="189"/>
      <c r="BW77" s="189"/>
      <c r="BX77" s="189"/>
      <c r="BY77" s="189"/>
      <c r="BZ77" s="189"/>
      <c r="CA77" s="189"/>
      <c r="CB77" s="189"/>
      <c r="CC77" s="189"/>
      <c r="CD77" s="189"/>
      <c r="CE77" s="189"/>
      <c r="CF77" s="189"/>
      <c r="CG77" s="189"/>
      <c r="CH77" s="189"/>
      <c r="CI77" s="189"/>
      <c r="CJ77" s="189"/>
      <c r="CK77" s="189"/>
    </row>
    <row r="78" customFormat="false" ht="15" hidden="false" customHeight="true" outlineLevel="0" collapsed="false">
      <c r="A78" s="167"/>
      <c r="B78" s="162" t="str">
        <f aca="false">+'NTP or Sold'!H6</f>
        <v>LM6000</v>
      </c>
      <c r="C78" s="163" t="str">
        <f aca="false">+'NTP or Sold'!T6</f>
        <v>Sandhill Power / Austin (ENA)</v>
      </c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5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6"/>
    </row>
    <row r="79" customFormat="false" ht="12.75" hidden="false" customHeight="false" outlineLevel="0" collapsed="false">
      <c r="A79" s="172"/>
      <c r="B79" s="168" t="s">
        <v>121</v>
      </c>
      <c r="C79" s="163"/>
      <c r="D79" s="169" t="n">
        <v>0</v>
      </c>
      <c r="E79" s="169" t="n">
        <v>0</v>
      </c>
      <c r="F79" s="169" t="n">
        <v>0</v>
      </c>
      <c r="G79" s="169" t="n">
        <v>0</v>
      </c>
      <c r="H79" s="169" t="n">
        <v>0</v>
      </c>
      <c r="I79" s="169" t="n">
        <v>0</v>
      </c>
      <c r="J79" s="169" t="n">
        <v>0</v>
      </c>
      <c r="K79" s="169" t="n">
        <v>0</v>
      </c>
      <c r="L79" s="169" t="n">
        <v>0</v>
      </c>
      <c r="M79" s="169" t="n">
        <v>0</v>
      </c>
      <c r="N79" s="169" t="n">
        <f aca="false">16.7/336</f>
        <v>0.049702380952381</v>
      </c>
      <c r="O79" s="169" t="n">
        <v>0</v>
      </c>
      <c r="P79" s="169" t="n">
        <v>0</v>
      </c>
      <c r="Q79" s="169" t="n">
        <v>0</v>
      </c>
      <c r="R79" s="169" t="n">
        <v>0</v>
      </c>
      <c r="S79" s="169" t="n">
        <v>0</v>
      </c>
      <c r="T79" s="169" t="n">
        <v>0</v>
      </c>
      <c r="U79" s="169" t="n">
        <v>0</v>
      </c>
      <c r="V79" s="169" t="n">
        <v>0</v>
      </c>
      <c r="W79" s="169" t="n">
        <v>0</v>
      </c>
      <c r="X79" s="169" t="n">
        <f aca="false">+(0.95-0.0497)/18</f>
        <v>0.0500166666666667</v>
      </c>
      <c r="Y79" s="169" t="n">
        <f aca="false">+(0.95-0.0497)/18</f>
        <v>0.0500166666666667</v>
      </c>
      <c r="Z79" s="170" t="n">
        <f aca="false">+(0.95-0.0497)/18</f>
        <v>0.0500166666666667</v>
      </c>
      <c r="AA79" s="169" t="n">
        <f aca="false">+(0.95-0.0497)/18</f>
        <v>0.0500166666666667</v>
      </c>
      <c r="AB79" s="169" t="n">
        <f aca="false">+(0.95-0.0497)/18</f>
        <v>0.0500166666666667</v>
      </c>
      <c r="AC79" s="169" t="n">
        <f aca="false">+(0.95-0.0497)/18</f>
        <v>0.0500166666666667</v>
      </c>
      <c r="AD79" s="169" t="n">
        <f aca="false">+(0.95-0.0497)/18</f>
        <v>0.0500166666666667</v>
      </c>
      <c r="AE79" s="169" t="n">
        <f aca="false">+(0.95-0.0497)/18</f>
        <v>0.0500166666666667</v>
      </c>
      <c r="AF79" s="169" t="n">
        <f aca="false">+(0.95-0.0497)/18</f>
        <v>0.0500166666666667</v>
      </c>
      <c r="AG79" s="169" t="n">
        <f aca="false">+(0.95-0.0497)/18</f>
        <v>0.0500166666666667</v>
      </c>
      <c r="AH79" s="169" t="n">
        <f aca="false">+(0.95-0.0497)/18</f>
        <v>0.0500166666666667</v>
      </c>
      <c r="AI79" s="169" t="n">
        <f aca="false">+(0.95-0.0497)/18</f>
        <v>0.0500166666666667</v>
      </c>
      <c r="AJ79" s="169" t="n">
        <f aca="false">+(0.95-0.0497)/18</f>
        <v>0.0500166666666667</v>
      </c>
      <c r="AK79" s="169" t="n">
        <f aca="false">+(0.95-0.0497)/18</f>
        <v>0.0500166666666667</v>
      </c>
      <c r="AL79" s="169" t="n">
        <f aca="false">+(0.95-0.0497)/18</f>
        <v>0.0500166666666667</v>
      </c>
      <c r="AM79" s="169" t="n">
        <f aca="false">+(0.95-0.0497)/18</f>
        <v>0.0500166666666667</v>
      </c>
      <c r="AN79" s="169" t="n">
        <f aca="false">+(0.95-0.0497)/18</f>
        <v>0.0500166666666667</v>
      </c>
      <c r="AO79" s="169" t="n">
        <f aca="false">+(0.95-0.0497)/18</f>
        <v>0.0500166666666667</v>
      </c>
      <c r="AP79" s="169" t="n">
        <v>0</v>
      </c>
      <c r="AQ79" s="169" t="n">
        <v>0</v>
      </c>
      <c r="AR79" s="169" t="n">
        <v>0</v>
      </c>
      <c r="AS79" s="169" t="n">
        <v>0</v>
      </c>
      <c r="AT79" s="169" t="n">
        <v>0.05</v>
      </c>
      <c r="AU79" s="169" t="n">
        <v>0</v>
      </c>
      <c r="AV79" s="169" t="n">
        <v>0</v>
      </c>
      <c r="AW79" s="169" t="n">
        <v>0</v>
      </c>
      <c r="AX79" s="169" t="n">
        <v>0</v>
      </c>
      <c r="AY79" s="169" t="n">
        <v>0</v>
      </c>
      <c r="AZ79" s="169" t="n">
        <v>0</v>
      </c>
      <c r="BA79" s="171" t="n">
        <v>0</v>
      </c>
      <c r="BB79" s="168" t="n">
        <v>0</v>
      </c>
      <c r="BC79" s="172" t="n">
        <f aca="false">SUM(N79:BB79)</f>
        <v>1.00000238095238</v>
      </c>
    </row>
    <row r="80" customFormat="false" ht="12.75" hidden="false" customHeight="false" outlineLevel="0" collapsed="false">
      <c r="A80" s="172"/>
      <c r="B80" s="168" t="s">
        <v>122</v>
      </c>
      <c r="C80" s="163"/>
      <c r="D80" s="169" t="n">
        <f aca="false">+D79</f>
        <v>0</v>
      </c>
      <c r="E80" s="169" t="n">
        <f aca="false">+D80+E79</f>
        <v>0</v>
      </c>
      <c r="F80" s="169" t="n">
        <f aca="false">+E80+F79</f>
        <v>0</v>
      </c>
      <c r="G80" s="169" t="n">
        <f aca="false">+F80+G79</f>
        <v>0</v>
      </c>
      <c r="H80" s="169" t="n">
        <f aca="false">+G80+H79</f>
        <v>0</v>
      </c>
      <c r="I80" s="169" t="n">
        <f aca="false">+H80+I79</f>
        <v>0</v>
      </c>
      <c r="J80" s="169" t="n">
        <f aca="false">+I80+J79</f>
        <v>0</v>
      </c>
      <c r="K80" s="169" t="n">
        <f aca="false">+J80+K79</f>
        <v>0</v>
      </c>
      <c r="L80" s="169" t="n">
        <f aca="false">+K80+L79</f>
        <v>0</v>
      </c>
      <c r="M80" s="169" t="n">
        <f aca="false">+L80+M79</f>
        <v>0</v>
      </c>
      <c r="N80" s="169" t="n">
        <f aca="false">+M80+N79</f>
        <v>0.049702380952381</v>
      </c>
      <c r="O80" s="169" t="n">
        <f aca="false">+N80+O79</f>
        <v>0.049702380952381</v>
      </c>
      <c r="P80" s="169" t="n">
        <f aca="false">+O80+P79</f>
        <v>0.049702380952381</v>
      </c>
      <c r="Q80" s="169" t="n">
        <f aca="false">+P80+Q79</f>
        <v>0.049702380952381</v>
      </c>
      <c r="R80" s="169" t="n">
        <f aca="false">+Q80+R79</f>
        <v>0.049702380952381</v>
      </c>
      <c r="S80" s="169" t="n">
        <f aca="false">+R80+S79</f>
        <v>0.049702380952381</v>
      </c>
      <c r="T80" s="169" t="n">
        <f aca="false">+S80+T79</f>
        <v>0.049702380952381</v>
      </c>
      <c r="U80" s="169" t="n">
        <f aca="false">+T80+U79</f>
        <v>0.049702380952381</v>
      </c>
      <c r="V80" s="169" t="n">
        <f aca="false">+U80+V79</f>
        <v>0.049702380952381</v>
      </c>
      <c r="W80" s="169" t="n">
        <f aca="false">+V80+W79</f>
        <v>0.049702380952381</v>
      </c>
      <c r="X80" s="169" t="n">
        <f aca="false">+W80+X79</f>
        <v>0.0997190476190476</v>
      </c>
      <c r="Y80" s="169" t="n">
        <f aca="false">+X80+Y79</f>
        <v>0.149735714285714</v>
      </c>
      <c r="Z80" s="170" t="n">
        <f aca="false">+Y80+Z79</f>
        <v>0.199752380952381</v>
      </c>
      <c r="AA80" s="169" t="n">
        <f aca="false">+Z80+AA79</f>
        <v>0.249769047619048</v>
      </c>
      <c r="AB80" s="169" t="n">
        <f aca="false">+AA80+AB79</f>
        <v>0.299785714285714</v>
      </c>
      <c r="AC80" s="169" t="n">
        <f aca="false">+AB80+AC79</f>
        <v>0.349802380952381</v>
      </c>
      <c r="AD80" s="169" t="n">
        <f aca="false">+AC80+AD79</f>
        <v>0.399819047619048</v>
      </c>
      <c r="AE80" s="169" t="n">
        <f aca="false">+AD80+AE79</f>
        <v>0.449835714285714</v>
      </c>
      <c r="AF80" s="169" t="n">
        <f aca="false">+AE80+AF79</f>
        <v>0.499852380952381</v>
      </c>
      <c r="AG80" s="169" t="n">
        <f aca="false">+AF80+AG79</f>
        <v>0.549869047619048</v>
      </c>
      <c r="AH80" s="169" t="n">
        <f aca="false">+AG80+AH79</f>
        <v>0.599885714285714</v>
      </c>
      <c r="AI80" s="169" t="n">
        <f aca="false">+AH80+AI79</f>
        <v>0.649902380952381</v>
      </c>
      <c r="AJ80" s="169" t="n">
        <f aca="false">+AI80+AJ79</f>
        <v>0.699919047619048</v>
      </c>
      <c r="AK80" s="169" t="n">
        <f aca="false">+AJ80+AK79</f>
        <v>0.749935714285714</v>
      </c>
      <c r="AL80" s="169" t="n">
        <f aca="false">+AK80+AL79</f>
        <v>0.799952380952381</v>
      </c>
      <c r="AM80" s="169" t="n">
        <f aca="false">+AL80+AM79</f>
        <v>0.849969047619048</v>
      </c>
      <c r="AN80" s="169" t="n">
        <f aca="false">+AM80+AN79</f>
        <v>0.899985714285715</v>
      </c>
      <c r="AO80" s="169" t="n">
        <f aca="false">+AN80+AO79</f>
        <v>0.950002380952381</v>
      </c>
      <c r="AP80" s="169" t="n">
        <f aca="false">+AO80+AP79</f>
        <v>0.950002380952381</v>
      </c>
      <c r="AQ80" s="169" t="n">
        <f aca="false">+AP80+AQ79</f>
        <v>0.950002380952381</v>
      </c>
      <c r="AR80" s="169" t="n">
        <f aca="false">+AQ80+AR79</f>
        <v>0.950002380952381</v>
      </c>
      <c r="AS80" s="169" t="n">
        <f aca="false">+AR80+AS79</f>
        <v>0.950002380952381</v>
      </c>
      <c r="AT80" s="169" t="n">
        <f aca="false">+AS80+AT79</f>
        <v>1.00000238095238</v>
      </c>
      <c r="AU80" s="169" t="n">
        <f aca="false">+AT80+AU79</f>
        <v>1.00000238095238</v>
      </c>
      <c r="AV80" s="169" t="n">
        <f aca="false">+AU80+AV79</f>
        <v>1.00000238095238</v>
      </c>
      <c r="AW80" s="169" t="n">
        <f aca="false">+AV80+AW79</f>
        <v>1.00000238095238</v>
      </c>
      <c r="AX80" s="169" t="n">
        <f aca="false">+AW80+AX79</f>
        <v>1.00000238095238</v>
      </c>
      <c r="AY80" s="169" t="n">
        <f aca="false">+AX80+AY79</f>
        <v>1.00000238095238</v>
      </c>
      <c r="AZ80" s="169" t="n">
        <f aca="false">+AY80+AZ79</f>
        <v>1.00000238095238</v>
      </c>
      <c r="BA80" s="171" t="n">
        <f aca="false">+AZ80+BA79</f>
        <v>1.00000238095238</v>
      </c>
      <c r="BB80" s="168" t="n">
        <f aca="false">+BA80+BB79</f>
        <v>1.00000238095238</v>
      </c>
    </row>
    <row r="81" customFormat="false" ht="12.75" hidden="false" customHeight="false" outlineLevel="0" collapsed="false">
      <c r="A81" s="172"/>
      <c r="B81" s="168" t="s">
        <v>123</v>
      </c>
      <c r="C81" s="163"/>
      <c r="D81" s="169" t="n">
        <v>0</v>
      </c>
      <c r="E81" s="169" t="n">
        <v>0</v>
      </c>
      <c r="F81" s="169" t="n">
        <v>0</v>
      </c>
      <c r="G81" s="169" t="n">
        <v>0</v>
      </c>
      <c r="H81" s="169" t="n">
        <v>0</v>
      </c>
      <c r="I81" s="169" t="n">
        <v>0</v>
      </c>
      <c r="J81" s="169" t="n">
        <v>0</v>
      </c>
      <c r="K81" s="169" t="n">
        <v>0</v>
      </c>
      <c r="L81" s="169" t="n">
        <v>0</v>
      </c>
      <c r="M81" s="169" t="n">
        <v>0</v>
      </c>
      <c r="N81" s="169" t="n">
        <v>0.05</v>
      </c>
      <c r="O81" s="169" t="n">
        <v>0</v>
      </c>
      <c r="P81" s="169" t="n">
        <v>0</v>
      </c>
      <c r="Q81" s="169" t="n">
        <v>0</v>
      </c>
      <c r="R81" s="169" t="n">
        <v>0</v>
      </c>
      <c r="S81" s="169" t="n">
        <v>0</v>
      </c>
      <c r="T81" s="169" t="n">
        <v>0</v>
      </c>
      <c r="U81" s="169" t="n">
        <v>0</v>
      </c>
      <c r="V81" s="169" t="n">
        <v>0</v>
      </c>
      <c r="W81" s="169" t="n">
        <v>0</v>
      </c>
      <c r="X81" s="169" t="n">
        <f aca="false">+(0.34-0.05)/18</f>
        <v>0.0161111111111111</v>
      </c>
      <c r="Y81" s="169" t="n">
        <f aca="false">+(0.34-0.05)/18</f>
        <v>0.0161111111111111</v>
      </c>
      <c r="Z81" s="170" t="n">
        <f aca="false">+(0.34-0.05)/18</f>
        <v>0.0161111111111111</v>
      </c>
      <c r="AA81" s="169" t="n">
        <f aca="false">+(0.34-0.05)/18</f>
        <v>0.0161111111111111</v>
      </c>
      <c r="AB81" s="169" t="n">
        <f aca="false">+(0.34-0.05)/18</f>
        <v>0.0161111111111111</v>
      </c>
      <c r="AC81" s="169" t="n">
        <f aca="false">+(0.34-0.05)/18</f>
        <v>0.0161111111111111</v>
      </c>
      <c r="AD81" s="169" t="n">
        <f aca="false">+(0.34-0.05)/18</f>
        <v>0.0161111111111111</v>
      </c>
      <c r="AE81" s="169" t="n">
        <f aca="false">+(0.34-0.05)/18</f>
        <v>0.0161111111111111</v>
      </c>
      <c r="AF81" s="169" t="n">
        <f aca="false">+(0.34-0.05)/18</f>
        <v>0.0161111111111111</v>
      </c>
      <c r="AG81" s="169" t="n">
        <f aca="false">+(0.34-0.05)/18</f>
        <v>0.0161111111111111</v>
      </c>
      <c r="AH81" s="169" t="n">
        <f aca="false">+(0.34-0.05)/18</f>
        <v>0.0161111111111111</v>
      </c>
      <c r="AI81" s="169" t="n">
        <f aca="false">+(0.34-0.05)/18</f>
        <v>0.0161111111111111</v>
      </c>
      <c r="AJ81" s="169" t="n">
        <f aca="false">+(0.34-0.05)/18</f>
        <v>0.0161111111111111</v>
      </c>
      <c r="AK81" s="169" t="n">
        <f aca="false">+(0.34-0.05)/18</f>
        <v>0.0161111111111111</v>
      </c>
      <c r="AL81" s="169" t="n">
        <f aca="false">+(0.34-0.05)/18</f>
        <v>0.0161111111111111</v>
      </c>
      <c r="AM81" s="169" t="n">
        <f aca="false">+(0.34-0.05)/18</f>
        <v>0.0161111111111111</v>
      </c>
      <c r="AN81" s="169" t="n">
        <f aca="false">+(0.34-0.05)/18</f>
        <v>0.0161111111111111</v>
      </c>
      <c r="AO81" s="169" t="n">
        <f aca="false">+(0.34-0.05)/18</f>
        <v>0.0161111111111111</v>
      </c>
      <c r="AP81" s="169" t="n">
        <v>0.66</v>
      </c>
      <c r="AQ81" s="169" t="n">
        <v>0</v>
      </c>
      <c r="AR81" s="169" t="n">
        <v>0</v>
      </c>
      <c r="AS81" s="169" t="n">
        <v>0</v>
      </c>
      <c r="AT81" s="169" t="n">
        <v>0</v>
      </c>
      <c r="AU81" s="169" t="n">
        <v>0</v>
      </c>
      <c r="AV81" s="169" t="n">
        <v>0</v>
      </c>
      <c r="AW81" s="169" t="n">
        <v>0</v>
      </c>
      <c r="AX81" s="169" t="n">
        <v>0</v>
      </c>
      <c r="AY81" s="169" t="n">
        <v>0</v>
      </c>
      <c r="AZ81" s="169" t="n">
        <v>0</v>
      </c>
      <c r="BA81" s="171" t="n">
        <v>0</v>
      </c>
      <c r="BB81" s="168" t="n">
        <v>0</v>
      </c>
      <c r="BC81" s="172" t="n">
        <f aca="false">SUM(N81:BB81)</f>
        <v>1</v>
      </c>
    </row>
    <row r="82" customFormat="false" ht="12.75" hidden="false" customHeight="false" outlineLevel="0" collapsed="false">
      <c r="A82" s="172"/>
      <c r="B82" s="168" t="s">
        <v>124</v>
      </c>
      <c r="C82" s="163"/>
      <c r="D82" s="169" t="n">
        <f aca="false">+D81</f>
        <v>0</v>
      </c>
      <c r="E82" s="169" t="n">
        <f aca="false">+D82+E81</f>
        <v>0</v>
      </c>
      <c r="F82" s="169" t="n">
        <f aca="false">+E82+F81</f>
        <v>0</v>
      </c>
      <c r="G82" s="169" t="n">
        <f aca="false">+F82+G81</f>
        <v>0</v>
      </c>
      <c r="H82" s="169" t="n">
        <f aca="false">+G82+H81</f>
        <v>0</v>
      </c>
      <c r="I82" s="169" t="n">
        <f aca="false">+H82+I81</f>
        <v>0</v>
      </c>
      <c r="J82" s="169" t="n">
        <f aca="false">+I82+J81</f>
        <v>0</v>
      </c>
      <c r="K82" s="169" t="n">
        <f aca="false">+J82+K81</f>
        <v>0</v>
      </c>
      <c r="L82" s="169" t="n">
        <f aca="false">+K82+L81</f>
        <v>0</v>
      </c>
      <c r="M82" s="169" t="n">
        <f aca="false">+L82+M81</f>
        <v>0</v>
      </c>
      <c r="N82" s="169" t="n">
        <f aca="false">+M82+N81</f>
        <v>0.05</v>
      </c>
      <c r="O82" s="169" t="n">
        <f aca="false">+N82+O81</f>
        <v>0.05</v>
      </c>
      <c r="P82" s="169" t="n">
        <f aca="false">+O82+P81</f>
        <v>0.05</v>
      </c>
      <c r="Q82" s="169" t="n">
        <f aca="false">+P82+Q81</f>
        <v>0.05</v>
      </c>
      <c r="R82" s="169" t="n">
        <f aca="false">+Q82+R81</f>
        <v>0.05</v>
      </c>
      <c r="S82" s="169" t="n">
        <f aca="false">+R82+S81</f>
        <v>0.05</v>
      </c>
      <c r="T82" s="169" t="n">
        <f aca="false">+S82+T81</f>
        <v>0.05</v>
      </c>
      <c r="U82" s="169" t="n">
        <f aca="false">+T82+U81</f>
        <v>0.05</v>
      </c>
      <c r="V82" s="169" t="n">
        <f aca="false">+U82+V81</f>
        <v>0.05</v>
      </c>
      <c r="W82" s="169" t="n">
        <f aca="false">+V82+W81</f>
        <v>0.05</v>
      </c>
      <c r="X82" s="169" t="n">
        <f aca="false">+W82+X81</f>
        <v>0.0661111111111111</v>
      </c>
      <c r="Y82" s="169" t="n">
        <f aca="false">+X82+Y81</f>
        <v>0.0822222222222222</v>
      </c>
      <c r="Z82" s="170" t="n">
        <f aca="false">+Y82+Z81</f>
        <v>0.0983333333333334</v>
      </c>
      <c r="AA82" s="169" t="n">
        <f aca="false">+Z82+AA81</f>
        <v>0.114444444444444</v>
      </c>
      <c r="AB82" s="169" t="n">
        <f aca="false">+AA82+AB81</f>
        <v>0.130555555555556</v>
      </c>
      <c r="AC82" s="169" t="n">
        <f aca="false">+AB82+AC81</f>
        <v>0.146666666666667</v>
      </c>
      <c r="AD82" s="169" t="n">
        <f aca="false">+AC82+AD81</f>
        <v>0.162777777777778</v>
      </c>
      <c r="AE82" s="169" t="n">
        <f aca="false">+AD82+AE81</f>
        <v>0.178888888888889</v>
      </c>
      <c r="AF82" s="169" t="n">
        <f aca="false">+AE82+AF81</f>
        <v>0.195</v>
      </c>
      <c r="AG82" s="169" t="n">
        <f aca="false">+AF82+AG81</f>
        <v>0.211111111111111</v>
      </c>
      <c r="AH82" s="169" t="n">
        <f aca="false">+AG82+AH81</f>
        <v>0.227222222222222</v>
      </c>
      <c r="AI82" s="169" t="n">
        <f aca="false">+AH82+AI81</f>
        <v>0.243333333333333</v>
      </c>
      <c r="AJ82" s="169" t="n">
        <f aca="false">+AI82+AJ81</f>
        <v>0.259444444444444</v>
      </c>
      <c r="AK82" s="169" t="n">
        <f aca="false">+AJ82+AK81</f>
        <v>0.275555555555556</v>
      </c>
      <c r="AL82" s="169" t="n">
        <f aca="false">+AK82+AL81</f>
        <v>0.291666666666667</v>
      </c>
      <c r="AM82" s="169" t="n">
        <f aca="false">+AL82+AM81</f>
        <v>0.307777777777778</v>
      </c>
      <c r="AN82" s="169" t="n">
        <f aca="false">+AM82+AN81</f>
        <v>0.323888888888889</v>
      </c>
      <c r="AO82" s="169" t="n">
        <f aca="false">+AN82+AO81</f>
        <v>0.34</v>
      </c>
      <c r="AP82" s="169" t="n">
        <f aca="false">+AO82+AP81</f>
        <v>1</v>
      </c>
      <c r="AQ82" s="169" t="n">
        <f aca="false">+AP82+AQ81</f>
        <v>1</v>
      </c>
      <c r="AR82" s="169" t="n">
        <f aca="false">+AQ82+AR81</f>
        <v>1</v>
      </c>
      <c r="AS82" s="169" t="n">
        <f aca="false">+AR82+AS81</f>
        <v>1</v>
      </c>
      <c r="AT82" s="169" t="n">
        <f aca="false">+AS82+AT81</f>
        <v>1</v>
      </c>
      <c r="AU82" s="169" t="n">
        <f aca="false">+AT82+AU81</f>
        <v>1</v>
      </c>
      <c r="AV82" s="169" t="n">
        <f aca="false">+AU82+AV81</f>
        <v>1</v>
      </c>
      <c r="AW82" s="169" t="n">
        <f aca="false">+AV82+AW81</f>
        <v>1</v>
      </c>
      <c r="AX82" s="169" t="n">
        <f aca="false">+AW82+AX81</f>
        <v>1</v>
      </c>
      <c r="AY82" s="169" t="n">
        <f aca="false">+AX82+AY81</f>
        <v>1</v>
      </c>
      <c r="AZ82" s="169" t="n">
        <f aca="false">+AY82+AZ81</f>
        <v>1</v>
      </c>
      <c r="BA82" s="171" t="n">
        <f aca="false">+AZ82+BA81</f>
        <v>1</v>
      </c>
      <c r="BB82" s="168" t="n">
        <f aca="false">+BA82+BB81</f>
        <v>1</v>
      </c>
    </row>
    <row r="83" customFormat="false" ht="12.75" hidden="false" customHeight="false" outlineLevel="0" collapsed="false">
      <c r="A83" s="177"/>
      <c r="B83" s="173"/>
      <c r="C83" s="163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5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6"/>
      <c r="BB83" s="173"/>
    </row>
    <row r="84" customFormat="false" ht="12.75" hidden="false" customHeight="false" outlineLevel="0" collapsed="false">
      <c r="A84" s="178"/>
      <c r="B84" s="178" t="s">
        <v>125</v>
      </c>
      <c r="C84" s="179" t="n">
        <v>14</v>
      </c>
      <c r="D84" s="180" t="n">
        <f aca="false">+D80*$C84</f>
        <v>0</v>
      </c>
      <c r="E84" s="180" t="n">
        <f aca="false">+E80*$C84</f>
        <v>0</v>
      </c>
      <c r="F84" s="180" t="n">
        <f aca="false">+F80*$C84</f>
        <v>0</v>
      </c>
      <c r="G84" s="180" t="n">
        <f aca="false">+G80*$C84</f>
        <v>0</v>
      </c>
      <c r="H84" s="180" t="n">
        <f aca="false">+H80*$C84</f>
        <v>0</v>
      </c>
      <c r="I84" s="180" t="n">
        <f aca="false">+I80*$C84</f>
        <v>0</v>
      </c>
      <c r="J84" s="180" t="n">
        <f aca="false">+J80*$C84</f>
        <v>0</v>
      </c>
      <c r="K84" s="180" t="n">
        <f aca="false">+K80*$C84</f>
        <v>0</v>
      </c>
      <c r="L84" s="180" t="n">
        <f aca="false">+L80*$C84</f>
        <v>0</v>
      </c>
      <c r="M84" s="180" t="n">
        <f aca="false">+M80*$C84</f>
        <v>0</v>
      </c>
      <c r="N84" s="180" t="n">
        <f aca="false">+N80*$C84</f>
        <v>0.695833333333333</v>
      </c>
      <c r="O84" s="180" t="n">
        <f aca="false">+O80*$C84</f>
        <v>0.695833333333333</v>
      </c>
      <c r="P84" s="180" t="n">
        <f aca="false">+P80*$C84</f>
        <v>0.695833333333333</v>
      </c>
      <c r="Q84" s="180" t="n">
        <f aca="false">+Q80*$C84</f>
        <v>0.695833333333333</v>
      </c>
      <c r="R84" s="180" t="n">
        <f aca="false">+R80*$C84</f>
        <v>0.695833333333333</v>
      </c>
      <c r="S84" s="180" t="n">
        <f aca="false">+S80*$C84</f>
        <v>0.695833333333333</v>
      </c>
      <c r="T84" s="180" t="n">
        <f aca="false">+T80*$C84</f>
        <v>0.695833333333333</v>
      </c>
      <c r="U84" s="180" t="n">
        <f aca="false">+U80*$C84</f>
        <v>0.695833333333333</v>
      </c>
      <c r="V84" s="180" t="n">
        <f aca="false">+V80*$C84</f>
        <v>0.695833333333333</v>
      </c>
      <c r="W84" s="180" t="n">
        <f aca="false">+W80*$C84</f>
        <v>0.695833333333333</v>
      </c>
      <c r="X84" s="180" t="n">
        <f aca="false">+X80*$C84</f>
        <v>1.39606666666667</v>
      </c>
      <c r="Y84" s="180" t="n">
        <f aca="false">+Y80*$C84</f>
        <v>2.0963</v>
      </c>
      <c r="Z84" s="181" t="n">
        <f aca="false">+Z80*$C84</f>
        <v>2.79653333333333</v>
      </c>
      <c r="AA84" s="180" t="n">
        <f aca="false">+AA80*$C84</f>
        <v>3.49676666666667</v>
      </c>
      <c r="AB84" s="180" t="n">
        <f aca="false">+AB80*$C84</f>
        <v>4.197</v>
      </c>
      <c r="AC84" s="180" t="n">
        <f aca="false">+AC80*$C84</f>
        <v>4.89723333333333</v>
      </c>
      <c r="AD84" s="180" t="n">
        <f aca="false">+AD80*$C84</f>
        <v>5.59746666666667</v>
      </c>
      <c r="AE84" s="180" t="n">
        <f aca="false">+AE80*$C84</f>
        <v>6.2977</v>
      </c>
      <c r="AF84" s="180" t="n">
        <f aca="false">+AF80*$C84</f>
        <v>6.99793333333333</v>
      </c>
      <c r="AG84" s="180" t="n">
        <f aca="false">+AG80*$C84</f>
        <v>7.69816666666667</v>
      </c>
      <c r="AH84" s="180" t="n">
        <f aca="false">+AH80*$C84</f>
        <v>8.3984</v>
      </c>
      <c r="AI84" s="180" t="n">
        <f aca="false">+AI80*$C84</f>
        <v>9.09863333333333</v>
      </c>
      <c r="AJ84" s="180" t="n">
        <f aca="false">+AJ80*$C84</f>
        <v>9.79886666666667</v>
      </c>
      <c r="AK84" s="180" t="n">
        <f aca="false">+AK80*$C84</f>
        <v>10.4991</v>
      </c>
      <c r="AL84" s="180" t="n">
        <f aca="false">+AL80*$C84</f>
        <v>11.1993333333333</v>
      </c>
      <c r="AM84" s="180" t="n">
        <f aca="false">+AM80*$C84</f>
        <v>11.8995666666667</v>
      </c>
      <c r="AN84" s="180" t="n">
        <f aca="false">+AN80*$C84</f>
        <v>12.5998</v>
      </c>
      <c r="AO84" s="180" t="n">
        <f aca="false">+AO80*$C84</f>
        <v>13.3000333333333</v>
      </c>
      <c r="AP84" s="180" t="n">
        <f aca="false">+AP80*$C84</f>
        <v>13.3000333333333</v>
      </c>
      <c r="AQ84" s="180" t="n">
        <f aca="false">+AQ80*$C84</f>
        <v>13.3000333333333</v>
      </c>
      <c r="AR84" s="180" t="n">
        <f aca="false">+AR80*$C84</f>
        <v>13.3000333333333</v>
      </c>
      <c r="AS84" s="180" t="n">
        <f aca="false">+AS80*$C84</f>
        <v>13.3000333333333</v>
      </c>
      <c r="AT84" s="180" t="n">
        <f aca="false">+AT80*$C84</f>
        <v>14.0000333333333</v>
      </c>
      <c r="AU84" s="180" t="n">
        <f aca="false">+AU80*$C84</f>
        <v>14.0000333333333</v>
      </c>
      <c r="AV84" s="180" t="n">
        <f aca="false">+AV80*$C84</f>
        <v>14.0000333333333</v>
      </c>
      <c r="AW84" s="180" t="n">
        <f aca="false">+AW80*$C84</f>
        <v>14.0000333333333</v>
      </c>
      <c r="AX84" s="180" t="n">
        <f aca="false">+AX80*$C84</f>
        <v>14.0000333333333</v>
      </c>
      <c r="AY84" s="180" t="n">
        <f aca="false">+AY80*$C84</f>
        <v>14.0000333333333</v>
      </c>
      <c r="AZ84" s="180" t="n">
        <f aca="false">+AZ80*$C84</f>
        <v>14.0000333333333</v>
      </c>
      <c r="BA84" s="182" t="n">
        <f aca="false">+BA80*$C84</f>
        <v>14.0000333333333</v>
      </c>
      <c r="BB84" s="183" t="n">
        <f aca="false">+BB80*$C84</f>
        <v>14.0000333333333</v>
      </c>
      <c r="BC84" s="183"/>
      <c r="BF84" s="183"/>
      <c r="BG84" s="183"/>
      <c r="BH84" s="183"/>
      <c r="BI84" s="183"/>
      <c r="BJ84" s="183"/>
      <c r="BK84" s="183"/>
      <c r="BL84" s="183"/>
      <c r="BM84" s="183"/>
      <c r="BN84" s="183"/>
      <c r="BO84" s="183"/>
      <c r="BP84" s="183"/>
      <c r="BQ84" s="183"/>
      <c r="BR84" s="183"/>
      <c r="BS84" s="183"/>
      <c r="BT84" s="183"/>
      <c r="BU84" s="183"/>
      <c r="BV84" s="183"/>
      <c r="BW84" s="183"/>
      <c r="BX84" s="183"/>
      <c r="BY84" s="183"/>
      <c r="BZ84" s="183"/>
      <c r="CA84" s="183"/>
      <c r="CB84" s="183"/>
      <c r="CC84" s="183"/>
      <c r="CD84" s="183"/>
      <c r="CE84" s="183"/>
      <c r="CF84" s="183"/>
      <c r="CG84" s="183"/>
      <c r="CH84" s="183"/>
      <c r="CI84" s="183"/>
      <c r="CJ84" s="183"/>
      <c r="CK84" s="183"/>
    </row>
    <row r="85" customFormat="false" ht="13.5" hidden="false" customHeight="false" outlineLevel="0" collapsed="false">
      <c r="A85" s="184"/>
      <c r="B85" s="184" t="s">
        <v>126</v>
      </c>
      <c r="C85" s="185" t="str">
        <f aca="false">+'NTP or Sold'!C6</f>
        <v>NTP</v>
      </c>
      <c r="D85" s="186" t="n">
        <f aca="false">+D82*$C84</f>
        <v>0</v>
      </c>
      <c r="E85" s="186" t="n">
        <f aca="false">+E82*$C84</f>
        <v>0</v>
      </c>
      <c r="F85" s="186" t="n">
        <f aca="false">+F82*$C84</f>
        <v>0</v>
      </c>
      <c r="G85" s="186" t="n">
        <f aca="false">+G82*$C84</f>
        <v>0</v>
      </c>
      <c r="H85" s="186" t="n">
        <f aca="false">+H82*$C84</f>
        <v>0</v>
      </c>
      <c r="I85" s="186" t="n">
        <f aca="false">+I82*$C84</f>
        <v>0</v>
      </c>
      <c r="J85" s="186" t="n">
        <f aca="false">+J82*$C84</f>
        <v>0</v>
      </c>
      <c r="K85" s="186" t="n">
        <f aca="false">+K82*$C84</f>
        <v>0</v>
      </c>
      <c r="L85" s="186" t="n">
        <f aca="false">+L82*$C84</f>
        <v>0</v>
      </c>
      <c r="M85" s="186" t="n">
        <f aca="false">+M82*$C84</f>
        <v>0</v>
      </c>
      <c r="N85" s="186" t="n">
        <f aca="false">+N82*$C84</f>
        <v>0.7</v>
      </c>
      <c r="O85" s="186" t="n">
        <f aca="false">+O82*$C84</f>
        <v>0.7</v>
      </c>
      <c r="P85" s="186" t="n">
        <f aca="false">+P82*$C84</f>
        <v>0.7</v>
      </c>
      <c r="Q85" s="186" t="n">
        <f aca="false">+Q82*$C84</f>
        <v>0.7</v>
      </c>
      <c r="R85" s="186" t="n">
        <f aca="false">+R82*$C84</f>
        <v>0.7</v>
      </c>
      <c r="S85" s="186" t="n">
        <f aca="false">+S82*$C84</f>
        <v>0.7</v>
      </c>
      <c r="T85" s="186" t="n">
        <f aca="false">+T82*$C84</f>
        <v>0.7</v>
      </c>
      <c r="U85" s="186" t="n">
        <f aca="false">+U82*$C84</f>
        <v>0.7</v>
      </c>
      <c r="V85" s="186" t="n">
        <f aca="false">+V82*$C84</f>
        <v>0.7</v>
      </c>
      <c r="W85" s="186" t="n">
        <f aca="false">+W82*$C84</f>
        <v>0.7</v>
      </c>
      <c r="X85" s="186" t="n">
        <f aca="false">+X82*$C84</f>
        <v>0.925555555555556</v>
      </c>
      <c r="Y85" s="186" t="n">
        <f aca="false">+Y82*$C84</f>
        <v>1.15111111111111</v>
      </c>
      <c r="Z85" s="187" t="n">
        <f aca="false">+Z82*$C84</f>
        <v>1.37666666666667</v>
      </c>
      <c r="AA85" s="186" t="n">
        <f aca="false">+AA82*$C84</f>
        <v>1.60222222222222</v>
      </c>
      <c r="AB85" s="186" t="n">
        <f aca="false">+AB82*$C84</f>
        <v>1.82777777777778</v>
      </c>
      <c r="AC85" s="186" t="n">
        <f aca="false">+AC82*$C84</f>
        <v>2.05333333333333</v>
      </c>
      <c r="AD85" s="186" t="n">
        <f aca="false">+AD82*$C84</f>
        <v>2.27888888888889</v>
      </c>
      <c r="AE85" s="186" t="n">
        <f aca="false">+AE82*$C84</f>
        <v>2.50444444444444</v>
      </c>
      <c r="AF85" s="186" t="n">
        <f aca="false">+AF82*$C84</f>
        <v>2.73</v>
      </c>
      <c r="AG85" s="186" t="n">
        <f aca="false">+AG82*$C84</f>
        <v>2.95555555555556</v>
      </c>
      <c r="AH85" s="186" t="n">
        <f aca="false">+AH82*$C84</f>
        <v>3.18111111111111</v>
      </c>
      <c r="AI85" s="186" t="n">
        <f aca="false">+AI82*$C84</f>
        <v>3.40666666666667</v>
      </c>
      <c r="AJ85" s="186" t="n">
        <f aca="false">+AJ82*$C84</f>
        <v>3.63222222222222</v>
      </c>
      <c r="AK85" s="186" t="n">
        <f aca="false">+AK82*$C84</f>
        <v>3.85777777777778</v>
      </c>
      <c r="AL85" s="186" t="n">
        <f aca="false">+AL82*$C84</f>
        <v>4.08333333333333</v>
      </c>
      <c r="AM85" s="186" t="n">
        <f aca="false">+AM82*$C84</f>
        <v>4.30888888888889</v>
      </c>
      <c r="AN85" s="186" t="n">
        <f aca="false">+AN82*$C84</f>
        <v>4.53444444444445</v>
      </c>
      <c r="AO85" s="186" t="n">
        <f aca="false">+AO82*$C84</f>
        <v>4.76</v>
      </c>
      <c r="AP85" s="186" t="n">
        <f aca="false">+AP82*$C84</f>
        <v>14</v>
      </c>
      <c r="AQ85" s="186" t="n">
        <f aca="false">+AQ82*$C84</f>
        <v>14</v>
      </c>
      <c r="AR85" s="186" t="n">
        <f aca="false">+AR82*$C84</f>
        <v>14</v>
      </c>
      <c r="AS85" s="186" t="n">
        <f aca="false">+AS82*$C84</f>
        <v>14</v>
      </c>
      <c r="AT85" s="186" t="n">
        <f aca="false">+AT82*$C84</f>
        <v>14</v>
      </c>
      <c r="AU85" s="186" t="n">
        <f aca="false">+AU82*$C84</f>
        <v>14</v>
      </c>
      <c r="AV85" s="186" t="n">
        <f aca="false">+AV82*$C84</f>
        <v>14</v>
      </c>
      <c r="AW85" s="186" t="n">
        <f aca="false">+AW82*$C84</f>
        <v>14</v>
      </c>
      <c r="AX85" s="186" t="n">
        <f aca="false">+AX82*$C84</f>
        <v>14</v>
      </c>
      <c r="AY85" s="186" t="n">
        <f aca="false">+AY82*$C84</f>
        <v>14</v>
      </c>
      <c r="AZ85" s="186" t="n">
        <f aca="false">+AZ82*$C84</f>
        <v>14</v>
      </c>
      <c r="BA85" s="188" t="n">
        <f aca="false">+BA82*$C84</f>
        <v>14</v>
      </c>
      <c r="BB85" s="189" t="n">
        <f aca="false">+BB82*$C84</f>
        <v>14</v>
      </c>
      <c r="BC85" s="189"/>
      <c r="BF85" s="189"/>
      <c r="BG85" s="189"/>
      <c r="BH85" s="189"/>
      <c r="BI85" s="189"/>
      <c r="BJ85" s="189"/>
      <c r="BK85" s="189"/>
      <c r="BL85" s="189"/>
      <c r="BM85" s="189"/>
      <c r="BN85" s="189"/>
      <c r="BO85" s="189"/>
      <c r="BP85" s="189"/>
      <c r="BQ85" s="189"/>
      <c r="BR85" s="189"/>
      <c r="BS85" s="189"/>
      <c r="BT85" s="189"/>
      <c r="BU85" s="189"/>
      <c r="BV85" s="189"/>
      <c r="BW85" s="189"/>
      <c r="BX85" s="189"/>
      <c r="BY85" s="189"/>
      <c r="BZ85" s="189"/>
      <c r="CA85" s="189"/>
      <c r="CB85" s="189"/>
      <c r="CC85" s="189"/>
      <c r="CD85" s="189"/>
      <c r="CE85" s="189"/>
      <c r="CF85" s="189"/>
      <c r="CG85" s="189"/>
      <c r="CH85" s="189"/>
      <c r="CI85" s="189"/>
      <c r="CJ85" s="189"/>
      <c r="CK85" s="189"/>
    </row>
    <row r="86" customFormat="false" ht="15" hidden="false" customHeight="true" outlineLevel="0" collapsed="false">
      <c r="A86" s="167"/>
      <c r="B86" s="162" t="str">
        <f aca="false">+'NTP or Sold'!H7</f>
        <v>LM6000</v>
      </c>
      <c r="C86" s="163" t="str">
        <f aca="false">+'NTP or Sold'!T7</f>
        <v>Sandhill Power / Austin (ENA)</v>
      </c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5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6"/>
    </row>
    <row r="87" customFormat="false" ht="12.75" hidden="false" customHeight="false" outlineLevel="0" collapsed="false">
      <c r="A87" s="172"/>
      <c r="B87" s="168" t="s">
        <v>121</v>
      </c>
      <c r="C87" s="163"/>
      <c r="D87" s="169" t="n">
        <v>0</v>
      </c>
      <c r="E87" s="169" t="n">
        <v>0</v>
      </c>
      <c r="F87" s="169" t="n">
        <v>0</v>
      </c>
      <c r="G87" s="169" t="n">
        <v>0</v>
      </c>
      <c r="H87" s="169" t="n">
        <v>0</v>
      </c>
      <c r="I87" s="169" t="n">
        <v>0</v>
      </c>
      <c r="J87" s="169" t="n">
        <v>0</v>
      </c>
      <c r="K87" s="169" t="n">
        <v>0</v>
      </c>
      <c r="L87" s="169" t="n">
        <v>0</v>
      </c>
      <c r="M87" s="169" t="n">
        <v>0</v>
      </c>
      <c r="N87" s="169" t="n">
        <f aca="false">16.7/336</f>
        <v>0.049702380952381</v>
      </c>
      <c r="O87" s="169" t="n">
        <v>0</v>
      </c>
      <c r="P87" s="169" t="n">
        <v>0</v>
      </c>
      <c r="Q87" s="169" t="n">
        <v>0</v>
      </c>
      <c r="R87" s="169" t="n">
        <v>0</v>
      </c>
      <c r="S87" s="169" t="n">
        <v>0</v>
      </c>
      <c r="T87" s="169" t="n">
        <v>0</v>
      </c>
      <c r="U87" s="169" t="n">
        <v>0</v>
      </c>
      <c r="V87" s="169" t="n">
        <v>0</v>
      </c>
      <c r="W87" s="169" t="n">
        <v>0</v>
      </c>
      <c r="X87" s="169" t="n">
        <f aca="false">+(0.95-0.0497)/18</f>
        <v>0.0500166666666667</v>
      </c>
      <c r="Y87" s="169" t="n">
        <f aca="false">+(0.95-0.0497)/18</f>
        <v>0.0500166666666667</v>
      </c>
      <c r="Z87" s="170" t="n">
        <f aca="false">+(0.95-0.0497)/18</f>
        <v>0.0500166666666667</v>
      </c>
      <c r="AA87" s="169" t="n">
        <f aca="false">+(0.95-0.0497)/18</f>
        <v>0.0500166666666667</v>
      </c>
      <c r="AB87" s="169" t="n">
        <f aca="false">+(0.95-0.0497)/18</f>
        <v>0.0500166666666667</v>
      </c>
      <c r="AC87" s="169" t="n">
        <f aca="false">+(0.95-0.0497)/18</f>
        <v>0.0500166666666667</v>
      </c>
      <c r="AD87" s="169" t="n">
        <f aca="false">+(0.95-0.0497)/18</f>
        <v>0.0500166666666667</v>
      </c>
      <c r="AE87" s="169" t="n">
        <f aca="false">+(0.95-0.0497)/18</f>
        <v>0.0500166666666667</v>
      </c>
      <c r="AF87" s="169" t="n">
        <f aca="false">+(0.95-0.0497)/18</f>
        <v>0.0500166666666667</v>
      </c>
      <c r="AG87" s="169" t="n">
        <f aca="false">+(0.95-0.0497)/18</f>
        <v>0.0500166666666667</v>
      </c>
      <c r="AH87" s="169" t="n">
        <f aca="false">+(0.95-0.0497)/18</f>
        <v>0.0500166666666667</v>
      </c>
      <c r="AI87" s="169" t="n">
        <f aca="false">+(0.95-0.0497)/18</f>
        <v>0.0500166666666667</v>
      </c>
      <c r="AJ87" s="169" t="n">
        <f aca="false">+(0.95-0.0497)/18</f>
        <v>0.0500166666666667</v>
      </c>
      <c r="AK87" s="169" t="n">
        <f aca="false">+(0.95-0.0497)/18</f>
        <v>0.0500166666666667</v>
      </c>
      <c r="AL87" s="169" t="n">
        <f aca="false">+(0.95-0.0497)/18</f>
        <v>0.0500166666666667</v>
      </c>
      <c r="AM87" s="169" t="n">
        <f aca="false">+(0.95-0.0497)/18</f>
        <v>0.0500166666666667</v>
      </c>
      <c r="AN87" s="169" t="n">
        <f aca="false">+(0.95-0.0497)/18</f>
        <v>0.0500166666666667</v>
      </c>
      <c r="AO87" s="169" t="n">
        <f aca="false">+(0.95-0.0497)/18</f>
        <v>0.0500166666666667</v>
      </c>
      <c r="AP87" s="169" t="n">
        <v>0</v>
      </c>
      <c r="AQ87" s="169" t="n">
        <v>0</v>
      </c>
      <c r="AR87" s="169" t="n">
        <v>0</v>
      </c>
      <c r="AS87" s="169" t="n">
        <v>0</v>
      </c>
      <c r="AT87" s="169" t="n">
        <v>0.05</v>
      </c>
      <c r="AU87" s="169" t="n">
        <v>0</v>
      </c>
      <c r="AV87" s="169" t="n">
        <v>0</v>
      </c>
      <c r="AW87" s="169" t="n">
        <v>0</v>
      </c>
      <c r="AX87" s="169" t="n">
        <v>0</v>
      </c>
      <c r="AY87" s="169" t="n">
        <v>0</v>
      </c>
      <c r="AZ87" s="169" t="n">
        <v>0</v>
      </c>
      <c r="BA87" s="171" t="n">
        <v>0</v>
      </c>
      <c r="BB87" s="168" t="n">
        <v>0</v>
      </c>
      <c r="BC87" s="172" t="n">
        <f aca="false">SUM(N87:BB87)</f>
        <v>1.00000238095238</v>
      </c>
    </row>
    <row r="88" customFormat="false" ht="12.75" hidden="false" customHeight="false" outlineLevel="0" collapsed="false">
      <c r="A88" s="172"/>
      <c r="B88" s="168" t="s">
        <v>122</v>
      </c>
      <c r="C88" s="163"/>
      <c r="D88" s="169" t="n">
        <f aca="false">+D87</f>
        <v>0</v>
      </c>
      <c r="E88" s="169" t="n">
        <f aca="false">+D88+E87</f>
        <v>0</v>
      </c>
      <c r="F88" s="169" t="n">
        <f aca="false">+E88+F87</f>
        <v>0</v>
      </c>
      <c r="G88" s="169" t="n">
        <f aca="false">+F88+G87</f>
        <v>0</v>
      </c>
      <c r="H88" s="169" t="n">
        <f aca="false">+G88+H87</f>
        <v>0</v>
      </c>
      <c r="I88" s="169" t="n">
        <f aca="false">+H88+I87</f>
        <v>0</v>
      </c>
      <c r="J88" s="169" t="n">
        <f aca="false">+I88+J87</f>
        <v>0</v>
      </c>
      <c r="K88" s="169" t="n">
        <f aca="false">+J88+K87</f>
        <v>0</v>
      </c>
      <c r="L88" s="169" t="n">
        <f aca="false">+K88+L87</f>
        <v>0</v>
      </c>
      <c r="M88" s="169" t="n">
        <f aca="false">+L88+M87</f>
        <v>0</v>
      </c>
      <c r="N88" s="169" t="n">
        <f aca="false">+M88+N87</f>
        <v>0.049702380952381</v>
      </c>
      <c r="O88" s="169" t="n">
        <f aca="false">+N88+O87</f>
        <v>0.049702380952381</v>
      </c>
      <c r="P88" s="169" t="n">
        <f aca="false">+O88+P87</f>
        <v>0.049702380952381</v>
      </c>
      <c r="Q88" s="169" t="n">
        <f aca="false">+P88+Q87</f>
        <v>0.049702380952381</v>
      </c>
      <c r="R88" s="169" t="n">
        <f aca="false">+Q88+R87</f>
        <v>0.049702380952381</v>
      </c>
      <c r="S88" s="169" t="n">
        <f aca="false">+R88+S87</f>
        <v>0.049702380952381</v>
      </c>
      <c r="T88" s="169" t="n">
        <f aca="false">+S88+T87</f>
        <v>0.049702380952381</v>
      </c>
      <c r="U88" s="169" t="n">
        <f aca="false">+T88+U87</f>
        <v>0.049702380952381</v>
      </c>
      <c r="V88" s="169" t="n">
        <f aca="false">+U88+V87</f>
        <v>0.049702380952381</v>
      </c>
      <c r="W88" s="169" t="n">
        <f aca="false">+V88+W87</f>
        <v>0.049702380952381</v>
      </c>
      <c r="X88" s="169" t="n">
        <f aca="false">+W88+X87</f>
        <v>0.0997190476190476</v>
      </c>
      <c r="Y88" s="169" t="n">
        <f aca="false">+X88+Y87</f>
        <v>0.149735714285714</v>
      </c>
      <c r="Z88" s="170" t="n">
        <f aca="false">+Y88+Z87</f>
        <v>0.199752380952381</v>
      </c>
      <c r="AA88" s="169" t="n">
        <f aca="false">+Z88+AA87</f>
        <v>0.249769047619048</v>
      </c>
      <c r="AB88" s="169" t="n">
        <f aca="false">+AA88+AB87</f>
        <v>0.299785714285714</v>
      </c>
      <c r="AC88" s="169" t="n">
        <f aca="false">+AB88+AC87</f>
        <v>0.349802380952381</v>
      </c>
      <c r="AD88" s="169" t="n">
        <f aca="false">+AC88+AD87</f>
        <v>0.399819047619048</v>
      </c>
      <c r="AE88" s="169" t="n">
        <f aca="false">+AD88+AE87</f>
        <v>0.449835714285714</v>
      </c>
      <c r="AF88" s="169" t="n">
        <f aca="false">+AE88+AF87</f>
        <v>0.499852380952381</v>
      </c>
      <c r="AG88" s="169" t="n">
        <f aca="false">+AF88+AG87</f>
        <v>0.549869047619048</v>
      </c>
      <c r="AH88" s="169" t="n">
        <f aca="false">+AG88+AH87</f>
        <v>0.599885714285714</v>
      </c>
      <c r="AI88" s="169" t="n">
        <f aca="false">+AH88+AI87</f>
        <v>0.649902380952381</v>
      </c>
      <c r="AJ88" s="169" t="n">
        <f aca="false">+AI88+AJ87</f>
        <v>0.699919047619048</v>
      </c>
      <c r="AK88" s="169" t="n">
        <f aca="false">+AJ88+AK87</f>
        <v>0.749935714285714</v>
      </c>
      <c r="AL88" s="169" t="n">
        <f aca="false">+AK88+AL87</f>
        <v>0.799952380952381</v>
      </c>
      <c r="AM88" s="169" t="n">
        <f aca="false">+AL88+AM87</f>
        <v>0.849969047619048</v>
      </c>
      <c r="AN88" s="169" t="n">
        <f aca="false">+AM88+AN87</f>
        <v>0.899985714285715</v>
      </c>
      <c r="AO88" s="169" t="n">
        <f aca="false">+AN88+AO87</f>
        <v>0.950002380952381</v>
      </c>
      <c r="AP88" s="169" t="n">
        <f aca="false">+AO88+AP87</f>
        <v>0.950002380952381</v>
      </c>
      <c r="AQ88" s="169" t="n">
        <f aca="false">+AP88+AQ87</f>
        <v>0.950002380952381</v>
      </c>
      <c r="AR88" s="169" t="n">
        <f aca="false">+AQ88+AR87</f>
        <v>0.950002380952381</v>
      </c>
      <c r="AS88" s="169" t="n">
        <f aca="false">+AR88+AS87</f>
        <v>0.950002380952381</v>
      </c>
      <c r="AT88" s="169" t="n">
        <f aca="false">+AS88+AT87</f>
        <v>1.00000238095238</v>
      </c>
      <c r="AU88" s="169" t="n">
        <f aca="false">+AT88+AU87</f>
        <v>1.00000238095238</v>
      </c>
      <c r="AV88" s="169" t="n">
        <f aca="false">+AU88+AV87</f>
        <v>1.00000238095238</v>
      </c>
      <c r="AW88" s="169" t="n">
        <f aca="false">+AV88+AW87</f>
        <v>1.00000238095238</v>
      </c>
      <c r="AX88" s="169" t="n">
        <f aca="false">+AW88+AX87</f>
        <v>1.00000238095238</v>
      </c>
      <c r="AY88" s="169" t="n">
        <f aca="false">+AX88+AY87</f>
        <v>1.00000238095238</v>
      </c>
      <c r="AZ88" s="169" t="n">
        <f aca="false">+AY88+AZ87</f>
        <v>1.00000238095238</v>
      </c>
      <c r="BA88" s="171" t="n">
        <f aca="false">+AZ88+BA87</f>
        <v>1.00000238095238</v>
      </c>
      <c r="BB88" s="168" t="n">
        <f aca="false">+BA88+BB87</f>
        <v>1.00000238095238</v>
      </c>
    </row>
    <row r="89" customFormat="false" ht="12.75" hidden="false" customHeight="false" outlineLevel="0" collapsed="false">
      <c r="A89" s="172"/>
      <c r="B89" s="168" t="s">
        <v>123</v>
      </c>
      <c r="C89" s="163"/>
      <c r="D89" s="169" t="n">
        <v>0</v>
      </c>
      <c r="E89" s="169" t="n">
        <v>0</v>
      </c>
      <c r="F89" s="169" t="n">
        <v>0</v>
      </c>
      <c r="G89" s="169" t="n">
        <v>0</v>
      </c>
      <c r="H89" s="169" t="n">
        <v>0</v>
      </c>
      <c r="I89" s="169" t="n">
        <v>0</v>
      </c>
      <c r="J89" s="169" t="n">
        <v>0</v>
      </c>
      <c r="K89" s="169" t="n">
        <v>0</v>
      </c>
      <c r="L89" s="169" t="n">
        <v>0</v>
      </c>
      <c r="M89" s="169" t="n">
        <v>0</v>
      </c>
      <c r="N89" s="169" t="n">
        <v>0.05</v>
      </c>
      <c r="O89" s="169" t="n">
        <v>0</v>
      </c>
      <c r="P89" s="169" t="n">
        <v>0</v>
      </c>
      <c r="Q89" s="169" t="n">
        <v>0</v>
      </c>
      <c r="R89" s="169" t="n">
        <v>0</v>
      </c>
      <c r="S89" s="169" t="n">
        <v>0</v>
      </c>
      <c r="T89" s="169" t="n">
        <v>0</v>
      </c>
      <c r="U89" s="169" t="n">
        <v>0</v>
      </c>
      <c r="V89" s="169" t="n">
        <v>0</v>
      </c>
      <c r="W89" s="169" t="n">
        <v>0</v>
      </c>
      <c r="X89" s="169" t="n">
        <f aca="false">+(0.34-0.05)/18</f>
        <v>0.0161111111111111</v>
      </c>
      <c r="Y89" s="169" t="n">
        <f aca="false">+(0.34-0.05)/18</f>
        <v>0.0161111111111111</v>
      </c>
      <c r="Z89" s="170" t="n">
        <f aca="false">+(0.34-0.05)/18</f>
        <v>0.0161111111111111</v>
      </c>
      <c r="AA89" s="169" t="n">
        <f aca="false">+(0.34-0.05)/18</f>
        <v>0.0161111111111111</v>
      </c>
      <c r="AB89" s="169" t="n">
        <f aca="false">+(0.34-0.05)/18</f>
        <v>0.0161111111111111</v>
      </c>
      <c r="AC89" s="169" t="n">
        <f aca="false">+(0.34-0.05)/18</f>
        <v>0.0161111111111111</v>
      </c>
      <c r="AD89" s="169" t="n">
        <f aca="false">+(0.34-0.05)/18</f>
        <v>0.0161111111111111</v>
      </c>
      <c r="AE89" s="169" t="n">
        <f aca="false">+(0.34-0.05)/18</f>
        <v>0.0161111111111111</v>
      </c>
      <c r="AF89" s="169" t="n">
        <f aca="false">+(0.34-0.05)/18</f>
        <v>0.0161111111111111</v>
      </c>
      <c r="AG89" s="169" t="n">
        <f aca="false">+(0.34-0.05)/18</f>
        <v>0.0161111111111111</v>
      </c>
      <c r="AH89" s="169" t="n">
        <f aca="false">+(0.34-0.05)/18</f>
        <v>0.0161111111111111</v>
      </c>
      <c r="AI89" s="169" t="n">
        <f aca="false">+(0.34-0.05)/18</f>
        <v>0.0161111111111111</v>
      </c>
      <c r="AJ89" s="169" t="n">
        <f aca="false">+(0.34-0.05)/18</f>
        <v>0.0161111111111111</v>
      </c>
      <c r="AK89" s="169" t="n">
        <f aca="false">+(0.34-0.05)/18</f>
        <v>0.0161111111111111</v>
      </c>
      <c r="AL89" s="169" t="n">
        <f aca="false">+(0.34-0.05)/18</f>
        <v>0.0161111111111111</v>
      </c>
      <c r="AM89" s="169" t="n">
        <f aca="false">+(0.34-0.05)/18</f>
        <v>0.0161111111111111</v>
      </c>
      <c r="AN89" s="169" t="n">
        <f aca="false">+(0.34-0.05)/18</f>
        <v>0.0161111111111111</v>
      </c>
      <c r="AO89" s="169" t="n">
        <f aca="false">+(0.34-0.05)/18</f>
        <v>0.0161111111111111</v>
      </c>
      <c r="AP89" s="169" t="n">
        <v>0.66</v>
      </c>
      <c r="AQ89" s="169" t="n">
        <v>0</v>
      </c>
      <c r="AR89" s="169" t="n">
        <v>0</v>
      </c>
      <c r="AS89" s="169" t="n">
        <v>0</v>
      </c>
      <c r="AT89" s="169" t="n">
        <v>0</v>
      </c>
      <c r="AU89" s="169" t="n">
        <v>0</v>
      </c>
      <c r="AV89" s="169" t="n">
        <v>0</v>
      </c>
      <c r="AW89" s="169" t="n">
        <v>0</v>
      </c>
      <c r="AX89" s="169" t="n">
        <v>0</v>
      </c>
      <c r="AY89" s="169" t="n">
        <v>0</v>
      </c>
      <c r="AZ89" s="169" t="n">
        <v>0</v>
      </c>
      <c r="BA89" s="171" t="n">
        <v>0</v>
      </c>
      <c r="BB89" s="168" t="n">
        <v>0</v>
      </c>
      <c r="BC89" s="172" t="n">
        <f aca="false">SUM(N89:BB89)</f>
        <v>1</v>
      </c>
    </row>
    <row r="90" customFormat="false" ht="12.75" hidden="false" customHeight="false" outlineLevel="0" collapsed="false">
      <c r="A90" s="172"/>
      <c r="B90" s="168" t="s">
        <v>124</v>
      </c>
      <c r="C90" s="163"/>
      <c r="D90" s="169" t="n">
        <f aca="false">+D89</f>
        <v>0</v>
      </c>
      <c r="E90" s="169" t="n">
        <f aca="false">+D90+E89</f>
        <v>0</v>
      </c>
      <c r="F90" s="169" t="n">
        <f aca="false">+E90+F89</f>
        <v>0</v>
      </c>
      <c r="G90" s="169" t="n">
        <f aca="false">+F90+G89</f>
        <v>0</v>
      </c>
      <c r="H90" s="169" t="n">
        <f aca="false">+G90+H89</f>
        <v>0</v>
      </c>
      <c r="I90" s="169" t="n">
        <f aca="false">+H90+I89</f>
        <v>0</v>
      </c>
      <c r="J90" s="169" t="n">
        <f aca="false">+I90+J89</f>
        <v>0</v>
      </c>
      <c r="K90" s="169" t="n">
        <f aca="false">+J90+K89</f>
        <v>0</v>
      </c>
      <c r="L90" s="169" t="n">
        <f aca="false">+K90+L89</f>
        <v>0</v>
      </c>
      <c r="M90" s="169" t="n">
        <f aca="false">+L90+M89</f>
        <v>0</v>
      </c>
      <c r="N90" s="169" t="n">
        <f aca="false">+M90+N89</f>
        <v>0.05</v>
      </c>
      <c r="O90" s="169" t="n">
        <f aca="false">+N90+O89</f>
        <v>0.05</v>
      </c>
      <c r="P90" s="169" t="n">
        <f aca="false">+O90+P89</f>
        <v>0.05</v>
      </c>
      <c r="Q90" s="169" t="n">
        <f aca="false">+P90+Q89</f>
        <v>0.05</v>
      </c>
      <c r="R90" s="169" t="n">
        <f aca="false">+Q90+R89</f>
        <v>0.05</v>
      </c>
      <c r="S90" s="169" t="n">
        <f aca="false">+R90+S89</f>
        <v>0.05</v>
      </c>
      <c r="T90" s="169" t="n">
        <f aca="false">+S90+T89</f>
        <v>0.05</v>
      </c>
      <c r="U90" s="169" t="n">
        <f aca="false">+T90+U89</f>
        <v>0.05</v>
      </c>
      <c r="V90" s="169" t="n">
        <f aca="false">+U90+V89</f>
        <v>0.05</v>
      </c>
      <c r="W90" s="169" t="n">
        <f aca="false">+V90+W89</f>
        <v>0.05</v>
      </c>
      <c r="X90" s="169" t="n">
        <f aca="false">+W90+X89</f>
        <v>0.0661111111111111</v>
      </c>
      <c r="Y90" s="169" t="n">
        <f aca="false">+X90+Y89</f>
        <v>0.0822222222222222</v>
      </c>
      <c r="Z90" s="170" t="n">
        <f aca="false">+Y90+Z89</f>
        <v>0.0983333333333334</v>
      </c>
      <c r="AA90" s="169" t="n">
        <f aca="false">+Z90+AA89</f>
        <v>0.114444444444444</v>
      </c>
      <c r="AB90" s="169" t="n">
        <f aca="false">+AA90+AB89</f>
        <v>0.130555555555556</v>
      </c>
      <c r="AC90" s="169" t="n">
        <f aca="false">+AB90+AC89</f>
        <v>0.146666666666667</v>
      </c>
      <c r="AD90" s="169" t="n">
        <f aca="false">+AC90+AD89</f>
        <v>0.162777777777778</v>
      </c>
      <c r="AE90" s="169" t="n">
        <f aca="false">+AD90+AE89</f>
        <v>0.178888888888889</v>
      </c>
      <c r="AF90" s="169" t="n">
        <f aca="false">+AE90+AF89</f>
        <v>0.195</v>
      </c>
      <c r="AG90" s="169" t="n">
        <f aca="false">+AF90+AG89</f>
        <v>0.211111111111111</v>
      </c>
      <c r="AH90" s="169" t="n">
        <f aca="false">+AG90+AH89</f>
        <v>0.227222222222222</v>
      </c>
      <c r="AI90" s="169" t="n">
        <f aca="false">+AH90+AI89</f>
        <v>0.243333333333333</v>
      </c>
      <c r="AJ90" s="169" t="n">
        <f aca="false">+AI90+AJ89</f>
        <v>0.259444444444444</v>
      </c>
      <c r="AK90" s="169" t="n">
        <f aca="false">+AJ90+AK89</f>
        <v>0.275555555555556</v>
      </c>
      <c r="AL90" s="169" t="n">
        <f aca="false">+AK90+AL89</f>
        <v>0.291666666666667</v>
      </c>
      <c r="AM90" s="169" t="n">
        <f aca="false">+AL90+AM89</f>
        <v>0.307777777777778</v>
      </c>
      <c r="AN90" s="169" t="n">
        <f aca="false">+AM90+AN89</f>
        <v>0.323888888888889</v>
      </c>
      <c r="AO90" s="169" t="n">
        <f aca="false">+AN90+AO89</f>
        <v>0.34</v>
      </c>
      <c r="AP90" s="169" t="n">
        <f aca="false">+AO90+AP89</f>
        <v>1</v>
      </c>
      <c r="AQ90" s="169" t="n">
        <f aca="false">+AP90+AQ89</f>
        <v>1</v>
      </c>
      <c r="AR90" s="169" t="n">
        <f aca="false">+AQ90+AR89</f>
        <v>1</v>
      </c>
      <c r="AS90" s="169" t="n">
        <f aca="false">+AR90+AS89</f>
        <v>1</v>
      </c>
      <c r="AT90" s="169" t="n">
        <f aca="false">+AS90+AT89</f>
        <v>1</v>
      </c>
      <c r="AU90" s="169" t="n">
        <f aca="false">+AT90+AU89</f>
        <v>1</v>
      </c>
      <c r="AV90" s="169" t="n">
        <f aca="false">+AU90+AV89</f>
        <v>1</v>
      </c>
      <c r="AW90" s="169" t="n">
        <f aca="false">+AV90+AW89</f>
        <v>1</v>
      </c>
      <c r="AX90" s="169" t="n">
        <f aca="false">+AW90+AX89</f>
        <v>1</v>
      </c>
      <c r="AY90" s="169" t="n">
        <f aca="false">+AX90+AY89</f>
        <v>1</v>
      </c>
      <c r="AZ90" s="169" t="n">
        <f aca="false">+AY90+AZ89</f>
        <v>1</v>
      </c>
      <c r="BA90" s="171" t="n">
        <f aca="false">+AZ90+BA89</f>
        <v>1</v>
      </c>
      <c r="BB90" s="168" t="n">
        <f aca="false">+BA90+BB89</f>
        <v>1</v>
      </c>
    </row>
    <row r="91" customFormat="false" ht="12.75" hidden="false" customHeight="false" outlineLevel="0" collapsed="false">
      <c r="A91" s="177"/>
      <c r="B91" s="173"/>
      <c r="C91" s="163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5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  <c r="BA91" s="176"/>
      <c r="BB91" s="173"/>
    </row>
    <row r="92" customFormat="false" ht="12.75" hidden="false" customHeight="false" outlineLevel="0" collapsed="false">
      <c r="A92" s="178"/>
      <c r="B92" s="178" t="s">
        <v>125</v>
      </c>
      <c r="C92" s="179" t="n">
        <v>14</v>
      </c>
      <c r="D92" s="180" t="n">
        <f aca="false">+D88*$C92</f>
        <v>0</v>
      </c>
      <c r="E92" s="180" t="n">
        <f aca="false">+E88*$C92</f>
        <v>0</v>
      </c>
      <c r="F92" s="180" t="n">
        <f aca="false">+F88*$C92</f>
        <v>0</v>
      </c>
      <c r="G92" s="180" t="n">
        <f aca="false">+G88*$C92</f>
        <v>0</v>
      </c>
      <c r="H92" s="180" t="n">
        <f aca="false">+H88*$C92</f>
        <v>0</v>
      </c>
      <c r="I92" s="180" t="n">
        <f aca="false">+I88*$C92</f>
        <v>0</v>
      </c>
      <c r="J92" s="180" t="n">
        <f aca="false">+J88*$C92</f>
        <v>0</v>
      </c>
      <c r="K92" s="180" t="n">
        <f aca="false">+K88*$C92</f>
        <v>0</v>
      </c>
      <c r="L92" s="180" t="n">
        <f aca="false">+L88*$C92</f>
        <v>0</v>
      </c>
      <c r="M92" s="180" t="n">
        <f aca="false">+M88*$C92</f>
        <v>0</v>
      </c>
      <c r="N92" s="180" t="n">
        <f aca="false">+N88*$C92</f>
        <v>0.695833333333333</v>
      </c>
      <c r="O92" s="180" t="n">
        <f aca="false">+O88*$C92</f>
        <v>0.695833333333333</v>
      </c>
      <c r="P92" s="180" t="n">
        <f aca="false">+P88*$C92</f>
        <v>0.695833333333333</v>
      </c>
      <c r="Q92" s="180" t="n">
        <f aca="false">+Q88*$C92</f>
        <v>0.695833333333333</v>
      </c>
      <c r="R92" s="180" t="n">
        <f aca="false">+R88*$C92</f>
        <v>0.695833333333333</v>
      </c>
      <c r="S92" s="180" t="n">
        <f aca="false">+S88*$C92</f>
        <v>0.695833333333333</v>
      </c>
      <c r="T92" s="180" t="n">
        <f aca="false">+T88*$C92</f>
        <v>0.695833333333333</v>
      </c>
      <c r="U92" s="180" t="n">
        <f aca="false">+U88*$C92</f>
        <v>0.695833333333333</v>
      </c>
      <c r="V92" s="180" t="n">
        <f aca="false">+V88*$C92</f>
        <v>0.695833333333333</v>
      </c>
      <c r="W92" s="180" t="n">
        <f aca="false">+W88*$C92</f>
        <v>0.695833333333333</v>
      </c>
      <c r="X92" s="180" t="n">
        <f aca="false">+X88*$C92</f>
        <v>1.39606666666667</v>
      </c>
      <c r="Y92" s="180" t="n">
        <f aca="false">+Y88*$C92</f>
        <v>2.0963</v>
      </c>
      <c r="Z92" s="181" t="n">
        <f aca="false">+Z88*$C92</f>
        <v>2.79653333333333</v>
      </c>
      <c r="AA92" s="180" t="n">
        <f aca="false">+AA88*$C92</f>
        <v>3.49676666666667</v>
      </c>
      <c r="AB92" s="180" t="n">
        <f aca="false">+AB88*$C92</f>
        <v>4.197</v>
      </c>
      <c r="AC92" s="180" t="n">
        <f aca="false">+AC88*$C92</f>
        <v>4.89723333333333</v>
      </c>
      <c r="AD92" s="180" t="n">
        <f aca="false">+AD88*$C92</f>
        <v>5.59746666666667</v>
      </c>
      <c r="AE92" s="180" t="n">
        <f aca="false">+AE88*$C92</f>
        <v>6.2977</v>
      </c>
      <c r="AF92" s="180" t="n">
        <f aca="false">+AF88*$C92</f>
        <v>6.99793333333333</v>
      </c>
      <c r="AG92" s="180" t="n">
        <f aca="false">+AG88*$C92</f>
        <v>7.69816666666667</v>
      </c>
      <c r="AH92" s="180" t="n">
        <f aca="false">+AH88*$C92</f>
        <v>8.3984</v>
      </c>
      <c r="AI92" s="180" t="n">
        <f aca="false">+AI88*$C92</f>
        <v>9.09863333333333</v>
      </c>
      <c r="AJ92" s="180" t="n">
        <f aca="false">+AJ88*$C92</f>
        <v>9.79886666666667</v>
      </c>
      <c r="AK92" s="180" t="n">
        <f aca="false">+AK88*$C92</f>
        <v>10.4991</v>
      </c>
      <c r="AL92" s="180" t="n">
        <f aca="false">+AL88*$C92</f>
        <v>11.1993333333333</v>
      </c>
      <c r="AM92" s="180" t="n">
        <f aca="false">+AM88*$C92</f>
        <v>11.8995666666667</v>
      </c>
      <c r="AN92" s="180" t="n">
        <f aca="false">+AN88*$C92</f>
        <v>12.5998</v>
      </c>
      <c r="AO92" s="180" t="n">
        <f aca="false">+AO88*$C92</f>
        <v>13.3000333333333</v>
      </c>
      <c r="AP92" s="180" t="n">
        <f aca="false">+AP88*$C92</f>
        <v>13.3000333333333</v>
      </c>
      <c r="AQ92" s="180" t="n">
        <f aca="false">+AQ88*$C92</f>
        <v>13.3000333333333</v>
      </c>
      <c r="AR92" s="180" t="n">
        <f aca="false">+AR88*$C92</f>
        <v>13.3000333333333</v>
      </c>
      <c r="AS92" s="180" t="n">
        <f aca="false">+AS88*$C92</f>
        <v>13.3000333333333</v>
      </c>
      <c r="AT92" s="180" t="n">
        <f aca="false">+AT88*$C92</f>
        <v>14.0000333333333</v>
      </c>
      <c r="AU92" s="180" t="n">
        <f aca="false">+AU88*$C92</f>
        <v>14.0000333333333</v>
      </c>
      <c r="AV92" s="180" t="n">
        <f aca="false">+AV88*$C92</f>
        <v>14.0000333333333</v>
      </c>
      <c r="AW92" s="180" t="n">
        <f aca="false">+AW88*$C92</f>
        <v>14.0000333333333</v>
      </c>
      <c r="AX92" s="180" t="n">
        <f aca="false">+AX88*$C92</f>
        <v>14.0000333333333</v>
      </c>
      <c r="AY92" s="180" t="n">
        <f aca="false">+AY88*$C92</f>
        <v>14.0000333333333</v>
      </c>
      <c r="AZ92" s="180" t="n">
        <f aca="false">+AZ88*$C92</f>
        <v>14.0000333333333</v>
      </c>
      <c r="BA92" s="182" t="n">
        <f aca="false">+BA88*$C92</f>
        <v>14.0000333333333</v>
      </c>
      <c r="BB92" s="183" t="n">
        <f aca="false">+BB88*$C92</f>
        <v>14.0000333333333</v>
      </c>
      <c r="BC92" s="183"/>
      <c r="BF92" s="183"/>
      <c r="BG92" s="183"/>
      <c r="BH92" s="183"/>
      <c r="BI92" s="183"/>
      <c r="BJ92" s="183"/>
      <c r="BK92" s="183"/>
      <c r="BL92" s="183"/>
      <c r="BM92" s="183"/>
      <c r="BN92" s="183"/>
      <c r="BO92" s="183"/>
      <c r="BP92" s="183"/>
      <c r="BQ92" s="183"/>
      <c r="BR92" s="183"/>
      <c r="BS92" s="183"/>
      <c r="BT92" s="183"/>
      <c r="BU92" s="183"/>
      <c r="BV92" s="183"/>
      <c r="BW92" s="183"/>
      <c r="BX92" s="183"/>
      <c r="BY92" s="183"/>
      <c r="BZ92" s="183"/>
      <c r="CA92" s="183"/>
      <c r="CB92" s="183"/>
      <c r="CC92" s="183"/>
      <c r="CD92" s="183"/>
      <c r="CE92" s="183"/>
      <c r="CF92" s="183"/>
      <c r="CG92" s="183"/>
      <c r="CH92" s="183"/>
      <c r="CI92" s="183"/>
      <c r="CJ92" s="183"/>
      <c r="CK92" s="183"/>
    </row>
    <row r="93" customFormat="false" ht="13.5" hidden="false" customHeight="false" outlineLevel="0" collapsed="false">
      <c r="A93" s="184"/>
      <c r="B93" s="184" t="s">
        <v>126</v>
      </c>
      <c r="C93" s="185" t="str">
        <f aca="false">+'NTP or Sold'!C7</f>
        <v>NTP</v>
      </c>
      <c r="D93" s="186" t="n">
        <f aca="false">+D90*$C92</f>
        <v>0</v>
      </c>
      <c r="E93" s="186" t="n">
        <f aca="false">+E90*$C92</f>
        <v>0</v>
      </c>
      <c r="F93" s="186" t="n">
        <f aca="false">+F90*$C92</f>
        <v>0</v>
      </c>
      <c r="G93" s="186" t="n">
        <f aca="false">+G90*$C92</f>
        <v>0</v>
      </c>
      <c r="H93" s="186" t="n">
        <f aca="false">+H90*$C92</f>
        <v>0</v>
      </c>
      <c r="I93" s="186" t="n">
        <f aca="false">+I90*$C92</f>
        <v>0</v>
      </c>
      <c r="J93" s="186" t="n">
        <f aca="false">+J90*$C92</f>
        <v>0</v>
      </c>
      <c r="K93" s="186" t="n">
        <f aca="false">+K90*$C92</f>
        <v>0</v>
      </c>
      <c r="L93" s="186" t="n">
        <f aca="false">+L90*$C92</f>
        <v>0</v>
      </c>
      <c r="M93" s="186" t="n">
        <f aca="false">+M90*$C92</f>
        <v>0</v>
      </c>
      <c r="N93" s="186" t="n">
        <f aca="false">+N90*$C92</f>
        <v>0.7</v>
      </c>
      <c r="O93" s="186" t="n">
        <f aca="false">+O90*$C92</f>
        <v>0.7</v>
      </c>
      <c r="P93" s="186" t="n">
        <f aca="false">+P90*$C92</f>
        <v>0.7</v>
      </c>
      <c r="Q93" s="186" t="n">
        <f aca="false">+Q90*$C92</f>
        <v>0.7</v>
      </c>
      <c r="R93" s="186" t="n">
        <f aca="false">+R90*$C92</f>
        <v>0.7</v>
      </c>
      <c r="S93" s="186" t="n">
        <f aca="false">+S90*$C92</f>
        <v>0.7</v>
      </c>
      <c r="T93" s="186" t="n">
        <f aca="false">+T90*$C92</f>
        <v>0.7</v>
      </c>
      <c r="U93" s="186" t="n">
        <f aca="false">+U90*$C92</f>
        <v>0.7</v>
      </c>
      <c r="V93" s="186" t="n">
        <f aca="false">+V90*$C92</f>
        <v>0.7</v>
      </c>
      <c r="W93" s="186" t="n">
        <f aca="false">+W90*$C92</f>
        <v>0.7</v>
      </c>
      <c r="X93" s="186" t="n">
        <f aca="false">+X90*$C92</f>
        <v>0.925555555555556</v>
      </c>
      <c r="Y93" s="186" t="n">
        <f aca="false">+Y90*$C92</f>
        <v>1.15111111111111</v>
      </c>
      <c r="Z93" s="187" t="n">
        <f aca="false">+Z90*$C92</f>
        <v>1.37666666666667</v>
      </c>
      <c r="AA93" s="186" t="n">
        <f aca="false">+AA90*$C92</f>
        <v>1.60222222222222</v>
      </c>
      <c r="AB93" s="186" t="n">
        <f aca="false">+AB90*$C92</f>
        <v>1.82777777777778</v>
      </c>
      <c r="AC93" s="186" t="n">
        <f aca="false">+AC90*$C92</f>
        <v>2.05333333333333</v>
      </c>
      <c r="AD93" s="186" t="n">
        <f aca="false">+AD90*$C92</f>
        <v>2.27888888888889</v>
      </c>
      <c r="AE93" s="186" t="n">
        <f aca="false">+AE90*$C92</f>
        <v>2.50444444444444</v>
      </c>
      <c r="AF93" s="186" t="n">
        <f aca="false">+AF90*$C92</f>
        <v>2.73</v>
      </c>
      <c r="AG93" s="186" t="n">
        <f aca="false">+AG90*$C92</f>
        <v>2.95555555555556</v>
      </c>
      <c r="AH93" s="186" t="n">
        <f aca="false">+AH90*$C92</f>
        <v>3.18111111111111</v>
      </c>
      <c r="AI93" s="186" t="n">
        <f aca="false">+AI90*$C92</f>
        <v>3.40666666666667</v>
      </c>
      <c r="AJ93" s="186" t="n">
        <f aca="false">+AJ90*$C92</f>
        <v>3.63222222222222</v>
      </c>
      <c r="AK93" s="186" t="n">
        <f aca="false">+AK90*$C92</f>
        <v>3.85777777777778</v>
      </c>
      <c r="AL93" s="186" t="n">
        <f aca="false">+AL90*$C92</f>
        <v>4.08333333333333</v>
      </c>
      <c r="AM93" s="186" t="n">
        <f aca="false">+AM90*$C92</f>
        <v>4.30888888888889</v>
      </c>
      <c r="AN93" s="186" t="n">
        <f aca="false">+AN90*$C92</f>
        <v>4.53444444444445</v>
      </c>
      <c r="AO93" s="186" t="n">
        <f aca="false">+AO90*$C92</f>
        <v>4.76</v>
      </c>
      <c r="AP93" s="186" t="n">
        <f aca="false">+AP90*$C92</f>
        <v>14</v>
      </c>
      <c r="AQ93" s="186" t="n">
        <f aca="false">+AQ90*$C92</f>
        <v>14</v>
      </c>
      <c r="AR93" s="186" t="n">
        <f aca="false">+AR90*$C92</f>
        <v>14</v>
      </c>
      <c r="AS93" s="186" t="n">
        <f aca="false">+AS90*$C92</f>
        <v>14</v>
      </c>
      <c r="AT93" s="186" t="n">
        <f aca="false">+AT90*$C92</f>
        <v>14</v>
      </c>
      <c r="AU93" s="186" t="n">
        <f aca="false">+AU90*$C92</f>
        <v>14</v>
      </c>
      <c r="AV93" s="186" t="n">
        <f aca="false">+AV90*$C92</f>
        <v>14</v>
      </c>
      <c r="AW93" s="186" t="n">
        <f aca="false">+AW90*$C92</f>
        <v>14</v>
      </c>
      <c r="AX93" s="186" t="n">
        <f aca="false">+AX90*$C92</f>
        <v>14</v>
      </c>
      <c r="AY93" s="186" t="n">
        <f aca="false">+AY90*$C92</f>
        <v>14</v>
      </c>
      <c r="AZ93" s="186" t="n">
        <f aca="false">+AZ90*$C92</f>
        <v>14</v>
      </c>
      <c r="BA93" s="188" t="n">
        <f aca="false">+BA90*$C92</f>
        <v>14</v>
      </c>
      <c r="BB93" s="189" t="n">
        <f aca="false">+BB90*$C92</f>
        <v>14</v>
      </c>
      <c r="BC93" s="189"/>
      <c r="BF93" s="189"/>
      <c r="BG93" s="189"/>
      <c r="BH93" s="189"/>
      <c r="BI93" s="189"/>
      <c r="BJ93" s="189"/>
      <c r="BK93" s="189"/>
      <c r="BL93" s="189"/>
      <c r="BM93" s="189"/>
      <c r="BN93" s="189"/>
      <c r="BO93" s="189"/>
      <c r="BP93" s="189"/>
      <c r="BQ93" s="189"/>
      <c r="BR93" s="189"/>
      <c r="BS93" s="189"/>
      <c r="BT93" s="189"/>
      <c r="BU93" s="189"/>
      <c r="BV93" s="189"/>
      <c r="BW93" s="189"/>
      <c r="BX93" s="189"/>
      <c r="BY93" s="189"/>
      <c r="BZ93" s="189"/>
      <c r="CA93" s="189"/>
      <c r="CB93" s="189"/>
      <c r="CC93" s="189"/>
      <c r="CD93" s="189"/>
      <c r="CE93" s="189"/>
      <c r="CF93" s="189"/>
      <c r="CG93" s="189"/>
      <c r="CH93" s="189"/>
      <c r="CI93" s="189"/>
      <c r="CJ93" s="189"/>
      <c r="CK93" s="189"/>
    </row>
    <row r="94" customFormat="false" ht="15" hidden="false" customHeight="true" outlineLevel="0" collapsed="false">
      <c r="A94" s="167"/>
      <c r="B94" s="162" t="str">
        <f aca="false">+'NTP or Sold'!H8</f>
        <v>LM6000</v>
      </c>
      <c r="C94" s="163" t="str">
        <f aca="false">+'NTP or Sold'!T8</f>
        <v>Sandhill Power / Austin (ENA)</v>
      </c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5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64"/>
      <c r="AR94" s="164"/>
      <c r="AS94" s="164"/>
      <c r="AT94" s="164"/>
      <c r="AU94" s="164"/>
      <c r="AV94" s="164"/>
      <c r="AW94" s="164"/>
      <c r="AX94" s="164"/>
      <c r="AY94" s="164"/>
      <c r="AZ94" s="164"/>
      <c r="BA94" s="166"/>
    </row>
    <row r="95" customFormat="false" ht="12.75" hidden="false" customHeight="false" outlineLevel="0" collapsed="false">
      <c r="A95" s="172"/>
      <c r="B95" s="168" t="s">
        <v>121</v>
      </c>
      <c r="C95" s="163"/>
      <c r="D95" s="169" t="n">
        <v>0</v>
      </c>
      <c r="E95" s="169" t="n">
        <v>0</v>
      </c>
      <c r="F95" s="169" t="n">
        <v>0</v>
      </c>
      <c r="G95" s="169" t="n">
        <v>0</v>
      </c>
      <c r="H95" s="169" t="n">
        <v>0</v>
      </c>
      <c r="I95" s="169" t="n">
        <v>0</v>
      </c>
      <c r="J95" s="169" t="n">
        <v>0</v>
      </c>
      <c r="K95" s="169" t="n">
        <v>0</v>
      </c>
      <c r="L95" s="169" t="n">
        <v>0</v>
      </c>
      <c r="M95" s="169" t="n">
        <v>0</v>
      </c>
      <c r="N95" s="169" t="n">
        <f aca="false">16.7/336</f>
        <v>0.049702380952381</v>
      </c>
      <c r="O95" s="169" t="n">
        <v>0</v>
      </c>
      <c r="P95" s="169" t="n">
        <v>0</v>
      </c>
      <c r="Q95" s="169" t="n">
        <v>0</v>
      </c>
      <c r="R95" s="169" t="n">
        <v>0</v>
      </c>
      <c r="S95" s="169" t="n">
        <v>0</v>
      </c>
      <c r="T95" s="169" t="n">
        <v>0</v>
      </c>
      <c r="U95" s="169" t="n">
        <v>0</v>
      </c>
      <c r="V95" s="169" t="n">
        <v>0</v>
      </c>
      <c r="W95" s="169" t="n">
        <v>0</v>
      </c>
      <c r="X95" s="169" t="n">
        <f aca="false">+(0.95-0.0497)/18</f>
        <v>0.0500166666666667</v>
      </c>
      <c r="Y95" s="169" t="n">
        <f aca="false">+(0.95-0.0497)/18</f>
        <v>0.0500166666666667</v>
      </c>
      <c r="Z95" s="170" t="n">
        <f aca="false">+(0.95-0.0497)/18</f>
        <v>0.0500166666666667</v>
      </c>
      <c r="AA95" s="169" t="n">
        <f aca="false">+(0.95-0.0497)/18</f>
        <v>0.0500166666666667</v>
      </c>
      <c r="AB95" s="169" t="n">
        <f aca="false">+(0.95-0.0497)/18</f>
        <v>0.0500166666666667</v>
      </c>
      <c r="AC95" s="169" t="n">
        <f aca="false">+(0.95-0.0497)/18</f>
        <v>0.0500166666666667</v>
      </c>
      <c r="AD95" s="169" t="n">
        <f aca="false">+(0.95-0.0497)/18</f>
        <v>0.0500166666666667</v>
      </c>
      <c r="AE95" s="169" t="n">
        <f aca="false">+(0.95-0.0497)/18</f>
        <v>0.0500166666666667</v>
      </c>
      <c r="AF95" s="169" t="n">
        <f aca="false">+(0.95-0.0497)/18</f>
        <v>0.0500166666666667</v>
      </c>
      <c r="AG95" s="169" t="n">
        <f aca="false">+(0.95-0.0497)/18</f>
        <v>0.0500166666666667</v>
      </c>
      <c r="AH95" s="169" t="n">
        <f aca="false">+(0.95-0.0497)/18</f>
        <v>0.0500166666666667</v>
      </c>
      <c r="AI95" s="169" t="n">
        <f aca="false">+(0.95-0.0497)/18</f>
        <v>0.0500166666666667</v>
      </c>
      <c r="AJ95" s="169" t="n">
        <f aca="false">+(0.95-0.0497)/18</f>
        <v>0.0500166666666667</v>
      </c>
      <c r="AK95" s="169" t="n">
        <f aca="false">+(0.95-0.0497)/18</f>
        <v>0.0500166666666667</v>
      </c>
      <c r="AL95" s="169" t="n">
        <f aca="false">+(0.95-0.0497)/18</f>
        <v>0.0500166666666667</v>
      </c>
      <c r="AM95" s="169" t="n">
        <f aca="false">+(0.95-0.0497)/18</f>
        <v>0.0500166666666667</v>
      </c>
      <c r="AN95" s="169" t="n">
        <f aca="false">+(0.95-0.0497)/18</f>
        <v>0.0500166666666667</v>
      </c>
      <c r="AO95" s="169" t="n">
        <f aca="false">+(0.95-0.0497)/18</f>
        <v>0.0500166666666667</v>
      </c>
      <c r="AP95" s="169" t="n">
        <v>0</v>
      </c>
      <c r="AQ95" s="169" t="n">
        <v>0</v>
      </c>
      <c r="AR95" s="169" t="n">
        <v>0</v>
      </c>
      <c r="AS95" s="169" t="n">
        <v>0</v>
      </c>
      <c r="AT95" s="169" t="n">
        <v>0.05</v>
      </c>
      <c r="AU95" s="169" t="n">
        <v>0</v>
      </c>
      <c r="AV95" s="169" t="n">
        <v>0</v>
      </c>
      <c r="AW95" s="169" t="n">
        <v>0</v>
      </c>
      <c r="AX95" s="169" t="n">
        <v>0</v>
      </c>
      <c r="AY95" s="169" t="n">
        <v>0</v>
      </c>
      <c r="AZ95" s="169" t="n">
        <v>0</v>
      </c>
      <c r="BA95" s="171" t="n">
        <v>0</v>
      </c>
      <c r="BB95" s="168" t="n">
        <v>0</v>
      </c>
      <c r="BC95" s="172" t="n">
        <f aca="false">SUM(N95:BB95)</f>
        <v>1.00000238095238</v>
      </c>
    </row>
    <row r="96" customFormat="false" ht="12.75" hidden="false" customHeight="false" outlineLevel="0" collapsed="false">
      <c r="A96" s="172"/>
      <c r="B96" s="168" t="s">
        <v>122</v>
      </c>
      <c r="C96" s="163"/>
      <c r="D96" s="169" t="n">
        <f aca="false">+D95</f>
        <v>0</v>
      </c>
      <c r="E96" s="169" t="n">
        <f aca="false">+D96+E95</f>
        <v>0</v>
      </c>
      <c r="F96" s="169" t="n">
        <f aca="false">+E96+F95</f>
        <v>0</v>
      </c>
      <c r="G96" s="169" t="n">
        <f aca="false">+F96+G95</f>
        <v>0</v>
      </c>
      <c r="H96" s="169" t="n">
        <f aca="false">+G96+H95</f>
        <v>0</v>
      </c>
      <c r="I96" s="169" t="n">
        <f aca="false">+H96+I95</f>
        <v>0</v>
      </c>
      <c r="J96" s="169" t="n">
        <f aca="false">+I96+J95</f>
        <v>0</v>
      </c>
      <c r="K96" s="169" t="n">
        <f aca="false">+J96+K95</f>
        <v>0</v>
      </c>
      <c r="L96" s="169" t="n">
        <f aca="false">+K96+L95</f>
        <v>0</v>
      </c>
      <c r="M96" s="169" t="n">
        <f aca="false">+L96+M95</f>
        <v>0</v>
      </c>
      <c r="N96" s="169" t="n">
        <f aca="false">+M96+N95</f>
        <v>0.049702380952381</v>
      </c>
      <c r="O96" s="169" t="n">
        <f aca="false">+N96+O95</f>
        <v>0.049702380952381</v>
      </c>
      <c r="P96" s="169" t="n">
        <f aca="false">+O96+P95</f>
        <v>0.049702380952381</v>
      </c>
      <c r="Q96" s="169" t="n">
        <f aca="false">+P96+Q95</f>
        <v>0.049702380952381</v>
      </c>
      <c r="R96" s="169" t="n">
        <f aca="false">+Q96+R95</f>
        <v>0.049702380952381</v>
      </c>
      <c r="S96" s="169" t="n">
        <f aca="false">+R96+S95</f>
        <v>0.049702380952381</v>
      </c>
      <c r="T96" s="169" t="n">
        <f aca="false">+S96+T95</f>
        <v>0.049702380952381</v>
      </c>
      <c r="U96" s="169" t="n">
        <f aca="false">+T96+U95</f>
        <v>0.049702380952381</v>
      </c>
      <c r="V96" s="169" t="n">
        <f aca="false">+U96+V95</f>
        <v>0.049702380952381</v>
      </c>
      <c r="W96" s="169" t="n">
        <f aca="false">+V96+W95</f>
        <v>0.049702380952381</v>
      </c>
      <c r="X96" s="169" t="n">
        <f aca="false">+W96+X95</f>
        <v>0.0997190476190476</v>
      </c>
      <c r="Y96" s="169" t="n">
        <f aca="false">+X96+Y95</f>
        <v>0.149735714285714</v>
      </c>
      <c r="Z96" s="170" t="n">
        <f aca="false">+Y96+Z95</f>
        <v>0.199752380952381</v>
      </c>
      <c r="AA96" s="169" t="n">
        <f aca="false">+Z96+AA95</f>
        <v>0.249769047619048</v>
      </c>
      <c r="AB96" s="169" t="n">
        <f aca="false">+AA96+AB95</f>
        <v>0.299785714285714</v>
      </c>
      <c r="AC96" s="169" t="n">
        <f aca="false">+AB96+AC95</f>
        <v>0.349802380952381</v>
      </c>
      <c r="AD96" s="169" t="n">
        <f aca="false">+AC96+AD95</f>
        <v>0.399819047619048</v>
      </c>
      <c r="AE96" s="169" t="n">
        <f aca="false">+AD96+AE95</f>
        <v>0.449835714285714</v>
      </c>
      <c r="AF96" s="169" t="n">
        <f aca="false">+AE96+AF95</f>
        <v>0.499852380952381</v>
      </c>
      <c r="AG96" s="169" t="n">
        <f aca="false">+AF96+AG95</f>
        <v>0.549869047619048</v>
      </c>
      <c r="AH96" s="169" t="n">
        <f aca="false">+AG96+AH95</f>
        <v>0.599885714285714</v>
      </c>
      <c r="AI96" s="169" t="n">
        <f aca="false">+AH96+AI95</f>
        <v>0.649902380952381</v>
      </c>
      <c r="AJ96" s="169" t="n">
        <f aca="false">+AI96+AJ95</f>
        <v>0.699919047619048</v>
      </c>
      <c r="AK96" s="169" t="n">
        <f aca="false">+AJ96+AK95</f>
        <v>0.749935714285714</v>
      </c>
      <c r="AL96" s="169" t="n">
        <f aca="false">+AK96+AL95</f>
        <v>0.799952380952381</v>
      </c>
      <c r="AM96" s="169" t="n">
        <f aca="false">+AL96+AM95</f>
        <v>0.849969047619048</v>
      </c>
      <c r="AN96" s="169" t="n">
        <f aca="false">+AM96+AN95</f>
        <v>0.899985714285715</v>
      </c>
      <c r="AO96" s="169" t="n">
        <f aca="false">+AN96+AO95</f>
        <v>0.950002380952381</v>
      </c>
      <c r="AP96" s="169" t="n">
        <f aca="false">+AO96+AP95</f>
        <v>0.950002380952381</v>
      </c>
      <c r="AQ96" s="169" t="n">
        <f aca="false">+AP96+AQ95</f>
        <v>0.950002380952381</v>
      </c>
      <c r="AR96" s="169" t="n">
        <f aca="false">+AQ96+AR95</f>
        <v>0.950002380952381</v>
      </c>
      <c r="AS96" s="169" t="n">
        <f aca="false">+AR96+AS95</f>
        <v>0.950002380952381</v>
      </c>
      <c r="AT96" s="169" t="n">
        <f aca="false">+AS96+AT95</f>
        <v>1.00000238095238</v>
      </c>
      <c r="AU96" s="169" t="n">
        <f aca="false">+AT96+AU95</f>
        <v>1.00000238095238</v>
      </c>
      <c r="AV96" s="169" t="n">
        <f aca="false">+AU96+AV95</f>
        <v>1.00000238095238</v>
      </c>
      <c r="AW96" s="169" t="n">
        <f aca="false">+AV96+AW95</f>
        <v>1.00000238095238</v>
      </c>
      <c r="AX96" s="169" t="n">
        <f aca="false">+AW96+AX95</f>
        <v>1.00000238095238</v>
      </c>
      <c r="AY96" s="169" t="n">
        <f aca="false">+AX96+AY95</f>
        <v>1.00000238095238</v>
      </c>
      <c r="AZ96" s="169" t="n">
        <f aca="false">+AY96+AZ95</f>
        <v>1.00000238095238</v>
      </c>
      <c r="BA96" s="171" t="n">
        <f aca="false">+AZ96+BA95</f>
        <v>1.00000238095238</v>
      </c>
      <c r="BB96" s="168" t="n">
        <f aca="false">+BA96+BB95</f>
        <v>1.00000238095238</v>
      </c>
    </row>
    <row r="97" customFormat="false" ht="12.75" hidden="false" customHeight="false" outlineLevel="0" collapsed="false">
      <c r="A97" s="172"/>
      <c r="B97" s="168" t="s">
        <v>123</v>
      </c>
      <c r="C97" s="163"/>
      <c r="D97" s="169" t="n">
        <v>0</v>
      </c>
      <c r="E97" s="169" t="n">
        <v>0</v>
      </c>
      <c r="F97" s="169" t="n">
        <v>0</v>
      </c>
      <c r="G97" s="169" t="n">
        <v>0</v>
      </c>
      <c r="H97" s="169" t="n">
        <v>0</v>
      </c>
      <c r="I97" s="169" t="n">
        <v>0</v>
      </c>
      <c r="J97" s="169" t="n">
        <v>0</v>
      </c>
      <c r="K97" s="169" t="n">
        <v>0</v>
      </c>
      <c r="L97" s="169" t="n">
        <v>0</v>
      </c>
      <c r="M97" s="169" t="n">
        <v>0</v>
      </c>
      <c r="N97" s="169" t="n">
        <v>0.05</v>
      </c>
      <c r="O97" s="169" t="n">
        <v>0</v>
      </c>
      <c r="P97" s="169" t="n">
        <v>0</v>
      </c>
      <c r="Q97" s="169" t="n">
        <v>0</v>
      </c>
      <c r="R97" s="169" t="n">
        <v>0</v>
      </c>
      <c r="S97" s="169" t="n">
        <v>0</v>
      </c>
      <c r="T97" s="169" t="n">
        <v>0</v>
      </c>
      <c r="U97" s="169" t="n">
        <v>0</v>
      </c>
      <c r="V97" s="169" t="n">
        <v>0</v>
      </c>
      <c r="W97" s="169" t="n">
        <v>0</v>
      </c>
      <c r="X97" s="169" t="n">
        <f aca="false">+(0.34-0.05)/18</f>
        <v>0.0161111111111111</v>
      </c>
      <c r="Y97" s="169" t="n">
        <f aca="false">+(0.34-0.05)/18</f>
        <v>0.0161111111111111</v>
      </c>
      <c r="Z97" s="170" t="n">
        <f aca="false">+(0.34-0.05)/18</f>
        <v>0.0161111111111111</v>
      </c>
      <c r="AA97" s="169" t="n">
        <f aca="false">+(0.34-0.05)/18</f>
        <v>0.0161111111111111</v>
      </c>
      <c r="AB97" s="169" t="n">
        <f aca="false">+(0.34-0.05)/18</f>
        <v>0.0161111111111111</v>
      </c>
      <c r="AC97" s="169" t="n">
        <f aca="false">+(0.34-0.05)/18</f>
        <v>0.0161111111111111</v>
      </c>
      <c r="AD97" s="169" t="n">
        <f aca="false">+(0.34-0.05)/18</f>
        <v>0.0161111111111111</v>
      </c>
      <c r="AE97" s="169" t="n">
        <f aca="false">+(0.34-0.05)/18</f>
        <v>0.0161111111111111</v>
      </c>
      <c r="AF97" s="169" t="n">
        <f aca="false">+(0.34-0.05)/18</f>
        <v>0.0161111111111111</v>
      </c>
      <c r="AG97" s="169" t="n">
        <f aca="false">+(0.34-0.05)/18</f>
        <v>0.0161111111111111</v>
      </c>
      <c r="AH97" s="169" t="n">
        <f aca="false">+(0.34-0.05)/18</f>
        <v>0.0161111111111111</v>
      </c>
      <c r="AI97" s="169" t="n">
        <f aca="false">+(0.34-0.05)/18</f>
        <v>0.0161111111111111</v>
      </c>
      <c r="AJ97" s="169" t="n">
        <f aca="false">+(0.34-0.05)/18</f>
        <v>0.0161111111111111</v>
      </c>
      <c r="AK97" s="169" t="n">
        <f aca="false">+(0.34-0.05)/18</f>
        <v>0.0161111111111111</v>
      </c>
      <c r="AL97" s="169" t="n">
        <f aca="false">+(0.34-0.05)/18</f>
        <v>0.0161111111111111</v>
      </c>
      <c r="AM97" s="169" t="n">
        <f aca="false">+(0.34-0.05)/18</f>
        <v>0.0161111111111111</v>
      </c>
      <c r="AN97" s="169" t="n">
        <f aca="false">+(0.34-0.05)/18</f>
        <v>0.0161111111111111</v>
      </c>
      <c r="AO97" s="169" t="n">
        <f aca="false">+(0.34-0.05)/18</f>
        <v>0.0161111111111111</v>
      </c>
      <c r="AP97" s="169" t="n">
        <v>0.66</v>
      </c>
      <c r="AQ97" s="169" t="n">
        <v>0</v>
      </c>
      <c r="AR97" s="169" t="n">
        <v>0</v>
      </c>
      <c r="AS97" s="169" t="n">
        <v>0</v>
      </c>
      <c r="AT97" s="169" t="n">
        <v>0</v>
      </c>
      <c r="AU97" s="169" t="n">
        <v>0</v>
      </c>
      <c r="AV97" s="169" t="n">
        <v>0</v>
      </c>
      <c r="AW97" s="169" t="n">
        <v>0</v>
      </c>
      <c r="AX97" s="169" t="n">
        <v>0</v>
      </c>
      <c r="AY97" s="169" t="n">
        <v>0</v>
      </c>
      <c r="AZ97" s="169" t="n">
        <v>0</v>
      </c>
      <c r="BA97" s="171" t="n">
        <v>0</v>
      </c>
      <c r="BB97" s="168" t="n">
        <v>0</v>
      </c>
      <c r="BC97" s="172" t="n">
        <f aca="false">SUM(N97:BB97)</f>
        <v>1</v>
      </c>
    </row>
    <row r="98" customFormat="false" ht="12.75" hidden="false" customHeight="false" outlineLevel="0" collapsed="false">
      <c r="A98" s="172"/>
      <c r="B98" s="168" t="s">
        <v>124</v>
      </c>
      <c r="C98" s="163"/>
      <c r="D98" s="169" t="n">
        <f aca="false">+D97</f>
        <v>0</v>
      </c>
      <c r="E98" s="169" t="n">
        <f aca="false">+D98+E97</f>
        <v>0</v>
      </c>
      <c r="F98" s="169" t="n">
        <f aca="false">+E98+F97</f>
        <v>0</v>
      </c>
      <c r="G98" s="169" t="n">
        <f aca="false">+F98+G97</f>
        <v>0</v>
      </c>
      <c r="H98" s="169" t="n">
        <f aca="false">+G98+H97</f>
        <v>0</v>
      </c>
      <c r="I98" s="169" t="n">
        <f aca="false">+H98+I97</f>
        <v>0</v>
      </c>
      <c r="J98" s="169" t="n">
        <f aca="false">+I98+J97</f>
        <v>0</v>
      </c>
      <c r="K98" s="169" t="n">
        <f aca="false">+J98+K97</f>
        <v>0</v>
      </c>
      <c r="L98" s="169" t="n">
        <f aca="false">+K98+L97</f>
        <v>0</v>
      </c>
      <c r="M98" s="169" t="n">
        <f aca="false">+L98+M97</f>
        <v>0</v>
      </c>
      <c r="N98" s="169" t="n">
        <f aca="false">+M98+N97</f>
        <v>0.05</v>
      </c>
      <c r="O98" s="169" t="n">
        <f aca="false">+N98+O97</f>
        <v>0.05</v>
      </c>
      <c r="P98" s="169" t="n">
        <f aca="false">+O98+P97</f>
        <v>0.05</v>
      </c>
      <c r="Q98" s="169" t="n">
        <f aca="false">+P98+Q97</f>
        <v>0.05</v>
      </c>
      <c r="R98" s="169" t="n">
        <f aca="false">+Q98+R97</f>
        <v>0.05</v>
      </c>
      <c r="S98" s="169" t="n">
        <f aca="false">+R98+S97</f>
        <v>0.05</v>
      </c>
      <c r="T98" s="169" t="n">
        <f aca="false">+S98+T97</f>
        <v>0.05</v>
      </c>
      <c r="U98" s="169" t="n">
        <f aca="false">+T98+U97</f>
        <v>0.05</v>
      </c>
      <c r="V98" s="169" t="n">
        <f aca="false">+U98+V97</f>
        <v>0.05</v>
      </c>
      <c r="W98" s="169" t="n">
        <f aca="false">+V98+W97</f>
        <v>0.05</v>
      </c>
      <c r="X98" s="169" t="n">
        <f aca="false">+W98+X97</f>
        <v>0.0661111111111111</v>
      </c>
      <c r="Y98" s="169" t="n">
        <f aca="false">+X98+Y97</f>
        <v>0.0822222222222222</v>
      </c>
      <c r="Z98" s="170" t="n">
        <f aca="false">+Y98+Z97</f>
        <v>0.0983333333333334</v>
      </c>
      <c r="AA98" s="169" t="n">
        <f aca="false">+Z98+AA97</f>
        <v>0.114444444444444</v>
      </c>
      <c r="AB98" s="169" t="n">
        <f aca="false">+AA98+AB97</f>
        <v>0.130555555555556</v>
      </c>
      <c r="AC98" s="169" t="n">
        <f aca="false">+AB98+AC97</f>
        <v>0.146666666666667</v>
      </c>
      <c r="AD98" s="169" t="n">
        <f aca="false">+AC98+AD97</f>
        <v>0.162777777777778</v>
      </c>
      <c r="AE98" s="169" t="n">
        <f aca="false">+AD98+AE97</f>
        <v>0.178888888888889</v>
      </c>
      <c r="AF98" s="169" t="n">
        <f aca="false">+AE98+AF97</f>
        <v>0.195</v>
      </c>
      <c r="AG98" s="169" t="n">
        <f aca="false">+AF98+AG97</f>
        <v>0.211111111111111</v>
      </c>
      <c r="AH98" s="169" t="n">
        <f aca="false">+AG98+AH97</f>
        <v>0.227222222222222</v>
      </c>
      <c r="AI98" s="169" t="n">
        <f aca="false">+AH98+AI97</f>
        <v>0.243333333333333</v>
      </c>
      <c r="AJ98" s="169" t="n">
        <f aca="false">+AI98+AJ97</f>
        <v>0.259444444444444</v>
      </c>
      <c r="AK98" s="169" t="n">
        <f aca="false">+AJ98+AK97</f>
        <v>0.275555555555556</v>
      </c>
      <c r="AL98" s="169" t="n">
        <f aca="false">+AK98+AL97</f>
        <v>0.291666666666667</v>
      </c>
      <c r="AM98" s="169" t="n">
        <f aca="false">+AL98+AM97</f>
        <v>0.307777777777778</v>
      </c>
      <c r="AN98" s="169" t="n">
        <f aca="false">+AM98+AN97</f>
        <v>0.323888888888889</v>
      </c>
      <c r="AO98" s="169" t="n">
        <f aca="false">+AN98+AO97</f>
        <v>0.34</v>
      </c>
      <c r="AP98" s="169" t="n">
        <f aca="false">+AO98+AP97</f>
        <v>1</v>
      </c>
      <c r="AQ98" s="169" t="n">
        <f aca="false">+AP98+AQ97</f>
        <v>1</v>
      </c>
      <c r="AR98" s="169" t="n">
        <f aca="false">+AQ98+AR97</f>
        <v>1</v>
      </c>
      <c r="AS98" s="169" t="n">
        <f aca="false">+AR98+AS97</f>
        <v>1</v>
      </c>
      <c r="AT98" s="169" t="n">
        <f aca="false">+AS98+AT97</f>
        <v>1</v>
      </c>
      <c r="AU98" s="169" t="n">
        <f aca="false">+AT98+AU97</f>
        <v>1</v>
      </c>
      <c r="AV98" s="169" t="n">
        <f aca="false">+AU98+AV97</f>
        <v>1</v>
      </c>
      <c r="AW98" s="169" t="n">
        <f aca="false">+AV98+AW97</f>
        <v>1</v>
      </c>
      <c r="AX98" s="169" t="n">
        <f aca="false">+AW98+AX97</f>
        <v>1</v>
      </c>
      <c r="AY98" s="169" t="n">
        <f aca="false">+AX98+AY97</f>
        <v>1</v>
      </c>
      <c r="AZ98" s="169" t="n">
        <f aca="false">+AY98+AZ97</f>
        <v>1</v>
      </c>
      <c r="BA98" s="171" t="n">
        <f aca="false">+AZ98+BA97</f>
        <v>1</v>
      </c>
      <c r="BB98" s="168" t="n">
        <f aca="false">+BA98+BB97</f>
        <v>1</v>
      </c>
    </row>
    <row r="99" customFormat="false" ht="12.75" hidden="false" customHeight="false" outlineLevel="0" collapsed="false">
      <c r="A99" s="177"/>
      <c r="B99" s="173"/>
      <c r="C99" s="163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5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6"/>
      <c r="BB99" s="173"/>
    </row>
    <row r="100" customFormat="false" ht="12.75" hidden="false" customHeight="false" outlineLevel="0" collapsed="false">
      <c r="A100" s="178"/>
      <c r="B100" s="178" t="s">
        <v>125</v>
      </c>
      <c r="C100" s="179" t="n">
        <v>14</v>
      </c>
      <c r="D100" s="180" t="n">
        <f aca="false">+D96*$C100</f>
        <v>0</v>
      </c>
      <c r="E100" s="180" t="n">
        <f aca="false">+E96*$C100</f>
        <v>0</v>
      </c>
      <c r="F100" s="180" t="n">
        <f aca="false">+F96*$C100</f>
        <v>0</v>
      </c>
      <c r="G100" s="180" t="n">
        <f aca="false">+G96*$C100</f>
        <v>0</v>
      </c>
      <c r="H100" s="180" t="n">
        <f aca="false">+H96*$C100</f>
        <v>0</v>
      </c>
      <c r="I100" s="180" t="n">
        <f aca="false">+I96*$C100</f>
        <v>0</v>
      </c>
      <c r="J100" s="180" t="n">
        <f aca="false">+J96*$C100</f>
        <v>0</v>
      </c>
      <c r="K100" s="180" t="n">
        <f aca="false">+K96*$C100</f>
        <v>0</v>
      </c>
      <c r="L100" s="180" t="n">
        <f aca="false">+L96*$C100</f>
        <v>0</v>
      </c>
      <c r="M100" s="180" t="n">
        <f aca="false">+M96*$C100</f>
        <v>0</v>
      </c>
      <c r="N100" s="180" t="n">
        <f aca="false">+N96*$C100</f>
        <v>0.695833333333333</v>
      </c>
      <c r="O100" s="180" t="n">
        <f aca="false">+O96*$C100</f>
        <v>0.695833333333333</v>
      </c>
      <c r="P100" s="180" t="n">
        <f aca="false">+P96*$C100</f>
        <v>0.695833333333333</v>
      </c>
      <c r="Q100" s="180" t="n">
        <f aca="false">+Q96*$C100</f>
        <v>0.695833333333333</v>
      </c>
      <c r="R100" s="180" t="n">
        <f aca="false">+R96*$C100</f>
        <v>0.695833333333333</v>
      </c>
      <c r="S100" s="180" t="n">
        <f aca="false">+S96*$C100</f>
        <v>0.695833333333333</v>
      </c>
      <c r="T100" s="180" t="n">
        <f aca="false">+T96*$C100</f>
        <v>0.695833333333333</v>
      </c>
      <c r="U100" s="180" t="n">
        <f aca="false">+U96*$C100</f>
        <v>0.695833333333333</v>
      </c>
      <c r="V100" s="180" t="n">
        <f aca="false">+V96*$C100</f>
        <v>0.695833333333333</v>
      </c>
      <c r="W100" s="180" t="n">
        <f aca="false">+W96*$C100</f>
        <v>0.695833333333333</v>
      </c>
      <c r="X100" s="180" t="n">
        <f aca="false">+X96*$C100</f>
        <v>1.39606666666667</v>
      </c>
      <c r="Y100" s="180" t="n">
        <f aca="false">+Y96*$C100</f>
        <v>2.0963</v>
      </c>
      <c r="Z100" s="181" t="n">
        <f aca="false">+Z96*$C100</f>
        <v>2.79653333333333</v>
      </c>
      <c r="AA100" s="180" t="n">
        <f aca="false">+AA96*$C100</f>
        <v>3.49676666666667</v>
      </c>
      <c r="AB100" s="180" t="n">
        <f aca="false">+AB96*$C100</f>
        <v>4.197</v>
      </c>
      <c r="AC100" s="180" t="n">
        <f aca="false">+AC96*$C100</f>
        <v>4.89723333333333</v>
      </c>
      <c r="AD100" s="180" t="n">
        <f aca="false">+AD96*$C100</f>
        <v>5.59746666666667</v>
      </c>
      <c r="AE100" s="180" t="n">
        <f aca="false">+AE96*$C100</f>
        <v>6.2977</v>
      </c>
      <c r="AF100" s="180" t="n">
        <f aca="false">+AF96*$C100</f>
        <v>6.99793333333333</v>
      </c>
      <c r="AG100" s="180" t="n">
        <f aca="false">+AG96*$C100</f>
        <v>7.69816666666667</v>
      </c>
      <c r="AH100" s="180" t="n">
        <f aca="false">+AH96*$C100</f>
        <v>8.3984</v>
      </c>
      <c r="AI100" s="180" t="n">
        <f aca="false">+AI96*$C100</f>
        <v>9.09863333333333</v>
      </c>
      <c r="AJ100" s="180" t="n">
        <f aca="false">+AJ96*$C100</f>
        <v>9.79886666666667</v>
      </c>
      <c r="AK100" s="180" t="n">
        <f aca="false">+AK96*$C100</f>
        <v>10.4991</v>
      </c>
      <c r="AL100" s="180" t="n">
        <f aca="false">+AL96*$C100</f>
        <v>11.1993333333333</v>
      </c>
      <c r="AM100" s="180" t="n">
        <f aca="false">+AM96*$C100</f>
        <v>11.8995666666667</v>
      </c>
      <c r="AN100" s="180" t="n">
        <f aca="false">+AN96*$C100</f>
        <v>12.5998</v>
      </c>
      <c r="AO100" s="180" t="n">
        <f aca="false">+AO96*$C100</f>
        <v>13.3000333333333</v>
      </c>
      <c r="AP100" s="180" t="n">
        <f aca="false">+AP96*$C100</f>
        <v>13.3000333333333</v>
      </c>
      <c r="AQ100" s="180" t="n">
        <f aca="false">+AQ96*$C100</f>
        <v>13.3000333333333</v>
      </c>
      <c r="AR100" s="180" t="n">
        <f aca="false">+AR96*$C100</f>
        <v>13.3000333333333</v>
      </c>
      <c r="AS100" s="180" t="n">
        <f aca="false">+AS96*$C100</f>
        <v>13.3000333333333</v>
      </c>
      <c r="AT100" s="180" t="n">
        <f aca="false">+AT96*$C100</f>
        <v>14.0000333333333</v>
      </c>
      <c r="AU100" s="180" t="n">
        <f aca="false">+AU96*$C100</f>
        <v>14.0000333333333</v>
      </c>
      <c r="AV100" s="180" t="n">
        <f aca="false">+AV96*$C100</f>
        <v>14.0000333333333</v>
      </c>
      <c r="AW100" s="180" t="n">
        <f aca="false">+AW96*$C100</f>
        <v>14.0000333333333</v>
      </c>
      <c r="AX100" s="180" t="n">
        <f aca="false">+AX96*$C100</f>
        <v>14.0000333333333</v>
      </c>
      <c r="AY100" s="180" t="n">
        <f aca="false">+AY96*$C100</f>
        <v>14.0000333333333</v>
      </c>
      <c r="AZ100" s="180" t="n">
        <f aca="false">+AZ96*$C100</f>
        <v>14.0000333333333</v>
      </c>
      <c r="BA100" s="182" t="n">
        <f aca="false">+BA96*$C100</f>
        <v>14.0000333333333</v>
      </c>
      <c r="BB100" s="183" t="n">
        <f aca="false">+BB96*$C100</f>
        <v>14.0000333333333</v>
      </c>
      <c r="BC100" s="183"/>
      <c r="BF100" s="183"/>
      <c r="BG100" s="183"/>
      <c r="BH100" s="183"/>
      <c r="BI100" s="183"/>
      <c r="BJ100" s="183"/>
      <c r="BK100" s="183"/>
      <c r="BL100" s="183"/>
      <c r="BM100" s="183"/>
      <c r="BN100" s="183"/>
      <c r="BO100" s="183"/>
      <c r="BP100" s="183"/>
      <c r="BQ100" s="183"/>
      <c r="BR100" s="183"/>
      <c r="BS100" s="183"/>
      <c r="BT100" s="183"/>
      <c r="BU100" s="183"/>
      <c r="BV100" s="183"/>
      <c r="BW100" s="183"/>
      <c r="BX100" s="183"/>
      <c r="BY100" s="183"/>
      <c r="BZ100" s="183"/>
      <c r="CA100" s="183"/>
      <c r="CB100" s="183"/>
      <c r="CC100" s="183"/>
      <c r="CD100" s="183"/>
      <c r="CE100" s="183"/>
      <c r="CF100" s="183"/>
      <c r="CG100" s="183"/>
      <c r="CH100" s="183"/>
      <c r="CI100" s="183"/>
      <c r="CJ100" s="183"/>
      <c r="CK100" s="183"/>
    </row>
    <row r="101" customFormat="false" ht="13.5" hidden="false" customHeight="false" outlineLevel="0" collapsed="false">
      <c r="A101" s="184"/>
      <c r="B101" s="184" t="s">
        <v>126</v>
      </c>
      <c r="C101" s="185" t="str">
        <f aca="false">+'NTP or Sold'!C8</f>
        <v>NTP</v>
      </c>
      <c r="D101" s="186" t="n">
        <f aca="false">+D98*$C100</f>
        <v>0</v>
      </c>
      <c r="E101" s="186" t="n">
        <f aca="false">+E98*$C100</f>
        <v>0</v>
      </c>
      <c r="F101" s="186" t="n">
        <f aca="false">+F98*$C100</f>
        <v>0</v>
      </c>
      <c r="G101" s="186" t="n">
        <f aca="false">+G98*$C100</f>
        <v>0</v>
      </c>
      <c r="H101" s="186" t="n">
        <f aca="false">+H98*$C100</f>
        <v>0</v>
      </c>
      <c r="I101" s="186" t="n">
        <f aca="false">+I98*$C100</f>
        <v>0</v>
      </c>
      <c r="J101" s="186" t="n">
        <f aca="false">+J98*$C100</f>
        <v>0</v>
      </c>
      <c r="K101" s="186" t="n">
        <f aca="false">+K98*$C100</f>
        <v>0</v>
      </c>
      <c r="L101" s="186" t="n">
        <f aca="false">+L98*$C100</f>
        <v>0</v>
      </c>
      <c r="M101" s="186" t="n">
        <f aca="false">+M98*$C100</f>
        <v>0</v>
      </c>
      <c r="N101" s="186" t="n">
        <f aca="false">+N98*$C100</f>
        <v>0.7</v>
      </c>
      <c r="O101" s="186" t="n">
        <f aca="false">+O98*$C100</f>
        <v>0.7</v>
      </c>
      <c r="P101" s="186" t="n">
        <f aca="false">+P98*$C100</f>
        <v>0.7</v>
      </c>
      <c r="Q101" s="186" t="n">
        <f aca="false">+Q98*$C100</f>
        <v>0.7</v>
      </c>
      <c r="R101" s="186" t="n">
        <f aca="false">+R98*$C100</f>
        <v>0.7</v>
      </c>
      <c r="S101" s="186" t="n">
        <f aca="false">+S98*$C100</f>
        <v>0.7</v>
      </c>
      <c r="T101" s="186" t="n">
        <f aca="false">+T98*$C100</f>
        <v>0.7</v>
      </c>
      <c r="U101" s="186" t="n">
        <f aca="false">+U98*$C100</f>
        <v>0.7</v>
      </c>
      <c r="V101" s="186" t="n">
        <f aca="false">+V98*$C100</f>
        <v>0.7</v>
      </c>
      <c r="W101" s="186" t="n">
        <f aca="false">+W98*$C100</f>
        <v>0.7</v>
      </c>
      <c r="X101" s="186" t="n">
        <f aca="false">+X98*$C100</f>
        <v>0.925555555555556</v>
      </c>
      <c r="Y101" s="186" t="n">
        <f aca="false">+Y98*$C100</f>
        <v>1.15111111111111</v>
      </c>
      <c r="Z101" s="187" t="n">
        <f aca="false">+Z98*$C100</f>
        <v>1.37666666666667</v>
      </c>
      <c r="AA101" s="186" t="n">
        <f aca="false">+AA98*$C100</f>
        <v>1.60222222222222</v>
      </c>
      <c r="AB101" s="186" t="n">
        <f aca="false">+AB98*$C100</f>
        <v>1.82777777777778</v>
      </c>
      <c r="AC101" s="186" t="n">
        <f aca="false">+AC98*$C100</f>
        <v>2.05333333333333</v>
      </c>
      <c r="AD101" s="186" t="n">
        <f aca="false">+AD98*$C100</f>
        <v>2.27888888888889</v>
      </c>
      <c r="AE101" s="186" t="n">
        <f aca="false">+AE98*$C100</f>
        <v>2.50444444444444</v>
      </c>
      <c r="AF101" s="186" t="n">
        <f aca="false">+AF98*$C100</f>
        <v>2.73</v>
      </c>
      <c r="AG101" s="186" t="n">
        <f aca="false">+AG98*$C100</f>
        <v>2.95555555555556</v>
      </c>
      <c r="AH101" s="186" t="n">
        <f aca="false">+AH98*$C100</f>
        <v>3.18111111111111</v>
      </c>
      <c r="AI101" s="186" t="n">
        <f aca="false">+AI98*$C100</f>
        <v>3.40666666666667</v>
      </c>
      <c r="AJ101" s="186" t="n">
        <f aca="false">+AJ98*$C100</f>
        <v>3.63222222222222</v>
      </c>
      <c r="AK101" s="186" t="n">
        <f aca="false">+AK98*$C100</f>
        <v>3.85777777777778</v>
      </c>
      <c r="AL101" s="186" t="n">
        <f aca="false">+AL98*$C100</f>
        <v>4.08333333333333</v>
      </c>
      <c r="AM101" s="186" t="n">
        <f aca="false">+AM98*$C100</f>
        <v>4.30888888888889</v>
      </c>
      <c r="AN101" s="186" t="n">
        <f aca="false">+AN98*$C100</f>
        <v>4.53444444444445</v>
      </c>
      <c r="AO101" s="186" t="n">
        <f aca="false">+AO98*$C100</f>
        <v>4.76</v>
      </c>
      <c r="AP101" s="186" t="n">
        <f aca="false">+AP98*$C100</f>
        <v>14</v>
      </c>
      <c r="AQ101" s="186" t="n">
        <f aca="false">+AQ98*$C100</f>
        <v>14</v>
      </c>
      <c r="AR101" s="186" t="n">
        <f aca="false">+AR98*$C100</f>
        <v>14</v>
      </c>
      <c r="AS101" s="186" t="n">
        <f aca="false">+AS98*$C100</f>
        <v>14</v>
      </c>
      <c r="AT101" s="186" t="n">
        <f aca="false">+AT98*$C100</f>
        <v>14</v>
      </c>
      <c r="AU101" s="186" t="n">
        <f aca="false">+AU98*$C100</f>
        <v>14</v>
      </c>
      <c r="AV101" s="186" t="n">
        <f aca="false">+AV98*$C100</f>
        <v>14</v>
      </c>
      <c r="AW101" s="186" t="n">
        <f aca="false">+AW98*$C100</f>
        <v>14</v>
      </c>
      <c r="AX101" s="186" t="n">
        <f aca="false">+AX98*$C100</f>
        <v>14</v>
      </c>
      <c r="AY101" s="186" t="n">
        <f aca="false">+AY98*$C100</f>
        <v>14</v>
      </c>
      <c r="AZ101" s="186" t="n">
        <f aca="false">+AZ98*$C100</f>
        <v>14</v>
      </c>
      <c r="BA101" s="188" t="n">
        <f aca="false">+BA98*$C100</f>
        <v>14</v>
      </c>
      <c r="BB101" s="189" t="n">
        <f aca="false">+BB98*$C100</f>
        <v>14</v>
      </c>
      <c r="BC101" s="189"/>
      <c r="BF101" s="189"/>
      <c r="BG101" s="189"/>
      <c r="BH101" s="189"/>
      <c r="BI101" s="189"/>
      <c r="BJ101" s="189"/>
      <c r="BK101" s="189"/>
      <c r="BL101" s="189"/>
      <c r="BM101" s="189"/>
      <c r="BN101" s="189"/>
      <c r="BO101" s="189"/>
      <c r="BP101" s="189"/>
      <c r="BQ101" s="189"/>
      <c r="BR101" s="189"/>
      <c r="BS101" s="189"/>
      <c r="BT101" s="189"/>
      <c r="BU101" s="189"/>
      <c r="BV101" s="189"/>
      <c r="BW101" s="189"/>
      <c r="BX101" s="189"/>
      <c r="BY101" s="189"/>
      <c r="BZ101" s="189"/>
      <c r="CA101" s="189"/>
      <c r="CB101" s="189"/>
      <c r="CC101" s="189"/>
      <c r="CD101" s="189"/>
      <c r="CE101" s="189"/>
      <c r="CF101" s="189"/>
      <c r="CG101" s="189"/>
      <c r="CH101" s="189"/>
      <c r="CI101" s="189"/>
      <c r="CJ101" s="189"/>
      <c r="CK101" s="189"/>
    </row>
    <row r="102" customFormat="false" ht="15" hidden="false" customHeight="true" outlineLevel="0" collapsed="false">
      <c r="A102" s="167"/>
      <c r="B102" s="178" t="str">
        <f aca="false">+'NTP or Sold'!H9</f>
        <v>Fr 6B 60 hz power barges</v>
      </c>
      <c r="C102" s="163" t="str">
        <f aca="false">+'NTP or Sold'!T9</f>
        <v>Nigeria Barge II (APACHI)</v>
      </c>
      <c r="D102" s="281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41"/>
      <c r="AB102" s="281"/>
      <c r="AC102" s="281"/>
      <c r="AD102" s="281"/>
      <c r="AE102" s="281"/>
      <c r="AF102" s="281"/>
      <c r="AG102" s="281"/>
      <c r="AH102" s="281"/>
      <c r="AI102" s="281"/>
      <c r="AJ102" s="281"/>
      <c r="AK102" s="281"/>
      <c r="AL102" s="281"/>
      <c r="AM102" s="281"/>
      <c r="AN102" s="281"/>
      <c r="AO102" s="281"/>
      <c r="AP102" s="281"/>
      <c r="AQ102" s="281"/>
      <c r="AR102" s="281"/>
      <c r="AS102" s="281"/>
      <c r="AT102" s="281"/>
      <c r="AU102" s="281"/>
      <c r="AV102" s="281"/>
      <c r="AW102" s="281"/>
      <c r="AX102" s="281"/>
      <c r="AY102" s="281"/>
      <c r="AZ102" s="281"/>
      <c r="BA102" s="281"/>
      <c r="BB102" s="281"/>
      <c r="BC102" s="166"/>
    </row>
    <row r="103" customFormat="false" ht="12.75" hidden="false" customHeight="false" outlineLevel="0" collapsed="false">
      <c r="A103" s="172"/>
      <c r="B103" s="168" t="s">
        <v>121</v>
      </c>
      <c r="C103" s="163"/>
      <c r="D103" s="169" t="n">
        <v>0</v>
      </c>
      <c r="E103" s="169" t="n">
        <v>0</v>
      </c>
      <c r="F103" s="169" t="n">
        <v>0</v>
      </c>
      <c r="G103" s="169" t="n">
        <v>0</v>
      </c>
      <c r="H103" s="169" t="n">
        <v>0</v>
      </c>
      <c r="I103" s="169" t="n">
        <v>0</v>
      </c>
      <c r="J103" s="169" t="n">
        <v>0</v>
      </c>
      <c r="K103" s="169" t="n">
        <v>0</v>
      </c>
      <c r="L103" s="169" t="n">
        <v>0</v>
      </c>
      <c r="M103" s="169" t="n">
        <v>0</v>
      </c>
      <c r="N103" s="169" t="n">
        <v>0</v>
      </c>
      <c r="O103" s="169" t="n">
        <v>0</v>
      </c>
      <c r="P103" s="169" t="n">
        <v>0</v>
      </c>
      <c r="Q103" s="169" t="n">
        <v>0</v>
      </c>
      <c r="R103" s="169" t="n">
        <v>0</v>
      </c>
      <c r="S103" s="169" t="n">
        <v>0</v>
      </c>
      <c r="T103" s="169" t="n">
        <v>0</v>
      </c>
      <c r="U103" s="169" t="n">
        <v>0</v>
      </c>
      <c r="V103" s="169" t="n">
        <v>0</v>
      </c>
      <c r="W103" s="169" t="n">
        <v>1</v>
      </c>
      <c r="X103" s="169" t="n">
        <v>0</v>
      </c>
      <c r="Y103" s="169" t="n">
        <v>0</v>
      </c>
      <c r="Z103" s="169" t="n">
        <v>0</v>
      </c>
      <c r="AA103" s="170" t="n">
        <v>0</v>
      </c>
      <c r="AB103" s="169" t="n">
        <v>0</v>
      </c>
      <c r="AC103" s="169" t="n">
        <v>0</v>
      </c>
      <c r="AD103" s="169" t="n">
        <v>0</v>
      </c>
      <c r="AE103" s="169" t="n">
        <v>0</v>
      </c>
      <c r="AF103" s="169" t="n">
        <v>0</v>
      </c>
      <c r="AG103" s="169" t="n">
        <v>0</v>
      </c>
      <c r="AH103" s="169" t="n">
        <v>0</v>
      </c>
      <c r="AI103" s="169" t="n">
        <v>0</v>
      </c>
      <c r="AJ103" s="169" t="n">
        <v>0</v>
      </c>
      <c r="AK103" s="169" t="n">
        <v>0</v>
      </c>
      <c r="AL103" s="169" t="n">
        <v>0</v>
      </c>
      <c r="AM103" s="169" t="n">
        <v>0</v>
      </c>
      <c r="AN103" s="169" t="n">
        <v>0</v>
      </c>
      <c r="AO103" s="169" t="n">
        <v>0</v>
      </c>
      <c r="AP103" s="169" t="n">
        <v>0</v>
      </c>
      <c r="AQ103" s="169" t="n">
        <v>0</v>
      </c>
      <c r="AR103" s="169" t="n">
        <v>0</v>
      </c>
      <c r="AS103" s="169" t="n">
        <v>0</v>
      </c>
      <c r="AT103" s="169" t="n">
        <v>0</v>
      </c>
      <c r="AU103" s="169" t="n">
        <v>0</v>
      </c>
      <c r="AV103" s="169" t="n">
        <v>0</v>
      </c>
      <c r="AW103" s="169" t="n">
        <v>0</v>
      </c>
      <c r="AX103" s="169" t="n">
        <v>0</v>
      </c>
      <c r="AY103" s="169" t="n">
        <v>0</v>
      </c>
      <c r="AZ103" s="169" t="n">
        <v>0</v>
      </c>
      <c r="BA103" s="171" t="n">
        <v>0</v>
      </c>
      <c r="BB103" s="168" t="n">
        <v>0</v>
      </c>
      <c r="BC103" s="172" t="n">
        <f aca="false">SUM(N103:BB103)</f>
        <v>1</v>
      </c>
    </row>
    <row r="104" customFormat="false" ht="12.75" hidden="false" customHeight="false" outlineLevel="0" collapsed="false">
      <c r="A104" s="172"/>
      <c r="B104" s="168" t="s">
        <v>122</v>
      </c>
      <c r="C104" s="163"/>
      <c r="D104" s="169" t="n">
        <f aca="false">+D103</f>
        <v>0</v>
      </c>
      <c r="E104" s="169" t="n">
        <f aca="false">+D104+E103</f>
        <v>0</v>
      </c>
      <c r="F104" s="169" t="n">
        <f aca="false">+E104+F103</f>
        <v>0</v>
      </c>
      <c r="G104" s="169" t="n">
        <f aca="false">+F104+G103</f>
        <v>0</v>
      </c>
      <c r="H104" s="169" t="n">
        <f aca="false">+G104+H103</f>
        <v>0</v>
      </c>
      <c r="I104" s="169" t="n">
        <f aca="false">+H104+I103</f>
        <v>0</v>
      </c>
      <c r="J104" s="169" t="n">
        <f aca="false">+I104+J103</f>
        <v>0</v>
      </c>
      <c r="K104" s="169" t="n">
        <f aca="false">+J104+K103</f>
        <v>0</v>
      </c>
      <c r="L104" s="169" t="n">
        <f aca="false">+K104+L103</f>
        <v>0</v>
      </c>
      <c r="M104" s="169" t="n">
        <f aca="false">+L104+M103</f>
        <v>0</v>
      </c>
      <c r="N104" s="169" t="n">
        <f aca="false">+M104+N103</f>
        <v>0</v>
      </c>
      <c r="O104" s="169" t="n">
        <f aca="false">+N104+O103</f>
        <v>0</v>
      </c>
      <c r="P104" s="169" t="n">
        <f aca="false">+O104+P103</f>
        <v>0</v>
      </c>
      <c r="Q104" s="169" t="n">
        <f aca="false">+P104+Q103</f>
        <v>0</v>
      </c>
      <c r="R104" s="169" t="n">
        <f aca="false">+Q104+R103</f>
        <v>0</v>
      </c>
      <c r="S104" s="169" t="n">
        <f aca="false">+R104+S103</f>
        <v>0</v>
      </c>
      <c r="T104" s="169" t="n">
        <f aca="false">+S104+T103</f>
        <v>0</v>
      </c>
      <c r="U104" s="169" t="n">
        <f aca="false">+T104+U103</f>
        <v>0</v>
      </c>
      <c r="V104" s="169" t="n">
        <f aca="false">+U104+V103</f>
        <v>0</v>
      </c>
      <c r="W104" s="169" t="n">
        <f aca="false">+V104+W103</f>
        <v>1</v>
      </c>
      <c r="X104" s="169" t="n">
        <f aca="false">+W104+X103</f>
        <v>1</v>
      </c>
      <c r="Y104" s="169" t="n">
        <f aca="false">+X104+Y103</f>
        <v>1</v>
      </c>
      <c r="Z104" s="169" t="n">
        <f aca="false">+Y104+Z103</f>
        <v>1</v>
      </c>
      <c r="AA104" s="170" t="n">
        <f aca="false">+Z104+AA103</f>
        <v>1</v>
      </c>
      <c r="AB104" s="169" t="n">
        <f aca="false">+AA104+AB103</f>
        <v>1</v>
      </c>
      <c r="AC104" s="169" t="n">
        <f aca="false">+AB104+AC103</f>
        <v>1</v>
      </c>
      <c r="AD104" s="169" t="n">
        <f aca="false">+AC104+AD103</f>
        <v>1</v>
      </c>
      <c r="AE104" s="169" t="n">
        <f aca="false">+AD104+AE103</f>
        <v>1</v>
      </c>
      <c r="AF104" s="169" t="n">
        <f aca="false">+AE104+AF103</f>
        <v>1</v>
      </c>
      <c r="AG104" s="169" t="n">
        <f aca="false">+AF104+AG103</f>
        <v>1</v>
      </c>
      <c r="AH104" s="169" t="n">
        <f aca="false">+AG104+AH103</f>
        <v>1</v>
      </c>
      <c r="AI104" s="169" t="n">
        <f aca="false">+AH104+AI103</f>
        <v>1</v>
      </c>
      <c r="AJ104" s="169" t="n">
        <f aca="false">+AI104+AJ103</f>
        <v>1</v>
      </c>
      <c r="AK104" s="169" t="n">
        <f aca="false">+AJ104+AK103</f>
        <v>1</v>
      </c>
      <c r="AL104" s="169" t="n">
        <f aca="false">+AK104+AL103</f>
        <v>1</v>
      </c>
      <c r="AM104" s="169" t="n">
        <f aca="false">+AL104+AM103</f>
        <v>1</v>
      </c>
      <c r="AN104" s="169" t="n">
        <f aca="false">+AM104+AN103</f>
        <v>1</v>
      </c>
      <c r="AO104" s="169" t="n">
        <f aca="false">+AN104+AO103</f>
        <v>1</v>
      </c>
      <c r="AP104" s="169" t="n">
        <f aca="false">+AO104+AP103</f>
        <v>1</v>
      </c>
      <c r="AQ104" s="169" t="n">
        <f aca="false">+AP104+AQ103</f>
        <v>1</v>
      </c>
      <c r="AR104" s="169" t="n">
        <f aca="false">+AQ104+AR103</f>
        <v>1</v>
      </c>
      <c r="AS104" s="169" t="n">
        <f aca="false">+AR104+AS103</f>
        <v>1</v>
      </c>
      <c r="AT104" s="169" t="n">
        <f aca="false">+AS104+AT103</f>
        <v>1</v>
      </c>
      <c r="AU104" s="169" t="n">
        <f aca="false">+AT104+AU103</f>
        <v>1</v>
      </c>
      <c r="AV104" s="169" t="n">
        <f aca="false">+AU104+AV103</f>
        <v>1</v>
      </c>
      <c r="AW104" s="169" t="n">
        <f aca="false">+AV104+AW103</f>
        <v>1</v>
      </c>
      <c r="AX104" s="169" t="n">
        <f aca="false">+AW104+AX103</f>
        <v>1</v>
      </c>
      <c r="AY104" s="169" t="n">
        <f aca="false">+AX104+AY103</f>
        <v>1</v>
      </c>
      <c r="AZ104" s="169" t="n">
        <f aca="false">+AY104+AZ103</f>
        <v>1</v>
      </c>
      <c r="BA104" s="171" t="n">
        <f aca="false">+AZ104+BA103</f>
        <v>1</v>
      </c>
      <c r="BB104" s="168" t="n">
        <f aca="false">+BA104+BB103</f>
        <v>1</v>
      </c>
    </row>
    <row r="105" customFormat="false" ht="12.75" hidden="false" customHeight="false" outlineLevel="0" collapsed="false">
      <c r="A105" s="172"/>
      <c r="B105" s="168" t="s">
        <v>123</v>
      </c>
      <c r="C105" s="163"/>
      <c r="D105" s="169" t="n">
        <v>0</v>
      </c>
      <c r="E105" s="169" t="n">
        <v>0</v>
      </c>
      <c r="F105" s="169" t="n">
        <v>0</v>
      </c>
      <c r="G105" s="169" t="n">
        <v>0</v>
      </c>
      <c r="H105" s="169" t="n">
        <v>0</v>
      </c>
      <c r="I105" s="169" t="n">
        <v>0</v>
      </c>
      <c r="J105" s="169" t="n">
        <v>0</v>
      </c>
      <c r="K105" s="169" t="n">
        <v>0</v>
      </c>
      <c r="L105" s="169" t="n">
        <v>0</v>
      </c>
      <c r="M105" s="169" t="n">
        <v>0</v>
      </c>
      <c r="N105" s="169" t="n">
        <v>0</v>
      </c>
      <c r="O105" s="169" t="n">
        <v>0</v>
      </c>
      <c r="P105" s="169" t="n">
        <v>0</v>
      </c>
      <c r="Q105" s="169" t="n">
        <v>0</v>
      </c>
      <c r="R105" s="169" t="n">
        <v>0</v>
      </c>
      <c r="S105" s="169" t="n">
        <v>0</v>
      </c>
      <c r="T105" s="169" t="n">
        <v>0</v>
      </c>
      <c r="U105" s="169" t="n">
        <v>0</v>
      </c>
      <c r="V105" s="169" t="n">
        <v>0</v>
      </c>
      <c r="W105" s="169" t="n">
        <v>1</v>
      </c>
      <c r="X105" s="169" t="n">
        <v>0</v>
      </c>
      <c r="Y105" s="169" t="n">
        <v>0</v>
      </c>
      <c r="Z105" s="169" t="n">
        <v>0</v>
      </c>
      <c r="AA105" s="170" t="n">
        <v>0</v>
      </c>
      <c r="AB105" s="169" t="n">
        <v>0</v>
      </c>
      <c r="AC105" s="169" t="n">
        <v>0</v>
      </c>
      <c r="AD105" s="169" t="n">
        <v>0</v>
      </c>
      <c r="AE105" s="169" t="n">
        <v>0</v>
      </c>
      <c r="AF105" s="169" t="n">
        <v>0</v>
      </c>
      <c r="AG105" s="169" t="n">
        <v>0</v>
      </c>
      <c r="AH105" s="169" t="n">
        <v>0</v>
      </c>
      <c r="AI105" s="169" t="n">
        <v>0</v>
      </c>
      <c r="AJ105" s="169" t="n">
        <v>0</v>
      </c>
      <c r="AK105" s="169" t="n">
        <v>0</v>
      </c>
      <c r="AL105" s="169" t="n">
        <v>0</v>
      </c>
      <c r="AM105" s="169" t="n">
        <v>0</v>
      </c>
      <c r="AN105" s="169" t="n">
        <v>0</v>
      </c>
      <c r="AO105" s="169" t="n">
        <v>0</v>
      </c>
      <c r="AP105" s="169" t="n">
        <v>0</v>
      </c>
      <c r="AQ105" s="169" t="n">
        <v>0</v>
      </c>
      <c r="AR105" s="169" t="n">
        <v>0</v>
      </c>
      <c r="AS105" s="169" t="n">
        <v>0</v>
      </c>
      <c r="AT105" s="169" t="n">
        <v>0</v>
      </c>
      <c r="AU105" s="169" t="n">
        <v>0</v>
      </c>
      <c r="AV105" s="169" t="n">
        <v>0</v>
      </c>
      <c r="AW105" s="169" t="n">
        <v>0</v>
      </c>
      <c r="AX105" s="169" t="n">
        <v>0</v>
      </c>
      <c r="AY105" s="169" t="n">
        <v>0</v>
      </c>
      <c r="AZ105" s="169" t="n">
        <v>0</v>
      </c>
      <c r="BA105" s="171" t="n">
        <v>0</v>
      </c>
      <c r="BB105" s="168" t="n">
        <v>0</v>
      </c>
      <c r="BC105" s="172" t="n">
        <f aca="false">SUM(N105:BB105)</f>
        <v>1</v>
      </c>
    </row>
    <row r="106" customFormat="false" ht="12.75" hidden="false" customHeight="false" outlineLevel="0" collapsed="false">
      <c r="A106" s="172"/>
      <c r="B106" s="168" t="s">
        <v>124</v>
      </c>
      <c r="C106" s="163"/>
      <c r="D106" s="169" t="n">
        <f aca="false">+D105</f>
        <v>0</v>
      </c>
      <c r="E106" s="169" t="n">
        <f aca="false">+D106+E105</f>
        <v>0</v>
      </c>
      <c r="F106" s="169" t="n">
        <f aca="false">+E106+F105</f>
        <v>0</v>
      </c>
      <c r="G106" s="169" t="n">
        <f aca="false">+F106+G105</f>
        <v>0</v>
      </c>
      <c r="H106" s="169" t="n">
        <f aca="false">+G106+H105</f>
        <v>0</v>
      </c>
      <c r="I106" s="169" t="n">
        <f aca="false">+H106+I105</f>
        <v>0</v>
      </c>
      <c r="J106" s="169" t="n">
        <f aca="false">+I106+J105</f>
        <v>0</v>
      </c>
      <c r="K106" s="169" t="n">
        <f aca="false">+J106+K105</f>
        <v>0</v>
      </c>
      <c r="L106" s="169" t="n">
        <f aca="false">+K106+L105</f>
        <v>0</v>
      </c>
      <c r="M106" s="169" t="n">
        <f aca="false">+L106+M105</f>
        <v>0</v>
      </c>
      <c r="N106" s="169" t="n">
        <f aca="false">+M106+N105</f>
        <v>0</v>
      </c>
      <c r="O106" s="169" t="n">
        <f aca="false">+N106+O105</f>
        <v>0</v>
      </c>
      <c r="P106" s="169" t="n">
        <f aca="false">+O106+P105</f>
        <v>0</v>
      </c>
      <c r="Q106" s="169" t="n">
        <f aca="false">+P106+Q105</f>
        <v>0</v>
      </c>
      <c r="R106" s="169" t="n">
        <f aca="false">+Q106+R105</f>
        <v>0</v>
      </c>
      <c r="S106" s="169" t="n">
        <f aca="false">+R106+S105</f>
        <v>0</v>
      </c>
      <c r="T106" s="169" t="n">
        <f aca="false">+S106+T105</f>
        <v>0</v>
      </c>
      <c r="U106" s="169" t="n">
        <f aca="false">+T106+U105</f>
        <v>0</v>
      </c>
      <c r="V106" s="169" t="n">
        <f aca="false">+U106+V105</f>
        <v>0</v>
      </c>
      <c r="W106" s="169" t="n">
        <f aca="false">+V106+W105</f>
        <v>1</v>
      </c>
      <c r="X106" s="169" t="n">
        <f aca="false">+W106+X105</f>
        <v>1</v>
      </c>
      <c r="Y106" s="169" t="n">
        <f aca="false">+X106+Y105</f>
        <v>1</v>
      </c>
      <c r="Z106" s="169" t="n">
        <f aca="false">+Y106+Z105</f>
        <v>1</v>
      </c>
      <c r="AA106" s="170" t="n">
        <f aca="false">+Z106+AA105</f>
        <v>1</v>
      </c>
      <c r="AB106" s="169" t="n">
        <f aca="false">+AA106+AB105</f>
        <v>1</v>
      </c>
      <c r="AC106" s="169" t="n">
        <f aca="false">+AB106+AC105</f>
        <v>1</v>
      </c>
      <c r="AD106" s="169" t="n">
        <f aca="false">+AC106+AD105</f>
        <v>1</v>
      </c>
      <c r="AE106" s="169" t="n">
        <f aca="false">+AD106+AE105</f>
        <v>1</v>
      </c>
      <c r="AF106" s="169" t="n">
        <f aca="false">+AE106+AF105</f>
        <v>1</v>
      </c>
      <c r="AG106" s="169" t="n">
        <f aca="false">+AF106+AG105</f>
        <v>1</v>
      </c>
      <c r="AH106" s="169" t="n">
        <f aca="false">+AG106+AH105</f>
        <v>1</v>
      </c>
      <c r="AI106" s="169" t="n">
        <f aca="false">+AH106+AI105</f>
        <v>1</v>
      </c>
      <c r="AJ106" s="169" t="n">
        <f aca="false">+AI106+AJ105</f>
        <v>1</v>
      </c>
      <c r="AK106" s="169" t="n">
        <f aca="false">+AJ106+AK105</f>
        <v>1</v>
      </c>
      <c r="AL106" s="169" t="n">
        <f aca="false">+AK106+AL105</f>
        <v>1</v>
      </c>
      <c r="AM106" s="169" t="n">
        <f aca="false">+AL106+AM105</f>
        <v>1</v>
      </c>
      <c r="AN106" s="169" t="n">
        <f aca="false">+AM106+AN105</f>
        <v>1</v>
      </c>
      <c r="AO106" s="169" t="n">
        <f aca="false">+AN106+AO105</f>
        <v>1</v>
      </c>
      <c r="AP106" s="169" t="n">
        <f aca="false">+AO106+AP105</f>
        <v>1</v>
      </c>
      <c r="AQ106" s="169" t="n">
        <f aca="false">+AP106+AQ105</f>
        <v>1</v>
      </c>
      <c r="AR106" s="169" t="n">
        <f aca="false">+AQ106+AR105</f>
        <v>1</v>
      </c>
      <c r="AS106" s="169" t="n">
        <f aca="false">+AR106+AS105</f>
        <v>1</v>
      </c>
      <c r="AT106" s="169" t="n">
        <f aca="false">+AS106+AT105</f>
        <v>1</v>
      </c>
      <c r="AU106" s="169" t="n">
        <f aca="false">+AT106+AU105</f>
        <v>1</v>
      </c>
      <c r="AV106" s="169" t="n">
        <f aca="false">+AU106+AV105</f>
        <v>1</v>
      </c>
      <c r="AW106" s="169" t="n">
        <f aca="false">+AV106+AW105</f>
        <v>1</v>
      </c>
      <c r="AX106" s="169" t="n">
        <f aca="false">+AW106+AX105</f>
        <v>1</v>
      </c>
      <c r="AY106" s="169" t="n">
        <f aca="false">+AX106+AY105</f>
        <v>1</v>
      </c>
      <c r="AZ106" s="169" t="n">
        <f aca="false">+AY106+AZ105</f>
        <v>1</v>
      </c>
      <c r="BA106" s="171" t="n">
        <f aca="false">+AZ106+BA105</f>
        <v>1</v>
      </c>
      <c r="BB106" s="168" t="n">
        <f aca="false">+BA106+BB105</f>
        <v>1</v>
      </c>
    </row>
    <row r="107" customFormat="false" ht="12.75" hidden="false" customHeight="false" outlineLevel="0" collapsed="false">
      <c r="A107" s="177"/>
      <c r="B107" s="173"/>
      <c r="C107" s="163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5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  <c r="AM107" s="174"/>
      <c r="AN107" s="174"/>
      <c r="AO107" s="174"/>
      <c r="AP107" s="174"/>
      <c r="AQ107" s="174"/>
      <c r="AR107" s="174"/>
      <c r="AS107" s="174"/>
      <c r="AT107" s="174"/>
      <c r="AU107" s="174"/>
      <c r="AV107" s="174"/>
      <c r="AW107" s="174"/>
      <c r="AX107" s="174"/>
      <c r="AY107" s="174"/>
      <c r="AZ107" s="174"/>
      <c r="BA107" s="176"/>
      <c r="BB107" s="173"/>
    </row>
    <row r="108" customFormat="false" ht="12.75" hidden="false" customHeight="false" outlineLevel="0" collapsed="false">
      <c r="A108" s="178"/>
      <c r="B108" s="178" t="s">
        <v>125</v>
      </c>
      <c r="C108" s="179" t="n">
        <v>8</v>
      </c>
      <c r="D108" s="180" t="n">
        <f aca="false">+D104*$C108</f>
        <v>0</v>
      </c>
      <c r="E108" s="180" t="n">
        <f aca="false">+E104*$C108</f>
        <v>0</v>
      </c>
      <c r="F108" s="180" t="n">
        <f aca="false">+F104*$C108</f>
        <v>0</v>
      </c>
      <c r="G108" s="180" t="n">
        <f aca="false">+G104*$C108</f>
        <v>0</v>
      </c>
      <c r="H108" s="180" t="n">
        <f aca="false">+H104*$C108</f>
        <v>0</v>
      </c>
      <c r="I108" s="180" t="n">
        <f aca="false">+I104*$C108</f>
        <v>0</v>
      </c>
      <c r="J108" s="180" t="n">
        <f aca="false">+J104*$C108</f>
        <v>0</v>
      </c>
      <c r="K108" s="180" t="n">
        <f aca="false">+K104*$C108</f>
        <v>0</v>
      </c>
      <c r="L108" s="180" t="n">
        <f aca="false">+L104*$C108</f>
        <v>0</v>
      </c>
      <c r="M108" s="180" t="n">
        <f aca="false">+M104*$C108</f>
        <v>0</v>
      </c>
      <c r="N108" s="180" t="n">
        <f aca="false">+N104*$C108</f>
        <v>0</v>
      </c>
      <c r="O108" s="180" t="n">
        <f aca="false">+O104*$C108</f>
        <v>0</v>
      </c>
      <c r="P108" s="180" t="n">
        <f aca="false">+P104*$C108</f>
        <v>0</v>
      </c>
      <c r="Q108" s="180" t="n">
        <f aca="false">+Q104*$C108</f>
        <v>0</v>
      </c>
      <c r="R108" s="180" t="n">
        <f aca="false">+R104*$C108</f>
        <v>0</v>
      </c>
      <c r="S108" s="180" t="n">
        <f aca="false">+S104*$C108</f>
        <v>0</v>
      </c>
      <c r="T108" s="180" t="n">
        <f aca="false">+T104*$C108</f>
        <v>0</v>
      </c>
      <c r="U108" s="180" t="n">
        <f aca="false">+U104*$C108</f>
        <v>0</v>
      </c>
      <c r="V108" s="180" t="n">
        <f aca="false">+V104*$C108</f>
        <v>0</v>
      </c>
      <c r="W108" s="180" t="n">
        <f aca="false">+W104*$C108</f>
        <v>8</v>
      </c>
      <c r="X108" s="180" t="n">
        <f aca="false">+X104*$C108</f>
        <v>8</v>
      </c>
      <c r="Y108" s="180" t="n">
        <f aca="false">+Y104*$C108</f>
        <v>8</v>
      </c>
      <c r="Z108" s="180" t="n">
        <f aca="false">+Z104*$C108</f>
        <v>8</v>
      </c>
      <c r="AA108" s="181" t="n">
        <f aca="false">+AA104*$C108</f>
        <v>8</v>
      </c>
      <c r="AB108" s="180" t="n">
        <f aca="false">+AB104*$C108</f>
        <v>8</v>
      </c>
      <c r="AC108" s="180" t="n">
        <f aca="false">+AC104*$C108</f>
        <v>8</v>
      </c>
      <c r="AD108" s="180" t="n">
        <f aca="false">+AD104*$C108</f>
        <v>8</v>
      </c>
      <c r="AE108" s="180" t="n">
        <f aca="false">+AE104*$C108</f>
        <v>8</v>
      </c>
      <c r="AF108" s="180" t="n">
        <f aca="false">+AF104*$C108</f>
        <v>8</v>
      </c>
      <c r="AG108" s="180" t="n">
        <f aca="false">+AG104*$C108</f>
        <v>8</v>
      </c>
      <c r="AH108" s="180" t="n">
        <f aca="false">+AH104*$C108</f>
        <v>8</v>
      </c>
      <c r="AI108" s="180" t="n">
        <f aca="false">+AI104*$C108</f>
        <v>8</v>
      </c>
      <c r="AJ108" s="180" t="n">
        <f aca="false">+AJ104*$C108</f>
        <v>8</v>
      </c>
      <c r="AK108" s="180" t="n">
        <f aca="false">+AK104*$C108</f>
        <v>8</v>
      </c>
      <c r="AL108" s="180" t="n">
        <f aca="false">+AL104*$C108</f>
        <v>8</v>
      </c>
      <c r="AM108" s="180" t="n">
        <f aca="false">+AM104*$C108</f>
        <v>8</v>
      </c>
      <c r="AN108" s="180" t="n">
        <f aca="false">+AN104*$C108</f>
        <v>8</v>
      </c>
      <c r="AO108" s="180" t="n">
        <f aca="false">+AO104*$C108</f>
        <v>8</v>
      </c>
      <c r="AP108" s="180" t="n">
        <f aca="false">+AP104*$C108</f>
        <v>8</v>
      </c>
      <c r="AQ108" s="180" t="n">
        <f aca="false">+AQ104*$C108</f>
        <v>8</v>
      </c>
      <c r="AR108" s="180" t="n">
        <f aca="false">+AR104*$C108</f>
        <v>8</v>
      </c>
      <c r="AS108" s="180" t="n">
        <f aca="false">+AS104*$C108</f>
        <v>8</v>
      </c>
      <c r="AT108" s="180" t="n">
        <f aca="false">+AT104*$C108</f>
        <v>8</v>
      </c>
      <c r="AU108" s="180" t="n">
        <f aca="false">+AU104*$C108</f>
        <v>8</v>
      </c>
      <c r="AV108" s="180" t="n">
        <f aca="false">+AV104*$C108</f>
        <v>8</v>
      </c>
      <c r="AW108" s="180" t="n">
        <f aca="false">+AW104*$C108</f>
        <v>8</v>
      </c>
      <c r="AX108" s="180" t="n">
        <f aca="false">+AX104*$C108</f>
        <v>8</v>
      </c>
      <c r="AY108" s="180" t="n">
        <f aca="false">+AY104*$C108</f>
        <v>8</v>
      </c>
      <c r="AZ108" s="180" t="n">
        <f aca="false">+AZ104*$C108</f>
        <v>8</v>
      </c>
      <c r="BA108" s="182" t="n">
        <f aca="false">+BA104*$C108</f>
        <v>8</v>
      </c>
      <c r="BB108" s="183" t="n">
        <f aca="false">+BB104*$C108</f>
        <v>8</v>
      </c>
      <c r="BC108" s="183"/>
      <c r="BF108" s="183"/>
      <c r="BG108" s="183"/>
      <c r="BH108" s="183"/>
      <c r="BI108" s="183"/>
      <c r="BJ108" s="183"/>
      <c r="BK108" s="183"/>
      <c r="BL108" s="183"/>
      <c r="BM108" s="183"/>
      <c r="BN108" s="183"/>
      <c r="BO108" s="183"/>
      <c r="BP108" s="183"/>
      <c r="BQ108" s="183"/>
      <c r="BR108" s="183"/>
      <c r="BS108" s="183"/>
      <c r="BT108" s="183"/>
      <c r="BU108" s="183"/>
      <c r="BV108" s="183"/>
      <c r="BW108" s="183"/>
      <c r="BX108" s="183"/>
      <c r="BY108" s="183"/>
      <c r="BZ108" s="183"/>
      <c r="CA108" s="183"/>
      <c r="CB108" s="183"/>
      <c r="CC108" s="183"/>
      <c r="CD108" s="183"/>
      <c r="CE108" s="183"/>
      <c r="CF108" s="183"/>
      <c r="CG108" s="183"/>
      <c r="CH108" s="183"/>
      <c r="CI108" s="183"/>
      <c r="CJ108" s="183"/>
      <c r="CK108" s="183"/>
    </row>
    <row r="109" customFormat="false" ht="13.5" hidden="false" customHeight="false" outlineLevel="0" collapsed="false">
      <c r="A109" s="184"/>
      <c r="B109" s="184" t="s">
        <v>126</v>
      </c>
      <c r="C109" s="185" t="str">
        <f aca="false">+'NTP or Sold'!C9</f>
        <v>NTP</v>
      </c>
      <c r="D109" s="186" t="n">
        <f aca="false">+D106*$C108</f>
        <v>0</v>
      </c>
      <c r="E109" s="186" t="n">
        <f aca="false">+E106*$C108</f>
        <v>0</v>
      </c>
      <c r="F109" s="186" t="n">
        <f aca="false">+F106*$C108</f>
        <v>0</v>
      </c>
      <c r="G109" s="186" t="n">
        <f aca="false">+G106*$C108</f>
        <v>0</v>
      </c>
      <c r="H109" s="186" t="n">
        <f aca="false">+H106*$C108</f>
        <v>0</v>
      </c>
      <c r="I109" s="186" t="n">
        <f aca="false">+I106*$C108</f>
        <v>0</v>
      </c>
      <c r="J109" s="186" t="n">
        <f aca="false">+J106*$C108</f>
        <v>0</v>
      </c>
      <c r="K109" s="186" t="n">
        <f aca="false">+K106*$C108</f>
        <v>0</v>
      </c>
      <c r="L109" s="186" t="n">
        <f aca="false">+L106*$C108</f>
        <v>0</v>
      </c>
      <c r="M109" s="186" t="n">
        <f aca="false">+M106*$C108</f>
        <v>0</v>
      </c>
      <c r="N109" s="186" t="n">
        <f aca="false">+N106*$C108</f>
        <v>0</v>
      </c>
      <c r="O109" s="186" t="n">
        <f aca="false">+O106*$C108</f>
        <v>0</v>
      </c>
      <c r="P109" s="186" t="n">
        <f aca="false">+P106*$C108</f>
        <v>0</v>
      </c>
      <c r="Q109" s="186" t="n">
        <f aca="false">+Q106*$C108</f>
        <v>0</v>
      </c>
      <c r="R109" s="186" t="n">
        <f aca="false">+R106*$C108</f>
        <v>0</v>
      </c>
      <c r="S109" s="186" t="n">
        <f aca="false">+S106*$C108</f>
        <v>0</v>
      </c>
      <c r="T109" s="186" t="n">
        <f aca="false">+T106*$C108</f>
        <v>0</v>
      </c>
      <c r="U109" s="186" t="n">
        <f aca="false">+U106*$C108</f>
        <v>0</v>
      </c>
      <c r="V109" s="186" t="n">
        <f aca="false">+V106*$C108</f>
        <v>0</v>
      </c>
      <c r="W109" s="186" t="n">
        <f aca="false">+W106*$C108</f>
        <v>8</v>
      </c>
      <c r="X109" s="186" t="n">
        <f aca="false">+X106*$C108</f>
        <v>8</v>
      </c>
      <c r="Y109" s="186" t="n">
        <f aca="false">+Y106*$C108</f>
        <v>8</v>
      </c>
      <c r="Z109" s="186" t="n">
        <f aca="false">+Z106*$C108</f>
        <v>8</v>
      </c>
      <c r="AA109" s="187" t="n">
        <f aca="false">+AA106*$C108</f>
        <v>8</v>
      </c>
      <c r="AB109" s="186" t="n">
        <f aca="false">+AB106*$C108</f>
        <v>8</v>
      </c>
      <c r="AC109" s="186" t="n">
        <f aca="false">+AC106*$C108</f>
        <v>8</v>
      </c>
      <c r="AD109" s="186" t="n">
        <f aca="false">+AD106*$C108</f>
        <v>8</v>
      </c>
      <c r="AE109" s="186" t="n">
        <f aca="false">+AE106*$C108</f>
        <v>8</v>
      </c>
      <c r="AF109" s="186" t="n">
        <f aca="false">+AF106*$C108</f>
        <v>8</v>
      </c>
      <c r="AG109" s="186" t="n">
        <f aca="false">+AG106*$C108</f>
        <v>8</v>
      </c>
      <c r="AH109" s="186" t="n">
        <f aca="false">+AH106*$C108</f>
        <v>8</v>
      </c>
      <c r="AI109" s="186" t="n">
        <f aca="false">+AI106*$C108</f>
        <v>8</v>
      </c>
      <c r="AJ109" s="186" t="n">
        <f aca="false">+AJ106*$C108</f>
        <v>8</v>
      </c>
      <c r="AK109" s="186" t="n">
        <f aca="false">+AK106*$C108</f>
        <v>8</v>
      </c>
      <c r="AL109" s="186" t="n">
        <f aca="false">+AL106*$C108</f>
        <v>8</v>
      </c>
      <c r="AM109" s="186" t="n">
        <f aca="false">+AM106*$C108</f>
        <v>8</v>
      </c>
      <c r="AN109" s="186" t="n">
        <f aca="false">+AN106*$C108</f>
        <v>8</v>
      </c>
      <c r="AO109" s="186" t="n">
        <f aca="false">+AO106*$C108</f>
        <v>8</v>
      </c>
      <c r="AP109" s="186" t="n">
        <f aca="false">+AP106*$C108</f>
        <v>8</v>
      </c>
      <c r="AQ109" s="186" t="n">
        <f aca="false">+AQ106*$C108</f>
        <v>8</v>
      </c>
      <c r="AR109" s="186" t="n">
        <f aca="false">+AR106*$C108</f>
        <v>8</v>
      </c>
      <c r="AS109" s="186" t="n">
        <f aca="false">+AS106*$C108</f>
        <v>8</v>
      </c>
      <c r="AT109" s="186" t="n">
        <f aca="false">+AT106*$C108</f>
        <v>8</v>
      </c>
      <c r="AU109" s="186" t="n">
        <f aca="false">+AU106*$C108</f>
        <v>8</v>
      </c>
      <c r="AV109" s="186" t="n">
        <f aca="false">+AV106*$C108</f>
        <v>8</v>
      </c>
      <c r="AW109" s="186" t="n">
        <f aca="false">+AW106*$C108</f>
        <v>8</v>
      </c>
      <c r="AX109" s="186" t="n">
        <f aca="false">+AX106*$C108</f>
        <v>8</v>
      </c>
      <c r="AY109" s="186" t="n">
        <f aca="false">+AY106*$C108</f>
        <v>8</v>
      </c>
      <c r="AZ109" s="186" t="n">
        <f aca="false">+AZ106*$C108</f>
        <v>8</v>
      </c>
      <c r="BA109" s="188" t="n">
        <f aca="false">+BA106*$C108</f>
        <v>8</v>
      </c>
      <c r="BB109" s="189" t="n">
        <f aca="false">+BB106*$C108</f>
        <v>8</v>
      </c>
      <c r="BC109" s="189"/>
      <c r="BF109" s="189"/>
      <c r="BG109" s="189"/>
      <c r="BH109" s="189"/>
      <c r="BI109" s="189"/>
      <c r="BJ109" s="189"/>
      <c r="BK109" s="189"/>
      <c r="BL109" s="189"/>
      <c r="BM109" s="189"/>
      <c r="BN109" s="189"/>
      <c r="BO109" s="189"/>
      <c r="BP109" s="189"/>
      <c r="BQ109" s="189"/>
      <c r="BR109" s="189"/>
      <c r="BS109" s="189"/>
      <c r="BT109" s="189"/>
      <c r="BU109" s="189"/>
      <c r="BV109" s="189"/>
      <c r="BW109" s="189"/>
      <c r="BX109" s="189"/>
      <c r="BY109" s="189"/>
      <c r="BZ109" s="189"/>
      <c r="CA109" s="189"/>
      <c r="CB109" s="189"/>
      <c r="CC109" s="189"/>
      <c r="CD109" s="189"/>
      <c r="CE109" s="189"/>
      <c r="CF109" s="189"/>
      <c r="CG109" s="189"/>
      <c r="CH109" s="189"/>
      <c r="CI109" s="189"/>
      <c r="CJ109" s="189"/>
      <c r="CK109" s="189"/>
    </row>
    <row r="110" customFormat="false" ht="15" hidden="false" customHeight="true" outlineLevel="0" collapsed="false">
      <c r="A110" s="167"/>
      <c r="B110" s="178" t="str">
        <f aca="false">+'NTP or Sold'!H10</f>
        <v>Fr 6B 60 hz power barges</v>
      </c>
      <c r="C110" s="163" t="str">
        <f aca="false">+'NTP or Sold'!T10</f>
        <v>Nigeria Barge II (APACHI)</v>
      </c>
      <c r="D110" s="281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41"/>
      <c r="AB110" s="281"/>
      <c r="AC110" s="281"/>
      <c r="AD110" s="281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1"/>
      <c r="AY110" s="281"/>
      <c r="AZ110" s="281"/>
      <c r="BA110" s="166"/>
    </row>
    <row r="111" customFormat="false" ht="12.75" hidden="false" customHeight="false" outlineLevel="0" collapsed="false">
      <c r="A111" s="172"/>
      <c r="B111" s="168" t="s">
        <v>121</v>
      </c>
      <c r="C111" s="163"/>
      <c r="D111" s="169" t="n">
        <v>0</v>
      </c>
      <c r="E111" s="169" t="n">
        <v>0</v>
      </c>
      <c r="F111" s="169" t="n">
        <v>0</v>
      </c>
      <c r="G111" s="169" t="n">
        <v>0</v>
      </c>
      <c r="H111" s="169" t="n">
        <v>0</v>
      </c>
      <c r="I111" s="169" t="n">
        <v>0</v>
      </c>
      <c r="J111" s="169" t="n">
        <v>0</v>
      </c>
      <c r="K111" s="169" t="n">
        <v>0</v>
      </c>
      <c r="L111" s="169" t="n">
        <v>0</v>
      </c>
      <c r="M111" s="169" t="n">
        <v>0</v>
      </c>
      <c r="N111" s="169" t="n">
        <v>0</v>
      </c>
      <c r="O111" s="169" t="n">
        <v>0</v>
      </c>
      <c r="P111" s="169" t="n">
        <v>0</v>
      </c>
      <c r="Q111" s="169" t="n">
        <v>0</v>
      </c>
      <c r="R111" s="169" t="n">
        <v>0</v>
      </c>
      <c r="S111" s="169" t="n">
        <v>0</v>
      </c>
      <c r="T111" s="169" t="n">
        <v>0</v>
      </c>
      <c r="U111" s="169" t="n">
        <v>0</v>
      </c>
      <c r="V111" s="169" t="n">
        <v>0</v>
      </c>
      <c r="W111" s="169" t="n">
        <v>1</v>
      </c>
      <c r="X111" s="169" t="n">
        <v>0</v>
      </c>
      <c r="Y111" s="169" t="n">
        <v>0</v>
      </c>
      <c r="Z111" s="169" t="n">
        <v>0</v>
      </c>
      <c r="AA111" s="170" t="n">
        <v>0</v>
      </c>
      <c r="AB111" s="169" t="n">
        <v>0</v>
      </c>
      <c r="AC111" s="169" t="n">
        <v>0</v>
      </c>
      <c r="AD111" s="169" t="n">
        <v>0</v>
      </c>
      <c r="AE111" s="169" t="n">
        <v>0</v>
      </c>
      <c r="AF111" s="169" t="n">
        <v>0</v>
      </c>
      <c r="AG111" s="169" t="n">
        <v>0</v>
      </c>
      <c r="AH111" s="169" t="n">
        <v>0</v>
      </c>
      <c r="AI111" s="169" t="n">
        <v>0</v>
      </c>
      <c r="AJ111" s="169" t="n">
        <v>0</v>
      </c>
      <c r="AK111" s="169" t="n">
        <v>0</v>
      </c>
      <c r="AL111" s="169" t="n">
        <v>0</v>
      </c>
      <c r="AM111" s="169" t="n">
        <v>0</v>
      </c>
      <c r="AN111" s="169" t="n">
        <v>0</v>
      </c>
      <c r="AO111" s="169" t="n">
        <v>0</v>
      </c>
      <c r="AP111" s="169" t="n">
        <v>0</v>
      </c>
      <c r="AQ111" s="169" t="n">
        <v>0</v>
      </c>
      <c r="AR111" s="169" t="n">
        <v>0</v>
      </c>
      <c r="AS111" s="169" t="n">
        <v>0</v>
      </c>
      <c r="AT111" s="169" t="n">
        <v>0</v>
      </c>
      <c r="AU111" s="169" t="n">
        <v>0</v>
      </c>
      <c r="AV111" s="169" t="n">
        <v>0</v>
      </c>
      <c r="AW111" s="169" t="n">
        <v>0</v>
      </c>
      <c r="AX111" s="169" t="n">
        <v>0</v>
      </c>
      <c r="AY111" s="169" t="n">
        <v>0</v>
      </c>
      <c r="AZ111" s="169" t="n">
        <v>0</v>
      </c>
      <c r="BA111" s="171" t="n">
        <v>0</v>
      </c>
      <c r="BB111" s="168" t="n">
        <v>0</v>
      </c>
      <c r="BC111" s="172" t="n">
        <f aca="false">SUM(N111:BB111)</f>
        <v>1</v>
      </c>
    </row>
    <row r="112" customFormat="false" ht="12.75" hidden="false" customHeight="false" outlineLevel="0" collapsed="false">
      <c r="A112" s="172"/>
      <c r="B112" s="168" t="s">
        <v>122</v>
      </c>
      <c r="C112" s="163"/>
      <c r="D112" s="169" t="n">
        <f aca="false">+D111</f>
        <v>0</v>
      </c>
      <c r="E112" s="169" t="n">
        <f aca="false">+D112+E111</f>
        <v>0</v>
      </c>
      <c r="F112" s="169" t="n">
        <f aca="false">+E112+F111</f>
        <v>0</v>
      </c>
      <c r="G112" s="169" t="n">
        <f aca="false">+F112+G111</f>
        <v>0</v>
      </c>
      <c r="H112" s="169" t="n">
        <f aca="false">+G112+H111</f>
        <v>0</v>
      </c>
      <c r="I112" s="169" t="n">
        <f aca="false">+H112+I111</f>
        <v>0</v>
      </c>
      <c r="J112" s="169" t="n">
        <f aca="false">+I112+J111</f>
        <v>0</v>
      </c>
      <c r="K112" s="169" t="n">
        <f aca="false">+J112+K111</f>
        <v>0</v>
      </c>
      <c r="L112" s="169" t="n">
        <f aca="false">+K112+L111</f>
        <v>0</v>
      </c>
      <c r="M112" s="169" t="n">
        <f aca="false">+L112+M111</f>
        <v>0</v>
      </c>
      <c r="N112" s="169" t="n">
        <f aca="false">+M112+N111</f>
        <v>0</v>
      </c>
      <c r="O112" s="169" t="n">
        <f aca="false">+N112+O111</f>
        <v>0</v>
      </c>
      <c r="P112" s="169" t="n">
        <f aca="false">+O112+P111</f>
        <v>0</v>
      </c>
      <c r="Q112" s="169" t="n">
        <f aca="false">+P112+Q111</f>
        <v>0</v>
      </c>
      <c r="R112" s="169" t="n">
        <f aca="false">+Q112+R111</f>
        <v>0</v>
      </c>
      <c r="S112" s="169" t="n">
        <f aca="false">+R112+S111</f>
        <v>0</v>
      </c>
      <c r="T112" s="169" t="n">
        <f aca="false">+S112+T111</f>
        <v>0</v>
      </c>
      <c r="U112" s="169" t="n">
        <f aca="false">+T112+U111</f>
        <v>0</v>
      </c>
      <c r="V112" s="169" t="n">
        <f aca="false">+U112+V111</f>
        <v>0</v>
      </c>
      <c r="W112" s="169" t="n">
        <f aca="false">+V112+W111</f>
        <v>1</v>
      </c>
      <c r="X112" s="169" t="n">
        <f aca="false">+W112+X111</f>
        <v>1</v>
      </c>
      <c r="Y112" s="169" t="n">
        <f aca="false">+X112+Y111</f>
        <v>1</v>
      </c>
      <c r="Z112" s="169" t="n">
        <f aca="false">+Y112+Z111</f>
        <v>1</v>
      </c>
      <c r="AA112" s="170" t="n">
        <f aca="false">+Z112+AA111</f>
        <v>1</v>
      </c>
      <c r="AB112" s="169" t="n">
        <f aca="false">+AA112+AB111</f>
        <v>1</v>
      </c>
      <c r="AC112" s="169" t="n">
        <f aca="false">+AB112+AC111</f>
        <v>1</v>
      </c>
      <c r="AD112" s="169" t="n">
        <f aca="false">+AC112+AD111</f>
        <v>1</v>
      </c>
      <c r="AE112" s="169" t="n">
        <f aca="false">+AD112+AE111</f>
        <v>1</v>
      </c>
      <c r="AF112" s="169" t="n">
        <f aca="false">+AE112+AF111</f>
        <v>1</v>
      </c>
      <c r="AG112" s="169" t="n">
        <f aca="false">+AF112+AG111</f>
        <v>1</v>
      </c>
      <c r="AH112" s="169" t="n">
        <f aca="false">+AG112+AH111</f>
        <v>1</v>
      </c>
      <c r="AI112" s="169" t="n">
        <f aca="false">+AH112+AI111</f>
        <v>1</v>
      </c>
      <c r="AJ112" s="169" t="n">
        <f aca="false">+AI112+AJ111</f>
        <v>1</v>
      </c>
      <c r="AK112" s="169" t="n">
        <f aca="false">+AJ112+AK111</f>
        <v>1</v>
      </c>
      <c r="AL112" s="169" t="n">
        <f aca="false">+AK112+AL111</f>
        <v>1</v>
      </c>
      <c r="AM112" s="169" t="n">
        <f aca="false">+AL112+AM111</f>
        <v>1</v>
      </c>
      <c r="AN112" s="169" t="n">
        <f aca="false">+AM112+AN111</f>
        <v>1</v>
      </c>
      <c r="AO112" s="169" t="n">
        <f aca="false">+AN112+AO111</f>
        <v>1</v>
      </c>
      <c r="AP112" s="169" t="n">
        <f aca="false">+AO112+AP111</f>
        <v>1</v>
      </c>
      <c r="AQ112" s="169" t="n">
        <f aca="false">+AP112+AQ111</f>
        <v>1</v>
      </c>
      <c r="AR112" s="169" t="n">
        <f aca="false">+AQ112+AR111</f>
        <v>1</v>
      </c>
      <c r="AS112" s="169" t="n">
        <f aca="false">+AR112+AS111</f>
        <v>1</v>
      </c>
      <c r="AT112" s="169" t="n">
        <f aca="false">+AS112+AT111</f>
        <v>1</v>
      </c>
      <c r="AU112" s="169" t="n">
        <f aca="false">+AT112+AU111</f>
        <v>1</v>
      </c>
      <c r="AV112" s="169" t="n">
        <f aca="false">+AU112+AV111</f>
        <v>1</v>
      </c>
      <c r="AW112" s="169" t="n">
        <f aca="false">+AV112+AW111</f>
        <v>1</v>
      </c>
      <c r="AX112" s="169" t="n">
        <f aca="false">+AW112+AX111</f>
        <v>1</v>
      </c>
      <c r="AY112" s="169" t="n">
        <f aca="false">+AX112+AY111</f>
        <v>1</v>
      </c>
      <c r="AZ112" s="169" t="n">
        <f aca="false">+AY112+AZ111</f>
        <v>1</v>
      </c>
      <c r="BA112" s="171" t="n">
        <f aca="false">+AZ112+BA111</f>
        <v>1</v>
      </c>
      <c r="BB112" s="168" t="n">
        <f aca="false">+BA112+BB111</f>
        <v>1</v>
      </c>
    </row>
    <row r="113" customFormat="false" ht="12.75" hidden="false" customHeight="false" outlineLevel="0" collapsed="false">
      <c r="A113" s="172"/>
      <c r="B113" s="168" t="s">
        <v>123</v>
      </c>
      <c r="C113" s="163"/>
      <c r="D113" s="169" t="n">
        <v>0</v>
      </c>
      <c r="E113" s="169" t="n">
        <v>0</v>
      </c>
      <c r="F113" s="169" t="n">
        <v>0</v>
      </c>
      <c r="G113" s="169" t="n">
        <v>0</v>
      </c>
      <c r="H113" s="169" t="n">
        <v>0</v>
      </c>
      <c r="I113" s="169" t="n">
        <v>0</v>
      </c>
      <c r="J113" s="169" t="n">
        <v>0</v>
      </c>
      <c r="K113" s="169" t="n">
        <v>0</v>
      </c>
      <c r="L113" s="169" t="n">
        <v>0</v>
      </c>
      <c r="M113" s="169" t="n">
        <v>0</v>
      </c>
      <c r="N113" s="169" t="n">
        <v>0</v>
      </c>
      <c r="O113" s="169" t="n">
        <v>0</v>
      </c>
      <c r="P113" s="169" t="n">
        <v>0</v>
      </c>
      <c r="Q113" s="169" t="n">
        <v>0</v>
      </c>
      <c r="R113" s="169" t="n">
        <v>0</v>
      </c>
      <c r="S113" s="169" t="n">
        <v>0</v>
      </c>
      <c r="T113" s="169" t="n">
        <v>0</v>
      </c>
      <c r="U113" s="169" t="n">
        <v>0</v>
      </c>
      <c r="V113" s="169" t="n">
        <v>0</v>
      </c>
      <c r="W113" s="169" t="n">
        <v>1</v>
      </c>
      <c r="X113" s="169" t="n">
        <v>0</v>
      </c>
      <c r="Y113" s="169" t="n">
        <v>0</v>
      </c>
      <c r="Z113" s="169" t="n">
        <v>0</v>
      </c>
      <c r="AA113" s="170" t="n">
        <v>0</v>
      </c>
      <c r="AB113" s="169" t="n">
        <v>0</v>
      </c>
      <c r="AC113" s="169" t="n">
        <v>0</v>
      </c>
      <c r="AD113" s="169" t="n">
        <v>0</v>
      </c>
      <c r="AE113" s="169" t="n">
        <v>0</v>
      </c>
      <c r="AF113" s="169" t="n">
        <v>0</v>
      </c>
      <c r="AG113" s="169" t="n">
        <v>0</v>
      </c>
      <c r="AH113" s="169" t="n">
        <v>0</v>
      </c>
      <c r="AI113" s="169" t="n">
        <v>0</v>
      </c>
      <c r="AJ113" s="169" t="n">
        <v>0</v>
      </c>
      <c r="AK113" s="169" t="n">
        <v>0</v>
      </c>
      <c r="AL113" s="169" t="n">
        <v>0</v>
      </c>
      <c r="AM113" s="169" t="n">
        <v>0</v>
      </c>
      <c r="AN113" s="169" t="n">
        <v>0</v>
      </c>
      <c r="AO113" s="169" t="n">
        <v>0</v>
      </c>
      <c r="AP113" s="169" t="n">
        <v>0</v>
      </c>
      <c r="AQ113" s="169" t="n">
        <v>0</v>
      </c>
      <c r="AR113" s="169" t="n">
        <v>0</v>
      </c>
      <c r="AS113" s="169" t="n">
        <v>0</v>
      </c>
      <c r="AT113" s="169" t="n">
        <v>0</v>
      </c>
      <c r="AU113" s="169" t="n">
        <v>0</v>
      </c>
      <c r="AV113" s="169" t="n">
        <v>0</v>
      </c>
      <c r="AW113" s="169" t="n">
        <v>0</v>
      </c>
      <c r="AX113" s="169" t="n">
        <v>0</v>
      </c>
      <c r="AY113" s="169" t="n">
        <v>0</v>
      </c>
      <c r="AZ113" s="169" t="n">
        <v>0</v>
      </c>
      <c r="BA113" s="171" t="n">
        <v>0</v>
      </c>
      <c r="BB113" s="168" t="n">
        <v>0</v>
      </c>
      <c r="BC113" s="172" t="n">
        <f aca="false">SUM(N113:BB113)</f>
        <v>1</v>
      </c>
    </row>
    <row r="114" customFormat="false" ht="12.75" hidden="false" customHeight="false" outlineLevel="0" collapsed="false">
      <c r="A114" s="172"/>
      <c r="B114" s="168" t="s">
        <v>124</v>
      </c>
      <c r="C114" s="163"/>
      <c r="D114" s="169" t="n">
        <f aca="false">+D113</f>
        <v>0</v>
      </c>
      <c r="E114" s="169" t="n">
        <f aca="false">+D114+E113</f>
        <v>0</v>
      </c>
      <c r="F114" s="169" t="n">
        <f aca="false">+E114+F113</f>
        <v>0</v>
      </c>
      <c r="G114" s="169" t="n">
        <f aca="false">+F114+G113</f>
        <v>0</v>
      </c>
      <c r="H114" s="169" t="n">
        <f aca="false">+G114+H113</f>
        <v>0</v>
      </c>
      <c r="I114" s="169" t="n">
        <f aca="false">+H114+I113</f>
        <v>0</v>
      </c>
      <c r="J114" s="169" t="n">
        <f aca="false">+I114+J113</f>
        <v>0</v>
      </c>
      <c r="K114" s="169" t="n">
        <f aca="false">+J114+K113</f>
        <v>0</v>
      </c>
      <c r="L114" s="169" t="n">
        <f aca="false">+K114+L113</f>
        <v>0</v>
      </c>
      <c r="M114" s="169" t="n">
        <f aca="false">+L114+M113</f>
        <v>0</v>
      </c>
      <c r="N114" s="169" t="n">
        <f aca="false">+M114+N113</f>
        <v>0</v>
      </c>
      <c r="O114" s="169" t="n">
        <f aca="false">+N114+O113</f>
        <v>0</v>
      </c>
      <c r="P114" s="169" t="n">
        <f aca="false">+O114+P113</f>
        <v>0</v>
      </c>
      <c r="Q114" s="169" t="n">
        <f aca="false">+P114+Q113</f>
        <v>0</v>
      </c>
      <c r="R114" s="169" t="n">
        <f aca="false">+Q114+R113</f>
        <v>0</v>
      </c>
      <c r="S114" s="169" t="n">
        <f aca="false">+R114+S113</f>
        <v>0</v>
      </c>
      <c r="T114" s="169" t="n">
        <f aca="false">+S114+T113</f>
        <v>0</v>
      </c>
      <c r="U114" s="169" t="n">
        <f aca="false">+T114+U113</f>
        <v>0</v>
      </c>
      <c r="V114" s="169" t="n">
        <f aca="false">+U114+V113</f>
        <v>0</v>
      </c>
      <c r="W114" s="169" t="n">
        <f aca="false">+V114+W113</f>
        <v>1</v>
      </c>
      <c r="X114" s="169" t="n">
        <f aca="false">+W114+X113</f>
        <v>1</v>
      </c>
      <c r="Y114" s="169" t="n">
        <f aca="false">+X114+Y113</f>
        <v>1</v>
      </c>
      <c r="Z114" s="169" t="n">
        <f aca="false">+Y114+Z113</f>
        <v>1</v>
      </c>
      <c r="AA114" s="170" t="n">
        <f aca="false">+Z114+AA113</f>
        <v>1</v>
      </c>
      <c r="AB114" s="169" t="n">
        <f aca="false">+AA114+AB113</f>
        <v>1</v>
      </c>
      <c r="AC114" s="169" t="n">
        <f aca="false">+AB114+AC113</f>
        <v>1</v>
      </c>
      <c r="AD114" s="169" t="n">
        <f aca="false">+AC114+AD113</f>
        <v>1</v>
      </c>
      <c r="AE114" s="169" t="n">
        <f aca="false">+AD114+AE113</f>
        <v>1</v>
      </c>
      <c r="AF114" s="169" t="n">
        <f aca="false">+AE114+AF113</f>
        <v>1</v>
      </c>
      <c r="AG114" s="169" t="n">
        <f aca="false">+AF114+AG113</f>
        <v>1</v>
      </c>
      <c r="AH114" s="169" t="n">
        <f aca="false">+AG114+AH113</f>
        <v>1</v>
      </c>
      <c r="AI114" s="169" t="n">
        <f aca="false">+AH114+AI113</f>
        <v>1</v>
      </c>
      <c r="AJ114" s="169" t="n">
        <f aca="false">+AI114+AJ113</f>
        <v>1</v>
      </c>
      <c r="AK114" s="169" t="n">
        <f aca="false">+AJ114+AK113</f>
        <v>1</v>
      </c>
      <c r="AL114" s="169" t="n">
        <f aca="false">+AK114+AL113</f>
        <v>1</v>
      </c>
      <c r="AM114" s="169" t="n">
        <f aca="false">+AL114+AM113</f>
        <v>1</v>
      </c>
      <c r="AN114" s="169" t="n">
        <f aca="false">+AM114+AN113</f>
        <v>1</v>
      </c>
      <c r="AO114" s="169" t="n">
        <f aca="false">+AN114+AO113</f>
        <v>1</v>
      </c>
      <c r="AP114" s="169" t="n">
        <f aca="false">+AO114+AP113</f>
        <v>1</v>
      </c>
      <c r="AQ114" s="169" t="n">
        <f aca="false">+AP114+AQ113</f>
        <v>1</v>
      </c>
      <c r="AR114" s="169" t="n">
        <f aca="false">+AQ114+AR113</f>
        <v>1</v>
      </c>
      <c r="AS114" s="169" t="n">
        <f aca="false">+AR114+AS113</f>
        <v>1</v>
      </c>
      <c r="AT114" s="169" t="n">
        <f aca="false">+AS114+AT113</f>
        <v>1</v>
      </c>
      <c r="AU114" s="169" t="n">
        <f aca="false">+AT114+AU113</f>
        <v>1</v>
      </c>
      <c r="AV114" s="169" t="n">
        <f aca="false">+AU114+AV113</f>
        <v>1</v>
      </c>
      <c r="AW114" s="169" t="n">
        <f aca="false">+AV114+AW113</f>
        <v>1</v>
      </c>
      <c r="AX114" s="169" t="n">
        <f aca="false">+AW114+AX113</f>
        <v>1</v>
      </c>
      <c r="AY114" s="169" t="n">
        <f aca="false">+AX114+AY113</f>
        <v>1</v>
      </c>
      <c r="AZ114" s="169" t="n">
        <f aca="false">+AY114+AZ113</f>
        <v>1</v>
      </c>
      <c r="BA114" s="171" t="n">
        <f aca="false">+AZ114+BA113</f>
        <v>1</v>
      </c>
      <c r="BB114" s="168" t="n">
        <f aca="false">+BA114+BB113</f>
        <v>1</v>
      </c>
    </row>
    <row r="115" customFormat="false" ht="12.75" hidden="false" customHeight="false" outlineLevel="0" collapsed="false">
      <c r="A115" s="177"/>
      <c r="B115" s="173"/>
      <c r="C115" s="163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5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  <c r="AM115" s="174"/>
      <c r="AN115" s="174"/>
      <c r="AO115" s="174"/>
      <c r="AP115" s="174"/>
      <c r="AQ115" s="174"/>
      <c r="AR115" s="174"/>
      <c r="AS115" s="174"/>
      <c r="AT115" s="174"/>
      <c r="AU115" s="174"/>
      <c r="AV115" s="174"/>
      <c r="AW115" s="174"/>
      <c r="AX115" s="174"/>
      <c r="AY115" s="174"/>
      <c r="AZ115" s="174"/>
      <c r="BA115" s="176"/>
      <c r="BB115" s="173"/>
    </row>
    <row r="116" customFormat="false" ht="12.75" hidden="false" customHeight="false" outlineLevel="0" collapsed="false">
      <c r="A116" s="178"/>
      <c r="B116" s="178" t="s">
        <v>125</v>
      </c>
      <c r="C116" s="179" t="n">
        <v>8</v>
      </c>
      <c r="D116" s="180" t="n">
        <f aca="false">+D112*$C116</f>
        <v>0</v>
      </c>
      <c r="E116" s="180" t="n">
        <f aca="false">+E112*$C116</f>
        <v>0</v>
      </c>
      <c r="F116" s="180" t="n">
        <f aca="false">+F112*$C116</f>
        <v>0</v>
      </c>
      <c r="G116" s="180" t="n">
        <f aca="false">+G112*$C116</f>
        <v>0</v>
      </c>
      <c r="H116" s="180" t="n">
        <f aca="false">+H112*$C116</f>
        <v>0</v>
      </c>
      <c r="I116" s="180" t="n">
        <f aca="false">+I112*$C116</f>
        <v>0</v>
      </c>
      <c r="J116" s="180" t="n">
        <f aca="false">+J112*$C116</f>
        <v>0</v>
      </c>
      <c r="K116" s="180" t="n">
        <f aca="false">+K112*$C116</f>
        <v>0</v>
      </c>
      <c r="L116" s="180" t="n">
        <f aca="false">+L112*$C116</f>
        <v>0</v>
      </c>
      <c r="M116" s="180" t="n">
        <f aca="false">+M112*$C116</f>
        <v>0</v>
      </c>
      <c r="N116" s="180" t="n">
        <f aca="false">+N112*$C116</f>
        <v>0</v>
      </c>
      <c r="O116" s="180" t="n">
        <f aca="false">+O112*$C116</f>
        <v>0</v>
      </c>
      <c r="P116" s="180" t="n">
        <f aca="false">+P112*$C116</f>
        <v>0</v>
      </c>
      <c r="Q116" s="180" t="n">
        <f aca="false">+Q112*$C116</f>
        <v>0</v>
      </c>
      <c r="R116" s="180" t="n">
        <f aca="false">+R112*$C116</f>
        <v>0</v>
      </c>
      <c r="S116" s="180" t="n">
        <f aca="false">+S112*$C116</f>
        <v>0</v>
      </c>
      <c r="T116" s="180" t="n">
        <f aca="false">+T112*$C116</f>
        <v>0</v>
      </c>
      <c r="U116" s="180" t="n">
        <f aca="false">+U112*$C116</f>
        <v>0</v>
      </c>
      <c r="V116" s="180" t="n">
        <f aca="false">+V112*$C116</f>
        <v>0</v>
      </c>
      <c r="W116" s="180" t="n">
        <f aca="false">+W112*$C116</f>
        <v>8</v>
      </c>
      <c r="X116" s="180" t="n">
        <f aca="false">+X112*$C116</f>
        <v>8</v>
      </c>
      <c r="Y116" s="180" t="n">
        <f aca="false">+Y112*$C116</f>
        <v>8</v>
      </c>
      <c r="Z116" s="180" t="n">
        <f aca="false">+Z112*$C116</f>
        <v>8</v>
      </c>
      <c r="AA116" s="181" t="n">
        <f aca="false">+AA112*$C116</f>
        <v>8</v>
      </c>
      <c r="AB116" s="180" t="n">
        <f aca="false">+AB112*$C116</f>
        <v>8</v>
      </c>
      <c r="AC116" s="180" t="n">
        <f aca="false">+AC112*$C116</f>
        <v>8</v>
      </c>
      <c r="AD116" s="180" t="n">
        <f aca="false">+AD112*$C116</f>
        <v>8</v>
      </c>
      <c r="AE116" s="180" t="n">
        <f aca="false">+AE112*$C116</f>
        <v>8</v>
      </c>
      <c r="AF116" s="180" t="n">
        <f aca="false">+AF112*$C116</f>
        <v>8</v>
      </c>
      <c r="AG116" s="180" t="n">
        <f aca="false">+AG112*$C116</f>
        <v>8</v>
      </c>
      <c r="AH116" s="180" t="n">
        <f aca="false">+AH112*$C116</f>
        <v>8</v>
      </c>
      <c r="AI116" s="180" t="n">
        <f aca="false">+AI112*$C116</f>
        <v>8</v>
      </c>
      <c r="AJ116" s="180" t="n">
        <f aca="false">+AJ112*$C116</f>
        <v>8</v>
      </c>
      <c r="AK116" s="180" t="n">
        <f aca="false">+AK112*$C116</f>
        <v>8</v>
      </c>
      <c r="AL116" s="180" t="n">
        <f aca="false">+AL112*$C116</f>
        <v>8</v>
      </c>
      <c r="AM116" s="180" t="n">
        <f aca="false">+AM112*$C116</f>
        <v>8</v>
      </c>
      <c r="AN116" s="180" t="n">
        <f aca="false">+AN112*$C116</f>
        <v>8</v>
      </c>
      <c r="AO116" s="180" t="n">
        <f aca="false">+AO112*$C116</f>
        <v>8</v>
      </c>
      <c r="AP116" s="180" t="n">
        <f aca="false">+AP112*$C116</f>
        <v>8</v>
      </c>
      <c r="AQ116" s="180" t="n">
        <f aca="false">+AQ112*$C116</f>
        <v>8</v>
      </c>
      <c r="AR116" s="180" t="n">
        <f aca="false">+AR112*$C116</f>
        <v>8</v>
      </c>
      <c r="AS116" s="180" t="n">
        <f aca="false">+AS112*$C116</f>
        <v>8</v>
      </c>
      <c r="AT116" s="180" t="n">
        <f aca="false">+AT112*$C116</f>
        <v>8</v>
      </c>
      <c r="AU116" s="180" t="n">
        <f aca="false">+AU112*$C116</f>
        <v>8</v>
      </c>
      <c r="AV116" s="180" t="n">
        <f aca="false">+AV112*$C116</f>
        <v>8</v>
      </c>
      <c r="AW116" s="180" t="n">
        <f aca="false">+AW112*$C116</f>
        <v>8</v>
      </c>
      <c r="AX116" s="180" t="n">
        <f aca="false">+AX112*$C116</f>
        <v>8</v>
      </c>
      <c r="AY116" s="180" t="n">
        <f aca="false">+AY112*$C116</f>
        <v>8</v>
      </c>
      <c r="AZ116" s="180" t="n">
        <f aca="false">+AZ112*$C116</f>
        <v>8</v>
      </c>
      <c r="BA116" s="182" t="n">
        <f aca="false">+BA112*$C116</f>
        <v>8</v>
      </c>
      <c r="BB116" s="183" t="n">
        <f aca="false">+BB112*$C116</f>
        <v>8</v>
      </c>
      <c r="BC116" s="183"/>
      <c r="BF116" s="183"/>
      <c r="BG116" s="183"/>
      <c r="BH116" s="183"/>
      <c r="BI116" s="183"/>
      <c r="BJ116" s="183"/>
      <c r="BK116" s="183"/>
      <c r="BL116" s="183"/>
      <c r="BM116" s="183"/>
      <c r="BN116" s="183"/>
      <c r="BO116" s="183"/>
      <c r="BP116" s="183"/>
      <c r="BQ116" s="183"/>
      <c r="BR116" s="183"/>
      <c r="BS116" s="183"/>
      <c r="BT116" s="183"/>
      <c r="BU116" s="183"/>
      <c r="BV116" s="183"/>
      <c r="BW116" s="183"/>
      <c r="BX116" s="183"/>
      <c r="BY116" s="183"/>
      <c r="BZ116" s="183"/>
      <c r="CA116" s="183"/>
      <c r="CB116" s="183"/>
      <c r="CC116" s="183"/>
      <c r="CD116" s="183"/>
      <c r="CE116" s="183"/>
      <c r="CF116" s="183"/>
      <c r="CG116" s="183"/>
      <c r="CH116" s="183"/>
      <c r="CI116" s="183"/>
      <c r="CJ116" s="183"/>
      <c r="CK116" s="183"/>
    </row>
    <row r="117" customFormat="false" ht="13.5" hidden="false" customHeight="false" outlineLevel="0" collapsed="false">
      <c r="A117" s="184"/>
      <c r="B117" s="184" t="s">
        <v>126</v>
      </c>
      <c r="C117" s="185" t="str">
        <f aca="false">+'NTP or Sold'!C10</f>
        <v>NTP</v>
      </c>
      <c r="D117" s="186" t="n">
        <f aca="false">+D114*$C116</f>
        <v>0</v>
      </c>
      <c r="E117" s="186" t="n">
        <f aca="false">+E114*$C116</f>
        <v>0</v>
      </c>
      <c r="F117" s="186" t="n">
        <f aca="false">+F114*$C116</f>
        <v>0</v>
      </c>
      <c r="G117" s="186" t="n">
        <f aca="false">+G114*$C116</f>
        <v>0</v>
      </c>
      <c r="H117" s="186" t="n">
        <f aca="false">+H114*$C116</f>
        <v>0</v>
      </c>
      <c r="I117" s="186" t="n">
        <f aca="false">+I114*$C116</f>
        <v>0</v>
      </c>
      <c r="J117" s="186" t="n">
        <f aca="false">+J114*$C116</f>
        <v>0</v>
      </c>
      <c r="K117" s="186" t="n">
        <f aca="false">+K114*$C116</f>
        <v>0</v>
      </c>
      <c r="L117" s="186" t="n">
        <f aca="false">+L114*$C116</f>
        <v>0</v>
      </c>
      <c r="M117" s="186" t="n">
        <f aca="false">+M114*$C116</f>
        <v>0</v>
      </c>
      <c r="N117" s="186" t="n">
        <f aca="false">+N114*$C116</f>
        <v>0</v>
      </c>
      <c r="O117" s="186" t="n">
        <f aca="false">+O114*$C116</f>
        <v>0</v>
      </c>
      <c r="P117" s="186" t="n">
        <f aca="false">+P114*$C116</f>
        <v>0</v>
      </c>
      <c r="Q117" s="186" t="n">
        <f aca="false">+Q114*$C116</f>
        <v>0</v>
      </c>
      <c r="R117" s="186" t="n">
        <f aca="false">+R114*$C116</f>
        <v>0</v>
      </c>
      <c r="S117" s="186" t="n">
        <f aca="false">+S114*$C116</f>
        <v>0</v>
      </c>
      <c r="T117" s="186" t="n">
        <f aca="false">+T114*$C116</f>
        <v>0</v>
      </c>
      <c r="U117" s="186" t="n">
        <f aca="false">+U114*$C116</f>
        <v>0</v>
      </c>
      <c r="V117" s="186" t="n">
        <f aca="false">+V114*$C116</f>
        <v>0</v>
      </c>
      <c r="W117" s="186" t="n">
        <f aca="false">+W114*$C116</f>
        <v>8</v>
      </c>
      <c r="X117" s="186" t="n">
        <f aca="false">+X114*$C116</f>
        <v>8</v>
      </c>
      <c r="Y117" s="186" t="n">
        <f aca="false">+Y114*$C116</f>
        <v>8</v>
      </c>
      <c r="Z117" s="186" t="n">
        <f aca="false">+Z114*$C116</f>
        <v>8</v>
      </c>
      <c r="AA117" s="187" t="n">
        <f aca="false">+AA114*$C116</f>
        <v>8</v>
      </c>
      <c r="AB117" s="186" t="n">
        <f aca="false">+AB114*$C116</f>
        <v>8</v>
      </c>
      <c r="AC117" s="186" t="n">
        <f aca="false">+AC114*$C116</f>
        <v>8</v>
      </c>
      <c r="AD117" s="186" t="n">
        <f aca="false">+AD114*$C116</f>
        <v>8</v>
      </c>
      <c r="AE117" s="186" t="n">
        <f aca="false">+AE114*$C116</f>
        <v>8</v>
      </c>
      <c r="AF117" s="186" t="n">
        <f aca="false">+AF114*$C116</f>
        <v>8</v>
      </c>
      <c r="AG117" s="186" t="n">
        <f aca="false">+AG114*$C116</f>
        <v>8</v>
      </c>
      <c r="AH117" s="186" t="n">
        <f aca="false">+AH114*$C116</f>
        <v>8</v>
      </c>
      <c r="AI117" s="186" t="n">
        <f aca="false">+AI114*$C116</f>
        <v>8</v>
      </c>
      <c r="AJ117" s="186" t="n">
        <f aca="false">+AJ114*$C116</f>
        <v>8</v>
      </c>
      <c r="AK117" s="186" t="n">
        <f aca="false">+AK114*$C116</f>
        <v>8</v>
      </c>
      <c r="AL117" s="186" t="n">
        <f aca="false">+AL114*$C116</f>
        <v>8</v>
      </c>
      <c r="AM117" s="186" t="n">
        <f aca="false">+AM114*$C116</f>
        <v>8</v>
      </c>
      <c r="AN117" s="186" t="n">
        <f aca="false">+AN114*$C116</f>
        <v>8</v>
      </c>
      <c r="AO117" s="186" t="n">
        <f aca="false">+AO114*$C116</f>
        <v>8</v>
      </c>
      <c r="AP117" s="186" t="n">
        <f aca="false">+AP114*$C116</f>
        <v>8</v>
      </c>
      <c r="AQ117" s="186" t="n">
        <f aca="false">+AQ114*$C116</f>
        <v>8</v>
      </c>
      <c r="AR117" s="186" t="n">
        <f aca="false">+AR114*$C116</f>
        <v>8</v>
      </c>
      <c r="AS117" s="186" t="n">
        <f aca="false">+AS114*$C116</f>
        <v>8</v>
      </c>
      <c r="AT117" s="186" t="n">
        <f aca="false">+AT114*$C116</f>
        <v>8</v>
      </c>
      <c r="AU117" s="186" t="n">
        <f aca="false">+AU114*$C116</f>
        <v>8</v>
      </c>
      <c r="AV117" s="186" t="n">
        <f aca="false">+AV114*$C116</f>
        <v>8</v>
      </c>
      <c r="AW117" s="186" t="n">
        <f aca="false">+AW114*$C116</f>
        <v>8</v>
      </c>
      <c r="AX117" s="186" t="n">
        <f aca="false">+AX114*$C116</f>
        <v>8</v>
      </c>
      <c r="AY117" s="186" t="n">
        <f aca="false">+AY114*$C116</f>
        <v>8</v>
      </c>
      <c r="AZ117" s="186" t="n">
        <f aca="false">+AZ114*$C116</f>
        <v>8</v>
      </c>
      <c r="BA117" s="188" t="n">
        <f aca="false">+BA114*$C116</f>
        <v>8</v>
      </c>
      <c r="BB117" s="189" t="n">
        <f aca="false">+BB114*$C116</f>
        <v>8</v>
      </c>
      <c r="BC117" s="189"/>
      <c r="BF117" s="189"/>
      <c r="BG117" s="189"/>
      <c r="BH117" s="189"/>
      <c r="BI117" s="189"/>
      <c r="BJ117" s="189"/>
      <c r="BK117" s="189"/>
      <c r="BL117" s="189"/>
      <c r="BM117" s="189"/>
      <c r="BN117" s="189"/>
      <c r="BO117" s="189"/>
      <c r="BP117" s="189"/>
      <c r="BQ117" s="189"/>
      <c r="BR117" s="189"/>
      <c r="BS117" s="189"/>
      <c r="BT117" s="189"/>
      <c r="BU117" s="189"/>
      <c r="BV117" s="189"/>
      <c r="BW117" s="189"/>
      <c r="BX117" s="189"/>
      <c r="BY117" s="189"/>
      <c r="BZ117" s="189"/>
      <c r="CA117" s="189"/>
      <c r="CB117" s="189"/>
      <c r="CC117" s="189"/>
      <c r="CD117" s="189"/>
      <c r="CE117" s="189"/>
      <c r="CF117" s="189"/>
      <c r="CG117" s="189"/>
      <c r="CH117" s="189"/>
      <c r="CI117" s="189"/>
      <c r="CJ117" s="189"/>
      <c r="CK117" s="189"/>
    </row>
    <row r="118" customFormat="false" ht="15" hidden="false" customHeight="true" outlineLevel="0" collapsed="false">
      <c r="A118" s="167"/>
      <c r="B118" s="178" t="str">
        <f aca="false">+'NTP or Sold'!H11</f>
        <v>Fr 6B 60 hz power barges</v>
      </c>
      <c r="C118" s="163" t="str">
        <f aca="false">+'NTP or Sold'!T11</f>
        <v>Nigeria Barge II (APACHI)</v>
      </c>
      <c r="D118" s="281"/>
      <c r="E118" s="281"/>
      <c r="F118" s="281"/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4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1"/>
      <c r="AT118" s="281"/>
      <c r="AU118" s="281"/>
      <c r="AV118" s="281"/>
      <c r="AW118" s="281"/>
      <c r="AX118" s="281"/>
      <c r="AY118" s="281"/>
      <c r="AZ118" s="281"/>
      <c r="BA118" s="166"/>
    </row>
    <row r="119" customFormat="false" ht="12.75" hidden="false" customHeight="false" outlineLevel="0" collapsed="false">
      <c r="A119" s="172"/>
      <c r="B119" s="168" t="s">
        <v>121</v>
      </c>
      <c r="C119" s="163"/>
      <c r="D119" s="169" t="n">
        <v>0</v>
      </c>
      <c r="E119" s="169" t="n">
        <v>0</v>
      </c>
      <c r="F119" s="169" t="n">
        <v>0</v>
      </c>
      <c r="G119" s="169" t="n">
        <v>0</v>
      </c>
      <c r="H119" s="169" t="n">
        <v>0</v>
      </c>
      <c r="I119" s="169" t="n">
        <v>0</v>
      </c>
      <c r="J119" s="169" t="n">
        <v>0</v>
      </c>
      <c r="K119" s="169" t="n">
        <v>0</v>
      </c>
      <c r="L119" s="169" t="n">
        <v>0</v>
      </c>
      <c r="M119" s="169" t="n">
        <v>0</v>
      </c>
      <c r="N119" s="169" t="n">
        <v>0</v>
      </c>
      <c r="O119" s="169" t="n">
        <v>0</v>
      </c>
      <c r="P119" s="169" t="n">
        <v>0</v>
      </c>
      <c r="Q119" s="169" t="n">
        <v>0</v>
      </c>
      <c r="R119" s="169" t="n">
        <v>0</v>
      </c>
      <c r="S119" s="169" t="n">
        <v>0</v>
      </c>
      <c r="T119" s="169" t="n">
        <v>0</v>
      </c>
      <c r="U119" s="169" t="n">
        <v>0</v>
      </c>
      <c r="V119" s="169" t="n">
        <v>0</v>
      </c>
      <c r="W119" s="169" t="n">
        <v>1</v>
      </c>
      <c r="X119" s="169" t="n">
        <v>0</v>
      </c>
      <c r="Y119" s="169" t="n">
        <v>0</v>
      </c>
      <c r="Z119" s="169" t="n">
        <v>0</v>
      </c>
      <c r="AA119" s="170" t="n">
        <v>0</v>
      </c>
      <c r="AB119" s="169" t="n">
        <v>0</v>
      </c>
      <c r="AC119" s="169" t="n">
        <v>0</v>
      </c>
      <c r="AD119" s="169" t="n">
        <v>0</v>
      </c>
      <c r="AE119" s="169" t="n">
        <v>0</v>
      </c>
      <c r="AF119" s="169" t="n">
        <v>0</v>
      </c>
      <c r="AG119" s="169" t="n">
        <v>0</v>
      </c>
      <c r="AH119" s="169" t="n">
        <v>0</v>
      </c>
      <c r="AI119" s="169" t="n">
        <v>0</v>
      </c>
      <c r="AJ119" s="169" t="n">
        <v>0</v>
      </c>
      <c r="AK119" s="169" t="n">
        <v>0</v>
      </c>
      <c r="AL119" s="169" t="n">
        <v>0</v>
      </c>
      <c r="AM119" s="169" t="n">
        <v>0</v>
      </c>
      <c r="AN119" s="169" t="n">
        <v>0</v>
      </c>
      <c r="AO119" s="169" t="n">
        <v>0</v>
      </c>
      <c r="AP119" s="169" t="n">
        <v>0</v>
      </c>
      <c r="AQ119" s="169" t="n">
        <v>0</v>
      </c>
      <c r="AR119" s="169" t="n">
        <v>0</v>
      </c>
      <c r="AS119" s="169" t="n">
        <v>0</v>
      </c>
      <c r="AT119" s="169" t="n">
        <v>0</v>
      </c>
      <c r="AU119" s="169" t="n">
        <v>0</v>
      </c>
      <c r="AV119" s="169" t="n">
        <v>0</v>
      </c>
      <c r="AW119" s="169" t="n">
        <v>0</v>
      </c>
      <c r="AX119" s="169" t="n">
        <v>0</v>
      </c>
      <c r="AY119" s="169" t="n">
        <v>0</v>
      </c>
      <c r="AZ119" s="169" t="n">
        <v>0</v>
      </c>
      <c r="BA119" s="171" t="n">
        <v>0</v>
      </c>
      <c r="BB119" s="168" t="n">
        <v>0</v>
      </c>
      <c r="BC119" s="172" t="n">
        <f aca="false">SUM(N119:BB119)</f>
        <v>1</v>
      </c>
    </row>
    <row r="120" customFormat="false" ht="12.75" hidden="false" customHeight="false" outlineLevel="0" collapsed="false">
      <c r="A120" s="172"/>
      <c r="B120" s="168" t="s">
        <v>122</v>
      </c>
      <c r="C120" s="163"/>
      <c r="D120" s="169" t="n">
        <f aca="false">+D119</f>
        <v>0</v>
      </c>
      <c r="E120" s="169" t="n">
        <f aca="false">+D120+E119</f>
        <v>0</v>
      </c>
      <c r="F120" s="169" t="n">
        <f aca="false">+E120+F119</f>
        <v>0</v>
      </c>
      <c r="G120" s="169" t="n">
        <f aca="false">+F120+G119</f>
        <v>0</v>
      </c>
      <c r="H120" s="169" t="n">
        <f aca="false">+G120+H119</f>
        <v>0</v>
      </c>
      <c r="I120" s="169" t="n">
        <f aca="false">+H120+I119</f>
        <v>0</v>
      </c>
      <c r="J120" s="169" t="n">
        <f aca="false">+I120+J119</f>
        <v>0</v>
      </c>
      <c r="K120" s="169" t="n">
        <f aca="false">+J120+K119</f>
        <v>0</v>
      </c>
      <c r="L120" s="169" t="n">
        <f aca="false">+K120+L119</f>
        <v>0</v>
      </c>
      <c r="M120" s="169" t="n">
        <f aca="false">+L120+M119</f>
        <v>0</v>
      </c>
      <c r="N120" s="169" t="n">
        <f aca="false">+M120+N119</f>
        <v>0</v>
      </c>
      <c r="O120" s="169" t="n">
        <f aca="false">+N120+O119</f>
        <v>0</v>
      </c>
      <c r="P120" s="169" t="n">
        <f aca="false">+O120+P119</f>
        <v>0</v>
      </c>
      <c r="Q120" s="169" t="n">
        <f aca="false">+P120+Q119</f>
        <v>0</v>
      </c>
      <c r="R120" s="169" t="n">
        <f aca="false">+Q120+R119</f>
        <v>0</v>
      </c>
      <c r="S120" s="169" t="n">
        <f aca="false">+R120+S119</f>
        <v>0</v>
      </c>
      <c r="T120" s="169" t="n">
        <f aca="false">+S120+T119</f>
        <v>0</v>
      </c>
      <c r="U120" s="169" t="n">
        <f aca="false">+T120+U119</f>
        <v>0</v>
      </c>
      <c r="V120" s="169" t="n">
        <f aca="false">+U120+V119</f>
        <v>0</v>
      </c>
      <c r="W120" s="169" t="n">
        <f aca="false">+V120+W119</f>
        <v>1</v>
      </c>
      <c r="X120" s="169" t="n">
        <f aca="false">+W120+X119</f>
        <v>1</v>
      </c>
      <c r="Y120" s="169" t="n">
        <f aca="false">+X120+Y119</f>
        <v>1</v>
      </c>
      <c r="Z120" s="169" t="n">
        <f aca="false">+Y120+Z119</f>
        <v>1</v>
      </c>
      <c r="AA120" s="170" t="n">
        <f aca="false">+Z120+AA119</f>
        <v>1</v>
      </c>
      <c r="AB120" s="169" t="n">
        <f aca="false">+AA120+AB119</f>
        <v>1</v>
      </c>
      <c r="AC120" s="169" t="n">
        <f aca="false">+AB120+AC119</f>
        <v>1</v>
      </c>
      <c r="AD120" s="169" t="n">
        <f aca="false">+AC120+AD119</f>
        <v>1</v>
      </c>
      <c r="AE120" s="169" t="n">
        <f aca="false">+AD120+AE119</f>
        <v>1</v>
      </c>
      <c r="AF120" s="169" t="n">
        <f aca="false">+AE120+AF119</f>
        <v>1</v>
      </c>
      <c r="AG120" s="169" t="n">
        <f aca="false">+AF120+AG119</f>
        <v>1</v>
      </c>
      <c r="AH120" s="169" t="n">
        <f aca="false">+AG120+AH119</f>
        <v>1</v>
      </c>
      <c r="AI120" s="169" t="n">
        <f aca="false">+AH120+AI119</f>
        <v>1</v>
      </c>
      <c r="AJ120" s="169" t="n">
        <f aca="false">+AI120+AJ119</f>
        <v>1</v>
      </c>
      <c r="AK120" s="169" t="n">
        <f aca="false">+AJ120+AK119</f>
        <v>1</v>
      </c>
      <c r="AL120" s="169" t="n">
        <f aca="false">+AK120+AL119</f>
        <v>1</v>
      </c>
      <c r="AM120" s="169" t="n">
        <f aca="false">+AL120+AM119</f>
        <v>1</v>
      </c>
      <c r="AN120" s="169" t="n">
        <f aca="false">+AM120+AN119</f>
        <v>1</v>
      </c>
      <c r="AO120" s="169" t="n">
        <f aca="false">+AN120+AO119</f>
        <v>1</v>
      </c>
      <c r="AP120" s="169" t="n">
        <f aca="false">+AO120+AP119</f>
        <v>1</v>
      </c>
      <c r="AQ120" s="169" t="n">
        <f aca="false">+AP120+AQ119</f>
        <v>1</v>
      </c>
      <c r="AR120" s="169" t="n">
        <f aca="false">+AQ120+AR119</f>
        <v>1</v>
      </c>
      <c r="AS120" s="169" t="n">
        <f aca="false">+AR120+AS119</f>
        <v>1</v>
      </c>
      <c r="AT120" s="169" t="n">
        <f aca="false">+AS120+AT119</f>
        <v>1</v>
      </c>
      <c r="AU120" s="169" t="n">
        <f aca="false">+AT120+AU119</f>
        <v>1</v>
      </c>
      <c r="AV120" s="169" t="n">
        <f aca="false">+AU120+AV119</f>
        <v>1</v>
      </c>
      <c r="AW120" s="169" t="n">
        <f aca="false">+AV120+AW119</f>
        <v>1</v>
      </c>
      <c r="AX120" s="169" t="n">
        <f aca="false">+AW120+AX119</f>
        <v>1</v>
      </c>
      <c r="AY120" s="169" t="n">
        <f aca="false">+AX120+AY119</f>
        <v>1</v>
      </c>
      <c r="AZ120" s="169" t="n">
        <f aca="false">+AY120+AZ119</f>
        <v>1</v>
      </c>
      <c r="BA120" s="171" t="n">
        <f aca="false">+AZ120+BA119</f>
        <v>1</v>
      </c>
      <c r="BB120" s="168" t="n">
        <f aca="false">+BA120+BB119</f>
        <v>1</v>
      </c>
    </row>
    <row r="121" customFormat="false" ht="12.75" hidden="false" customHeight="false" outlineLevel="0" collapsed="false">
      <c r="A121" s="172"/>
      <c r="B121" s="168" t="s">
        <v>123</v>
      </c>
      <c r="C121" s="163"/>
      <c r="D121" s="169" t="n">
        <v>0</v>
      </c>
      <c r="E121" s="169" t="n">
        <v>0</v>
      </c>
      <c r="F121" s="169" t="n">
        <v>0</v>
      </c>
      <c r="G121" s="169" t="n">
        <v>0</v>
      </c>
      <c r="H121" s="169" t="n">
        <v>0</v>
      </c>
      <c r="I121" s="169" t="n">
        <v>0</v>
      </c>
      <c r="J121" s="169" t="n">
        <v>0</v>
      </c>
      <c r="K121" s="169" t="n">
        <v>0</v>
      </c>
      <c r="L121" s="169" t="n">
        <v>0</v>
      </c>
      <c r="M121" s="169" t="n">
        <v>0</v>
      </c>
      <c r="N121" s="169" t="n">
        <v>0</v>
      </c>
      <c r="O121" s="169" t="n">
        <v>0</v>
      </c>
      <c r="P121" s="169" t="n">
        <v>0</v>
      </c>
      <c r="Q121" s="169" t="n">
        <v>0</v>
      </c>
      <c r="R121" s="169" t="n">
        <v>0</v>
      </c>
      <c r="S121" s="169" t="n">
        <v>0</v>
      </c>
      <c r="T121" s="169" t="n">
        <v>0</v>
      </c>
      <c r="U121" s="169" t="n">
        <v>0</v>
      </c>
      <c r="V121" s="169" t="n">
        <v>0</v>
      </c>
      <c r="W121" s="169" t="n">
        <v>1</v>
      </c>
      <c r="X121" s="169" t="n">
        <v>0</v>
      </c>
      <c r="Y121" s="169" t="n">
        <v>0</v>
      </c>
      <c r="Z121" s="169" t="n">
        <v>0</v>
      </c>
      <c r="AA121" s="170" t="n">
        <v>0</v>
      </c>
      <c r="AB121" s="169" t="n">
        <v>0</v>
      </c>
      <c r="AC121" s="169" t="n">
        <v>0</v>
      </c>
      <c r="AD121" s="169" t="n">
        <v>0</v>
      </c>
      <c r="AE121" s="169" t="n">
        <v>0</v>
      </c>
      <c r="AF121" s="169" t="n">
        <v>0</v>
      </c>
      <c r="AG121" s="169" t="n">
        <v>0</v>
      </c>
      <c r="AH121" s="169" t="n">
        <v>0</v>
      </c>
      <c r="AI121" s="169" t="n">
        <v>0</v>
      </c>
      <c r="AJ121" s="169" t="n">
        <v>0</v>
      </c>
      <c r="AK121" s="169" t="n">
        <v>0</v>
      </c>
      <c r="AL121" s="169" t="n">
        <v>0</v>
      </c>
      <c r="AM121" s="169" t="n">
        <v>0</v>
      </c>
      <c r="AN121" s="169" t="n">
        <v>0</v>
      </c>
      <c r="AO121" s="169" t="n">
        <v>0</v>
      </c>
      <c r="AP121" s="169" t="n">
        <v>0</v>
      </c>
      <c r="AQ121" s="169" t="n">
        <v>0</v>
      </c>
      <c r="AR121" s="169" t="n">
        <v>0</v>
      </c>
      <c r="AS121" s="169" t="n">
        <v>0</v>
      </c>
      <c r="AT121" s="169" t="n">
        <v>0</v>
      </c>
      <c r="AU121" s="169" t="n">
        <v>0</v>
      </c>
      <c r="AV121" s="169" t="n">
        <v>0</v>
      </c>
      <c r="AW121" s="169" t="n">
        <v>0</v>
      </c>
      <c r="AX121" s="169" t="n">
        <v>0</v>
      </c>
      <c r="AY121" s="169" t="n">
        <v>0</v>
      </c>
      <c r="AZ121" s="169" t="n">
        <v>0</v>
      </c>
      <c r="BA121" s="171" t="n">
        <v>0</v>
      </c>
      <c r="BB121" s="168" t="n">
        <v>0</v>
      </c>
      <c r="BC121" s="172" t="n">
        <f aca="false">SUM(N121:BB121)</f>
        <v>1</v>
      </c>
    </row>
    <row r="122" customFormat="false" ht="12.75" hidden="false" customHeight="false" outlineLevel="0" collapsed="false">
      <c r="A122" s="172"/>
      <c r="B122" s="168" t="s">
        <v>124</v>
      </c>
      <c r="C122" s="163"/>
      <c r="D122" s="169" t="n">
        <f aca="false">+D121</f>
        <v>0</v>
      </c>
      <c r="E122" s="169" t="n">
        <f aca="false">+D122+E121</f>
        <v>0</v>
      </c>
      <c r="F122" s="169" t="n">
        <f aca="false">+E122+F121</f>
        <v>0</v>
      </c>
      <c r="G122" s="169" t="n">
        <f aca="false">+F122+G121</f>
        <v>0</v>
      </c>
      <c r="H122" s="169" t="n">
        <f aca="false">+G122+H121</f>
        <v>0</v>
      </c>
      <c r="I122" s="169" t="n">
        <f aca="false">+H122+I121</f>
        <v>0</v>
      </c>
      <c r="J122" s="169" t="n">
        <f aca="false">+I122+J121</f>
        <v>0</v>
      </c>
      <c r="K122" s="169" t="n">
        <f aca="false">+J122+K121</f>
        <v>0</v>
      </c>
      <c r="L122" s="169" t="n">
        <f aca="false">+K122+L121</f>
        <v>0</v>
      </c>
      <c r="M122" s="169" t="n">
        <f aca="false">+L122+M121</f>
        <v>0</v>
      </c>
      <c r="N122" s="169" t="n">
        <f aca="false">+M122+N121</f>
        <v>0</v>
      </c>
      <c r="O122" s="169" t="n">
        <f aca="false">+N122+O121</f>
        <v>0</v>
      </c>
      <c r="P122" s="169" t="n">
        <f aca="false">+O122+P121</f>
        <v>0</v>
      </c>
      <c r="Q122" s="169" t="n">
        <f aca="false">+P122+Q121</f>
        <v>0</v>
      </c>
      <c r="R122" s="169" t="n">
        <f aca="false">+Q122+R121</f>
        <v>0</v>
      </c>
      <c r="S122" s="169" t="n">
        <f aca="false">+R122+S121</f>
        <v>0</v>
      </c>
      <c r="T122" s="169" t="n">
        <f aca="false">+S122+T121</f>
        <v>0</v>
      </c>
      <c r="U122" s="169" t="n">
        <f aca="false">+T122+U121</f>
        <v>0</v>
      </c>
      <c r="V122" s="169" t="n">
        <f aca="false">+U122+V121</f>
        <v>0</v>
      </c>
      <c r="W122" s="169" t="n">
        <f aca="false">+V122+W121</f>
        <v>1</v>
      </c>
      <c r="X122" s="169" t="n">
        <f aca="false">+W122+X121</f>
        <v>1</v>
      </c>
      <c r="Y122" s="169" t="n">
        <f aca="false">+X122+Y121</f>
        <v>1</v>
      </c>
      <c r="Z122" s="169" t="n">
        <f aca="false">+Y122+Z121</f>
        <v>1</v>
      </c>
      <c r="AA122" s="170" t="n">
        <f aca="false">+Z122+AA121</f>
        <v>1</v>
      </c>
      <c r="AB122" s="169" t="n">
        <f aca="false">+AA122+AB121</f>
        <v>1</v>
      </c>
      <c r="AC122" s="169" t="n">
        <f aca="false">+AB122+AC121</f>
        <v>1</v>
      </c>
      <c r="AD122" s="169" t="n">
        <f aca="false">+AC122+AD121</f>
        <v>1</v>
      </c>
      <c r="AE122" s="169" t="n">
        <f aca="false">+AD122+AE121</f>
        <v>1</v>
      </c>
      <c r="AF122" s="169" t="n">
        <f aca="false">+AE122+AF121</f>
        <v>1</v>
      </c>
      <c r="AG122" s="169" t="n">
        <f aca="false">+AF122+AG121</f>
        <v>1</v>
      </c>
      <c r="AH122" s="169" t="n">
        <f aca="false">+AG122+AH121</f>
        <v>1</v>
      </c>
      <c r="AI122" s="169" t="n">
        <f aca="false">+AH122+AI121</f>
        <v>1</v>
      </c>
      <c r="AJ122" s="169" t="n">
        <f aca="false">+AI122+AJ121</f>
        <v>1</v>
      </c>
      <c r="AK122" s="169" t="n">
        <f aca="false">+AJ122+AK121</f>
        <v>1</v>
      </c>
      <c r="AL122" s="169" t="n">
        <f aca="false">+AK122+AL121</f>
        <v>1</v>
      </c>
      <c r="AM122" s="169" t="n">
        <f aca="false">+AL122+AM121</f>
        <v>1</v>
      </c>
      <c r="AN122" s="169" t="n">
        <f aca="false">+AM122+AN121</f>
        <v>1</v>
      </c>
      <c r="AO122" s="169" t="n">
        <f aca="false">+AN122+AO121</f>
        <v>1</v>
      </c>
      <c r="AP122" s="169" t="n">
        <f aca="false">+AO122+AP121</f>
        <v>1</v>
      </c>
      <c r="AQ122" s="169" t="n">
        <f aca="false">+AP122+AQ121</f>
        <v>1</v>
      </c>
      <c r="AR122" s="169" t="n">
        <f aca="false">+AQ122+AR121</f>
        <v>1</v>
      </c>
      <c r="AS122" s="169" t="n">
        <f aca="false">+AR122+AS121</f>
        <v>1</v>
      </c>
      <c r="AT122" s="169" t="n">
        <f aca="false">+AS122+AT121</f>
        <v>1</v>
      </c>
      <c r="AU122" s="169" t="n">
        <f aca="false">+AT122+AU121</f>
        <v>1</v>
      </c>
      <c r="AV122" s="169" t="n">
        <f aca="false">+AU122+AV121</f>
        <v>1</v>
      </c>
      <c r="AW122" s="169" t="n">
        <f aca="false">+AV122+AW121</f>
        <v>1</v>
      </c>
      <c r="AX122" s="169" t="n">
        <f aca="false">+AW122+AX121</f>
        <v>1</v>
      </c>
      <c r="AY122" s="169" t="n">
        <f aca="false">+AX122+AY121</f>
        <v>1</v>
      </c>
      <c r="AZ122" s="169" t="n">
        <f aca="false">+AY122+AZ121</f>
        <v>1</v>
      </c>
      <c r="BA122" s="171" t="n">
        <f aca="false">+AZ122+BA121</f>
        <v>1</v>
      </c>
      <c r="BB122" s="168" t="n">
        <f aca="false">+BA122+BB121</f>
        <v>1</v>
      </c>
    </row>
    <row r="123" customFormat="false" ht="12.75" hidden="false" customHeight="false" outlineLevel="0" collapsed="false">
      <c r="A123" s="177"/>
      <c r="B123" s="173"/>
      <c r="C123" s="163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5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  <c r="AM123" s="174"/>
      <c r="AN123" s="174"/>
      <c r="AO123" s="174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4"/>
      <c r="BA123" s="176"/>
      <c r="BB123" s="173"/>
    </row>
    <row r="124" customFormat="false" ht="12.75" hidden="false" customHeight="false" outlineLevel="0" collapsed="false">
      <c r="A124" s="178"/>
      <c r="B124" s="178" t="s">
        <v>125</v>
      </c>
      <c r="C124" s="179" t="n">
        <v>8</v>
      </c>
      <c r="D124" s="180" t="n">
        <f aca="false">+D120*$C124</f>
        <v>0</v>
      </c>
      <c r="E124" s="180" t="n">
        <f aca="false">+E120*$C124</f>
        <v>0</v>
      </c>
      <c r="F124" s="180" t="n">
        <f aca="false">+F120*$C124</f>
        <v>0</v>
      </c>
      <c r="G124" s="180" t="n">
        <f aca="false">+G120*$C124</f>
        <v>0</v>
      </c>
      <c r="H124" s="180" t="n">
        <f aca="false">+H120*$C124</f>
        <v>0</v>
      </c>
      <c r="I124" s="180" t="n">
        <f aca="false">+I120*$C124</f>
        <v>0</v>
      </c>
      <c r="J124" s="180" t="n">
        <f aca="false">+J120*$C124</f>
        <v>0</v>
      </c>
      <c r="K124" s="180" t="n">
        <f aca="false">+K120*$C124</f>
        <v>0</v>
      </c>
      <c r="L124" s="180" t="n">
        <f aca="false">+L120*$C124</f>
        <v>0</v>
      </c>
      <c r="M124" s="180" t="n">
        <f aca="false">+M120*$C124</f>
        <v>0</v>
      </c>
      <c r="N124" s="180" t="n">
        <f aca="false">+N120*$C124</f>
        <v>0</v>
      </c>
      <c r="O124" s="180" t="n">
        <f aca="false">+O120*$C124</f>
        <v>0</v>
      </c>
      <c r="P124" s="180" t="n">
        <f aca="false">+P120*$C124</f>
        <v>0</v>
      </c>
      <c r="Q124" s="180" t="n">
        <f aca="false">+Q120*$C124</f>
        <v>0</v>
      </c>
      <c r="R124" s="180" t="n">
        <f aca="false">+R120*$C124</f>
        <v>0</v>
      </c>
      <c r="S124" s="180" t="n">
        <f aca="false">+S120*$C124</f>
        <v>0</v>
      </c>
      <c r="T124" s="180" t="n">
        <f aca="false">+T120*$C124</f>
        <v>0</v>
      </c>
      <c r="U124" s="180" t="n">
        <f aca="false">+U120*$C124</f>
        <v>0</v>
      </c>
      <c r="V124" s="180" t="n">
        <f aca="false">+V120*$C124</f>
        <v>0</v>
      </c>
      <c r="W124" s="180" t="n">
        <f aca="false">+W120*$C124</f>
        <v>8</v>
      </c>
      <c r="X124" s="180" t="n">
        <f aca="false">+X120*$C124</f>
        <v>8</v>
      </c>
      <c r="Y124" s="180" t="n">
        <f aca="false">+Y120*$C124</f>
        <v>8</v>
      </c>
      <c r="Z124" s="180" t="n">
        <f aca="false">+Z120*$C124</f>
        <v>8</v>
      </c>
      <c r="AA124" s="181" t="n">
        <f aca="false">+AA120*$C124</f>
        <v>8</v>
      </c>
      <c r="AB124" s="180" t="n">
        <f aca="false">+AB120*$C124</f>
        <v>8</v>
      </c>
      <c r="AC124" s="180" t="n">
        <f aca="false">+AC120*$C124</f>
        <v>8</v>
      </c>
      <c r="AD124" s="180" t="n">
        <f aca="false">+AD120*$C124</f>
        <v>8</v>
      </c>
      <c r="AE124" s="180" t="n">
        <f aca="false">+AE120*$C124</f>
        <v>8</v>
      </c>
      <c r="AF124" s="180" t="n">
        <f aca="false">+AF120*$C124</f>
        <v>8</v>
      </c>
      <c r="AG124" s="180" t="n">
        <f aca="false">+AG120*$C124</f>
        <v>8</v>
      </c>
      <c r="AH124" s="180" t="n">
        <f aca="false">+AH120*$C124</f>
        <v>8</v>
      </c>
      <c r="AI124" s="180" t="n">
        <f aca="false">+AI120*$C124</f>
        <v>8</v>
      </c>
      <c r="AJ124" s="180" t="n">
        <f aca="false">+AJ120*$C124</f>
        <v>8</v>
      </c>
      <c r="AK124" s="180" t="n">
        <f aca="false">+AK120*$C124</f>
        <v>8</v>
      </c>
      <c r="AL124" s="180" t="n">
        <f aca="false">+AL120*$C124</f>
        <v>8</v>
      </c>
      <c r="AM124" s="180" t="n">
        <f aca="false">+AM120*$C124</f>
        <v>8</v>
      </c>
      <c r="AN124" s="180" t="n">
        <f aca="false">+AN120*$C124</f>
        <v>8</v>
      </c>
      <c r="AO124" s="180" t="n">
        <f aca="false">+AO120*$C124</f>
        <v>8</v>
      </c>
      <c r="AP124" s="180" t="n">
        <f aca="false">+AP120*$C124</f>
        <v>8</v>
      </c>
      <c r="AQ124" s="180" t="n">
        <f aca="false">+AQ120*$C124</f>
        <v>8</v>
      </c>
      <c r="AR124" s="180" t="n">
        <f aca="false">+AR120*$C124</f>
        <v>8</v>
      </c>
      <c r="AS124" s="180" t="n">
        <f aca="false">+AS120*$C124</f>
        <v>8</v>
      </c>
      <c r="AT124" s="180" t="n">
        <f aca="false">+AT120*$C124</f>
        <v>8</v>
      </c>
      <c r="AU124" s="180" t="n">
        <f aca="false">+AU120*$C124</f>
        <v>8</v>
      </c>
      <c r="AV124" s="180" t="n">
        <f aca="false">+AV120*$C124</f>
        <v>8</v>
      </c>
      <c r="AW124" s="180" t="n">
        <f aca="false">+AW120*$C124</f>
        <v>8</v>
      </c>
      <c r="AX124" s="180" t="n">
        <f aca="false">+AX120*$C124</f>
        <v>8</v>
      </c>
      <c r="AY124" s="180" t="n">
        <f aca="false">+AY120*$C124</f>
        <v>8</v>
      </c>
      <c r="AZ124" s="180" t="n">
        <f aca="false">+AZ120*$C124</f>
        <v>8</v>
      </c>
      <c r="BA124" s="182" t="n">
        <f aca="false">+BA120*$C124</f>
        <v>8</v>
      </c>
      <c r="BB124" s="183" t="n">
        <f aca="false">+BB120*$C124</f>
        <v>8</v>
      </c>
      <c r="BC124" s="183"/>
      <c r="BF124" s="183"/>
      <c r="BG124" s="183"/>
      <c r="BH124" s="183"/>
      <c r="BI124" s="183"/>
      <c r="BJ124" s="183"/>
      <c r="BK124" s="183"/>
      <c r="BL124" s="183"/>
      <c r="BM124" s="183"/>
      <c r="BN124" s="183"/>
      <c r="BO124" s="183"/>
      <c r="BP124" s="183"/>
      <c r="BQ124" s="183"/>
      <c r="BR124" s="183"/>
      <c r="BS124" s="183"/>
      <c r="BT124" s="183"/>
      <c r="BU124" s="183"/>
      <c r="BV124" s="183"/>
      <c r="BW124" s="183"/>
      <c r="BX124" s="183"/>
      <c r="BY124" s="183"/>
      <c r="BZ124" s="183"/>
      <c r="CA124" s="183"/>
      <c r="CB124" s="183"/>
      <c r="CC124" s="183"/>
      <c r="CD124" s="183"/>
      <c r="CE124" s="183"/>
      <c r="CF124" s="183"/>
      <c r="CG124" s="183"/>
      <c r="CH124" s="183"/>
      <c r="CI124" s="183"/>
      <c r="CJ124" s="183"/>
      <c r="CK124" s="183"/>
    </row>
    <row r="125" customFormat="false" ht="13.5" hidden="false" customHeight="false" outlineLevel="0" collapsed="false">
      <c r="A125" s="184"/>
      <c r="B125" s="184" t="s">
        <v>126</v>
      </c>
      <c r="C125" s="185" t="str">
        <f aca="false">+'NTP or Sold'!C11</f>
        <v>NTP</v>
      </c>
      <c r="D125" s="186" t="n">
        <f aca="false">+D122*$C124</f>
        <v>0</v>
      </c>
      <c r="E125" s="186" t="n">
        <f aca="false">+E122*$C124</f>
        <v>0</v>
      </c>
      <c r="F125" s="186" t="n">
        <f aca="false">+F122*$C124</f>
        <v>0</v>
      </c>
      <c r="G125" s="186" t="n">
        <f aca="false">+G122*$C124</f>
        <v>0</v>
      </c>
      <c r="H125" s="186" t="n">
        <f aca="false">+H122*$C124</f>
        <v>0</v>
      </c>
      <c r="I125" s="186" t="n">
        <f aca="false">+I122*$C124</f>
        <v>0</v>
      </c>
      <c r="J125" s="186" t="n">
        <f aca="false">+J122*$C124</f>
        <v>0</v>
      </c>
      <c r="K125" s="186" t="n">
        <f aca="false">+K122*$C124</f>
        <v>0</v>
      </c>
      <c r="L125" s="186" t="n">
        <f aca="false">+L122*$C124</f>
        <v>0</v>
      </c>
      <c r="M125" s="186" t="n">
        <f aca="false">+M122*$C124</f>
        <v>0</v>
      </c>
      <c r="N125" s="186" t="n">
        <f aca="false">+N122*$C124</f>
        <v>0</v>
      </c>
      <c r="O125" s="186" t="n">
        <f aca="false">+O122*$C124</f>
        <v>0</v>
      </c>
      <c r="P125" s="186" t="n">
        <f aca="false">+P122*$C124</f>
        <v>0</v>
      </c>
      <c r="Q125" s="186" t="n">
        <f aca="false">+Q122*$C124</f>
        <v>0</v>
      </c>
      <c r="R125" s="186" t="n">
        <f aca="false">+R122*$C124</f>
        <v>0</v>
      </c>
      <c r="S125" s="186" t="n">
        <f aca="false">+S122*$C124</f>
        <v>0</v>
      </c>
      <c r="T125" s="186" t="n">
        <f aca="false">+T122*$C124</f>
        <v>0</v>
      </c>
      <c r="U125" s="186" t="n">
        <f aca="false">+U122*$C124</f>
        <v>0</v>
      </c>
      <c r="V125" s="186" t="n">
        <f aca="false">+V122*$C124</f>
        <v>0</v>
      </c>
      <c r="W125" s="186" t="n">
        <f aca="false">+W122*$C124</f>
        <v>8</v>
      </c>
      <c r="X125" s="186" t="n">
        <f aca="false">+X122*$C124</f>
        <v>8</v>
      </c>
      <c r="Y125" s="186" t="n">
        <f aca="false">+Y122*$C124</f>
        <v>8</v>
      </c>
      <c r="Z125" s="186" t="n">
        <f aca="false">+Z122*$C124</f>
        <v>8</v>
      </c>
      <c r="AA125" s="187" t="n">
        <f aca="false">+AA122*$C124</f>
        <v>8</v>
      </c>
      <c r="AB125" s="186" t="n">
        <f aca="false">+AB122*$C124</f>
        <v>8</v>
      </c>
      <c r="AC125" s="186" t="n">
        <f aca="false">+AC122*$C124</f>
        <v>8</v>
      </c>
      <c r="AD125" s="186" t="n">
        <f aca="false">+AD122*$C124</f>
        <v>8</v>
      </c>
      <c r="AE125" s="186" t="n">
        <f aca="false">+AE122*$C124</f>
        <v>8</v>
      </c>
      <c r="AF125" s="186" t="n">
        <f aca="false">+AF122*$C124</f>
        <v>8</v>
      </c>
      <c r="AG125" s="186" t="n">
        <f aca="false">+AG122*$C124</f>
        <v>8</v>
      </c>
      <c r="AH125" s="186" t="n">
        <f aca="false">+AH122*$C124</f>
        <v>8</v>
      </c>
      <c r="AI125" s="186" t="n">
        <f aca="false">+AI122*$C124</f>
        <v>8</v>
      </c>
      <c r="AJ125" s="186" t="n">
        <f aca="false">+AJ122*$C124</f>
        <v>8</v>
      </c>
      <c r="AK125" s="186" t="n">
        <f aca="false">+AK122*$C124</f>
        <v>8</v>
      </c>
      <c r="AL125" s="186" t="n">
        <f aca="false">+AL122*$C124</f>
        <v>8</v>
      </c>
      <c r="AM125" s="186" t="n">
        <f aca="false">+AM122*$C124</f>
        <v>8</v>
      </c>
      <c r="AN125" s="186" t="n">
        <f aca="false">+AN122*$C124</f>
        <v>8</v>
      </c>
      <c r="AO125" s="186" t="n">
        <f aca="false">+AO122*$C124</f>
        <v>8</v>
      </c>
      <c r="AP125" s="186" t="n">
        <f aca="false">+AP122*$C124</f>
        <v>8</v>
      </c>
      <c r="AQ125" s="186" t="n">
        <f aca="false">+AQ122*$C124</f>
        <v>8</v>
      </c>
      <c r="AR125" s="186" t="n">
        <f aca="false">+AR122*$C124</f>
        <v>8</v>
      </c>
      <c r="AS125" s="186" t="n">
        <f aca="false">+AS122*$C124</f>
        <v>8</v>
      </c>
      <c r="AT125" s="186" t="n">
        <f aca="false">+AT122*$C124</f>
        <v>8</v>
      </c>
      <c r="AU125" s="186" t="n">
        <f aca="false">+AU122*$C124</f>
        <v>8</v>
      </c>
      <c r="AV125" s="186" t="n">
        <f aca="false">+AV122*$C124</f>
        <v>8</v>
      </c>
      <c r="AW125" s="186" t="n">
        <f aca="false">+AW122*$C124</f>
        <v>8</v>
      </c>
      <c r="AX125" s="186" t="n">
        <f aca="false">+AX122*$C124</f>
        <v>8</v>
      </c>
      <c r="AY125" s="186" t="n">
        <f aca="false">+AY122*$C124</f>
        <v>8</v>
      </c>
      <c r="AZ125" s="186" t="n">
        <f aca="false">+AZ122*$C124</f>
        <v>8</v>
      </c>
      <c r="BA125" s="188" t="n">
        <f aca="false">+BA122*$C124</f>
        <v>8</v>
      </c>
      <c r="BB125" s="189" t="n">
        <f aca="false">+BB122*$C124</f>
        <v>8</v>
      </c>
      <c r="BC125" s="189"/>
      <c r="BF125" s="189"/>
      <c r="BG125" s="189"/>
      <c r="BH125" s="189"/>
      <c r="BI125" s="189"/>
      <c r="BJ125" s="189"/>
      <c r="BK125" s="189"/>
      <c r="BL125" s="189"/>
      <c r="BM125" s="189"/>
      <c r="BN125" s="189"/>
      <c r="BO125" s="189"/>
      <c r="BP125" s="189"/>
      <c r="BQ125" s="189"/>
      <c r="BR125" s="189"/>
      <c r="BS125" s="189"/>
      <c r="BT125" s="189"/>
      <c r="BU125" s="189"/>
      <c r="BV125" s="189"/>
      <c r="BW125" s="189"/>
      <c r="BX125" s="189"/>
      <c r="BY125" s="189"/>
      <c r="BZ125" s="189"/>
      <c r="CA125" s="189"/>
      <c r="CB125" s="189"/>
      <c r="CC125" s="189"/>
      <c r="CD125" s="189"/>
      <c r="CE125" s="189"/>
      <c r="CF125" s="189"/>
      <c r="CG125" s="189"/>
      <c r="CH125" s="189"/>
      <c r="CI125" s="189"/>
      <c r="CJ125" s="189"/>
      <c r="CK125" s="189"/>
    </row>
    <row r="126" customFormat="false" ht="15" hidden="false" customHeight="true" outlineLevel="0" collapsed="false">
      <c r="A126" s="167"/>
      <c r="B126" s="162" t="str">
        <f aca="false">+'NTP or Sold'!H24</f>
        <v>7FA</v>
      </c>
      <c r="C126" s="163" t="str">
        <f aca="false">+'NTP or Sold'!T24</f>
        <v>Vitro (ENA)</v>
      </c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5"/>
      <c r="AE126" s="164"/>
      <c r="AF126" s="164"/>
      <c r="AG126" s="164"/>
      <c r="AH126" s="164"/>
      <c r="AI126" s="164"/>
      <c r="AJ126" s="164"/>
      <c r="AK126" s="164"/>
      <c r="AL126" s="164"/>
      <c r="AM126" s="164"/>
      <c r="AN126" s="164"/>
      <c r="AO126" s="164"/>
      <c r="AP126" s="164"/>
      <c r="AQ126" s="164"/>
      <c r="AR126" s="164"/>
      <c r="AS126" s="164"/>
      <c r="AT126" s="164"/>
      <c r="AU126" s="164"/>
      <c r="AV126" s="164"/>
      <c r="AW126" s="164"/>
      <c r="AX126" s="164"/>
      <c r="AY126" s="164"/>
      <c r="AZ126" s="164"/>
      <c r="BA126" s="164"/>
      <c r="BB126" s="164"/>
      <c r="BC126" s="166"/>
    </row>
    <row r="127" customFormat="false" ht="12.75" hidden="false" customHeight="false" outlineLevel="0" collapsed="false">
      <c r="A127" s="172"/>
      <c r="B127" s="168" t="s">
        <v>121</v>
      </c>
      <c r="C127" s="163"/>
      <c r="D127" s="169" t="n">
        <v>0</v>
      </c>
      <c r="E127" s="169" t="n">
        <v>0</v>
      </c>
      <c r="F127" s="169" t="n">
        <v>0</v>
      </c>
      <c r="G127" s="169" t="n">
        <v>0</v>
      </c>
      <c r="H127" s="169" t="n">
        <v>0</v>
      </c>
      <c r="I127" s="169" t="n">
        <v>0</v>
      </c>
      <c r="J127" s="169" t="n">
        <v>0</v>
      </c>
      <c r="K127" s="169" t="n">
        <v>0</v>
      </c>
      <c r="L127" s="169" t="n">
        <v>0</v>
      </c>
      <c r="M127" s="169" t="n">
        <v>0</v>
      </c>
      <c r="N127" s="169" t="n">
        <v>0</v>
      </c>
      <c r="O127" s="169" t="n">
        <v>0</v>
      </c>
      <c r="P127" s="169" t="n">
        <v>0</v>
      </c>
      <c r="Q127" s="169" t="n">
        <v>0</v>
      </c>
      <c r="R127" s="169" t="n">
        <v>0</v>
      </c>
      <c r="S127" s="169" t="n">
        <v>0</v>
      </c>
      <c r="T127" s="169" t="n">
        <v>0</v>
      </c>
      <c r="U127" s="169" t="n">
        <v>0</v>
      </c>
      <c r="V127" s="169" t="n">
        <v>0</v>
      </c>
      <c r="W127" s="169" t="n">
        <v>0</v>
      </c>
      <c r="X127" s="169" t="n">
        <v>0</v>
      </c>
      <c r="Y127" s="169" t="n">
        <v>0.77674</v>
      </c>
      <c r="Z127" s="169" t="n">
        <v>0</v>
      </c>
      <c r="AA127" s="169" t="n">
        <v>0.11163</v>
      </c>
      <c r="AB127" s="169" t="n">
        <v>0.11163</v>
      </c>
      <c r="AC127" s="169" t="n">
        <v>0</v>
      </c>
      <c r="AD127" s="170" t="n">
        <v>0</v>
      </c>
      <c r="AE127" s="169" t="n">
        <v>0</v>
      </c>
      <c r="AF127" s="169" t="n">
        <v>0</v>
      </c>
      <c r="AG127" s="169" t="n">
        <v>0</v>
      </c>
      <c r="AH127" s="169" t="n">
        <v>0</v>
      </c>
      <c r="AI127" s="169" t="n">
        <v>0</v>
      </c>
      <c r="AJ127" s="169" t="n">
        <v>0</v>
      </c>
      <c r="AK127" s="169" t="n">
        <v>0</v>
      </c>
      <c r="AL127" s="169" t="n">
        <v>0</v>
      </c>
      <c r="AM127" s="169" t="n">
        <v>0</v>
      </c>
      <c r="AN127" s="169" t="n">
        <v>0</v>
      </c>
      <c r="AO127" s="169" t="n">
        <v>0</v>
      </c>
      <c r="AP127" s="169" t="n">
        <v>0</v>
      </c>
      <c r="AQ127" s="169" t="n">
        <v>0</v>
      </c>
      <c r="AR127" s="169" t="n">
        <v>0</v>
      </c>
      <c r="AS127" s="169" t="n">
        <v>0</v>
      </c>
      <c r="AT127" s="169" t="n">
        <v>0</v>
      </c>
      <c r="AU127" s="169" t="n">
        <v>0</v>
      </c>
      <c r="AV127" s="169" t="n">
        <v>0</v>
      </c>
      <c r="AW127" s="169" t="n">
        <v>0</v>
      </c>
      <c r="AX127" s="169" t="n">
        <v>0</v>
      </c>
      <c r="AY127" s="169" t="n">
        <v>0</v>
      </c>
      <c r="AZ127" s="169" t="n">
        <v>0</v>
      </c>
      <c r="BA127" s="169" t="n">
        <v>0</v>
      </c>
      <c r="BB127" s="169" t="n">
        <v>0</v>
      </c>
      <c r="BC127" s="171" t="n">
        <f aca="false">SUM(D127:BB127)</f>
        <v>1</v>
      </c>
      <c r="BD127" s="168"/>
    </row>
    <row r="128" customFormat="false" ht="12.75" hidden="false" customHeight="false" outlineLevel="0" collapsed="false">
      <c r="A128" s="172"/>
      <c r="B128" s="168" t="s">
        <v>122</v>
      </c>
      <c r="C128" s="163"/>
      <c r="D128" s="169" t="n">
        <f aca="false">D127</f>
        <v>0</v>
      </c>
      <c r="E128" s="169" t="n">
        <f aca="false">+D128+E127</f>
        <v>0</v>
      </c>
      <c r="F128" s="169" t="n">
        <f aca="false">+E128+F127</f>
        <v>0</v>
      </c>
      <c r="G128" s="169" t="n">
        <f aca="false">+F128+G127</f>
        <v>0</v>
      </c>
      <c r="H128" s="169" t="n">
        <f aca="false">+G128+H127</f>
        <v>0</v>
      </c>
      <c r="I128" s="169" t="n">
        <f aca="false">+H128+I127</f>
        <v>0</v>
      </c>
      <c r="J128" s="169" t="n">
        <f aca="false">+I128+J127</f>
        <v>0</v>
      </c>
      <c r="K128" s="169" t="n">
        <f aca="false">+J128+K127</f>
        <v>0</v>
      </c>
      <c r="L128" s="169" t="n">
        <f aca="false">+K128+L127</f>
        <v>0</v>
      </c>
      <c r="M128" s="169" t="n">
        <f aca="false">+L128+M127</f>
        <v>0</v>
      </c>
      <c r="N128" s="169" t="n">
        <f aca="false">+M128+N127</f>
        <v>0</v>
      </c>
      <c r="O128" s="169" t="n">
        <f aca="false">+N128+O127</f>
        <v>0</v>
      </c>
      <c r="P128" s="169" t="n">
        <f aca="false">+O128+P127</f>
        <v>0</v>
      </c>
      <c r="Q128" s="169" t="n">
        <f aca="false">+P128+Q127</f>
        <v>0</v>
      </c>
      <c r="R128" s="169" t="n">
        <f aca="false">+Q128+R127</f>
        <v>0</v>
      </c>
      <c r="S128" s="169" t="n">
        <f aca="false">+R128+S127</f>
        <v>0</v>
      </c>
      <c r="T128" s="169" t="n">
        <f aca="false">+S128+T127</f>
        <v>0</v>
      </c>
      <c r="U128" s="169" t="n">
        <f aca="false">+T128+U127</f>
        <v>0</v>
      </c>
      <c r="V128" s="169" t="n">
        <f aca="false">+U128+V127</f>
        <v>0</v>
      </c>
      <c r="W128" s="169" t="n">
        <f aca="false">+V128+W127</f>
        <v>0</v>
      </c>
      <c r="X128" s="169" t="n">
        <f aca="false">+W128+X127</f>
        <v>0</v>
      </c>
      <c r="Y128" s="169" t="n">
        <f aca="false">+X128+Y127</f>
        <v>0.77674</v>
      </c>
      <c r="Z128" s="169" t="n">
        <f aca="false">+Y128+Z127</f>
        <v>0.77674</v>
      </c>
      <c r="AA128" s="169" t="n">
        <f aca="false">+Z128+AA127</f>
        <v>0.88837</v>
      </c>
      <c r="AB128" s="169" t="n">
        <f aca="false">+AA128+AB127</f>
        <v>1</v>
      </c>
      <c r="AC128" s="169" t="n">
        <f aca="false">+AB128+AC127</f>
        <v>1</v>
      </c>
      <c r="AD128" s="170" t="n">
        <f aca="false">+AC128+AD127</f>
        <v>1</v>
      </c>
      <c r="AE128" s="169" t="n">
        <f aca="false">+AD128+AE127</f>
        <v>1</v>
      </c>
      <c r="AF128" s="169" t="n">
        <f aca="false">+AE128+AF127</f>
        <v>1</v>
      </c>
      <c r="AG128" s="169" t="n">
        <f aca="false">+AF128+AG127</f>
        <v>1</v>
      </c>
      <c r="AH128" s="169" t="n">
        <f aca="false">+AG128+AH127</f>
        <v>1</v>
      </c>
      <c r="AI128" s="169" t="n">
        <f aca="false">+AH128+AI127</f>
        <v>1</v>
      </c>
      <c r="AJ128" s="169" t="n">
        <f aca="false">+AI128+AJ127</f>
        <v>1</v>
      </c>
      <c r="AK128" s="169" t="n">
        <f aca="false">+AJ128+AK127</f>
        <v>1</v>
      </c>
      <c r="AL128" s="169" t="n">
        <f aca="false">+AK128+AL127</f>
        <v>1</v>
      </c>
      <c r="AM128" s="169" t="n">
        <f aca="false">+AL128+AM127</f>
        <v>1</v>
      </c>
      <c r="AN128" s="169" t="n">
        <f aca="false">+AM128+AN127</f>
        <v>1</v>
      </c>
      <c r="AO128" s="169" t="n">
        <f aca="false">+AN128+AO127</f>
        <v>1</v>
      </c>
      <c r="AP128" s="169" t="n">
        <f aca="false">+AO128+AP127</f>
        <v>1</v>
      </c>
      <c r="AQ128" s="169" t="n">
        <f aca="false">+AP128+AQ127</f>
        <v>1</v>
      </c>
      <c r="AR128" s="169" t="n">
        <f aca="false">+AQ128+AR127</f>
        <v>1</v>
      </c>
      <c r="AS128" s="169" t="n">
        <f aca="false">+AR128+AS127</f>
        <v>1</v>
      </c>
      <c r="AT128" s="169" t="n">
        <f aca="false">+AS128+AT127</f>
        <v>1</v>
      </c>
      <c r="AU128" s="169" t="n">
        <f aca="false">+AT128+AU127</f>
        <v>1</v>
      </c>
      <c r="AV128" s="169" t="n">
        <f aca="false">+AU128+AV127</f>
        <v>1</v>
      </c>
      <c r="AW128" s="169" t="n">
        <f aca="false">+AV128+AW127</f>
        <v>1</v>
      </c>
      <c r="AX128" s="169" t="n">
        <f aca="false">+AW128+AX127</f>
        <v>1</v>
      </c>
      <c r="AY128" s="169" t="n">
        <f aca="false">+AX128+AY127</f>
        <v>1</v>
      </c>
      <c r="AZ128" s="169" t="n">
        <f aca="false">+AY128+AZ127</f>
        <v>1</v>
      </c>
      <c r="BA128" s="169" t="n">
        <f aca="false">+AZ128+BA127</f>
        <v>1</v>
      </c>
      <c r="BB128" s="169" t="n">
        <f aca="false">+BA128+BB127</f>
        <v>1</v>
      </c>
      <c r="BC128" s="171"/>
      <c r="BD128" s="168"/>
    </row>
    <row r="129" customFormat="false" ht="12.75" hidden="false" customHeight="false" outlineLevel="0" collapsed="false">
      <c r="A129" s="172"/>
      <c r="B129" s="168" t="s">
        <v>123</v>
      </c>
      <c r="C129" s="163"/>
      <c r="D129" s="169" t="n">
        <v>0</v>
      </c>
      <c r="E129" s="169" t="n">
        <v>0</v>
      </c>
      <c r="F129" s="169" t="n">
        <v>0</v>
      </c>
      <c r="G129" s="169" t="n">
        <v>0</v>
      </c>
      <c r="H129" s="169" t="n">
        <v>0</v>
      </c>
      <c r="I129" s="169" t="n">
        <v>0</v>
      </c>
      <c r="J129" s="169" t="n">
        <v>0</v>
      </c>
      <c r="K129" s="169" t="n">
        <v>0</v>
      </c>
      <c r="L129" s="169" t="n">
        <v>0</v>
      </c>
      <c r="M129" s="169" t="n">
        <v>0</v>
      </c>
      <c r="N129" s="169" t="n">
        <v>0</v>
      </c>
      <c r="O129" s="169" t="n">
        <v>0</v>
      </c>
      <c r="P129" s="169" t="n">
        <v>0</v>
      </c>
      <c r="Q129" s="169" t="n">
        <v>0</v>
      </c>
      <c r="R129" s="169" t="n">
        <v>0</v>
      </c>
      <c r="S129" s="169" t="n">
        <v>0</v>
      </c>
      <c r="T129" s="169" t="n">
        <f aca="false">T130-S130</f>
        <v>0.232</v>
      </c>
      <c r="U129" s="169" t="n">
        <f aca="false">U130-T130</f>
        <v>0.018</v>
      </c>
      <c r="V129" s="169" t="n">
        <f aca="false">V130-U130</f>
        <v>0.015</v>
      </c>
      <c r="W129" s="169" t="n">
        <f aca="false">W130-V130</f>
        <v>0.02</v>
      </c>
      <c r="X129" s="169" t="n">
        <f aca="false">X130-W130</f>
        <v>0.025</v>
      </c>
      <c r="Y129" s="169" t="n">
        <f aca="false">Y130-X130</f>
        <v>0.03</v>
      </c>
      <c r="Z129" s="169" t="n">
        <f aca="false">Z130-Y130</f>
        <v>0</v>
      </c>
      <c r="AA129" s="169" t="n">
        <f aca="false">AA130-Z130</f>
        <v>0.66</v>
      </c>
      <c r="AB129" s="169" t="n">
        <f aca="false">AB130-AA130</f>
        <v>0</v>
      </c>
      <c r="AC129" s="169" t="n">
        <f aca="false">AC130-AB130</f>
        <v>0</v>
      </c>
      <c r="AD129" s="170" t="n">
        <f aca="false">AD130-AC130</f>
        <v>0</v>
      </c>
      <c r="AE129" s="169" t="n">
        <f aca="false">AE130-AD130</f>
        <v>0</v>
      </c>
      <c r="AF129" s="169" t="n">
        <f aca="false">AF130-AE130</f>
        <v>0</v>
      </c>
      <c r="AG129" s="169" t="n">
        <f aca="false">AG130-AF130</f>
        <v>0</v>
      </c>
      <c r="AH129" s="169" t="n">
        <f aca="false">AH130-AG130</f>
        <v>0</v>
      </c>
      <c r="AI129" s="169" t="n">
        <f aca="false">AI130-AH130</f>
        <v>0</v>
      </c>
      <c r="AJ129" s="169" t="n">
        <f aca="false">AJ130-AI130</f>
        <v>0</v>
      </c>
      <c r="AK129" s="169" t="n">
        <f aca="false">AK130-AJ130</f>
        <v>0</v>
      </c>
      <c r="AL129" s="169" t="n">
        <f aca="false">AL130-AK130</f>
        <v>0</v>
      </c>
      <c r="AM129" s="169" t="n">
        <f aca="false">AM130-AL130</f>
        <v>0</v>
      </c>
      <c r="AN129" s="169" t="n">
        <f aca="false">AN130-AM130</f>
        <v>0</v>
      </c>
      <c r="AO129" s="169" t="n">
        <f aca="false">AO130-AN130</f>
        <v>0</v>
      </c>
      <c r="AP129" s="169" t="n">
        <f aca="false">AP130-AO130</f>
        <v>0</v>
      </c>
      <c r="AQ129" s="169" t="n">
        <f aca="false">AQ130-AP130</f>
        <v>0</v>
      </c>
      <c r="AR129" s="169" t="n">
        <f aca="false">AR130-AQ130</f>
        <v>0</v>
      </c>
      <c r="AS129" s="169" t="n">
        <f aca="false">AS130-AR130</f>
        <v>0</v>
      </c>
      <c r="AT129" s="169" t="n">
        <f aca="false">AT130-AS130</f>
        <v>0</v>
      </c>
      <c r="AU129" s="169" t="n">
        <f aca="false">AU130-AT130</f>
        <v>0</v>
      </c>
      <c r="AV129" s="169" t="n">
        <f aca="false">AV130-AU130</f>
        <v>0</v>
      </c>
      <c r="AW129" s="169" t="n">
        <f aca="false">AW130-AV130</f>
        <v>0</v>
      </c>
      <c r="AX129" s="169" t="n">
        <f aca="false">AX130-AW130</f>
        <v>0</v>
      </c>
      <c r="AY129" s="169" t="n">
        <f aca="false">AY130-AX130</f>
        <v>0</v>
      </c>
      <c r="AZ129" s="169" t="n">
        <f aca="false">AZ130-AY130</f>
        <v>0</v>
      </c>
      <c r="BA129" s="169" t="n">
        <f aca="false">BA130-AZ130</f>
        <v>0</v>
      </c>
      <c r="BB129" s="169" t="n">
        <f aca="false">BB130-BA130</f>
        <v>0</v>
      </c>
      <c r="BC129" s="171" t="n">
        <f aca="false">SUM(D129:BB129)</f>
        <v>1</v>
      </c>
      <c r="BD129" s="168"/>
    </row>
    <row r="130" customFormat="false" ht="12.75" hidden="false" customHeight="false" outlineLevel="0" collapsed="false">
      <c r="A130" s="172"/>
      <c r="B130" s="168" t="s">
        <v>124</v>
      </c>
      <c r="C130" s="163"/>
      <c r="D130" s="169" t="n">
        <f aca="false">D129</f>
        <v>0</v>
      </c>
      <c r="E130" s="169" t="n">
        <f aca="false">+D130+E129</f>
        <v>0</v>
      </c>
      <c r="F130" s="169" t="n">
        <f aca="false">+E130+F129</f>
        <v>0</v>
      </c>
      <c r="G130" s="169" t="n">
        <f aca="false">+F130+G129</f>
        <v>0</v>
      </c>
      <c r="H130" s="169" t="n">
        <f aca="false">+G130+H129</f>
        <v>0</v>
      </c>
      <c r="I130" s="169" t="n">
        <f aca="false">+H130+I129</f>
        <v>0</v>
      </c>
      <c r="J130" s="169" t="n">
        <f aca="false">+I130+J129</f>
        <v>0</v>
      </c>
      <c r="K130" s="169" t="n">
        <f aca="false">+J130+K129</f>
        <v>0</v>
      </c>
      <c r="L130" s="169" t="n">
        <f aca="false">+K130+L129</f>
        <v>0</v>
      </c>
      <c r="M130" s="169" t="n">
        <f aca="false">+L130+M129</f>
        <v>0</v>
      </c>
      <c r="N130" s="169" t="n">
        <f aca="false">+M130+N129</f>
        <v>0</v>
      </c>
      <c r="O130" s="169" t="n">
        <f aca="false">+N130+O129</f>
        <v>0</v>
      </c>
      <c r="P130" s="169" t="n">
        <f aca="false">+O130+P129</f>
        <v>0</v>
      </c>
      <c r="Q130" s="169" t="n">
        <f aca="false">+P130+Q129</f>
        <v>0</v>
      </c>
      <c r="R130" s="169" t="n">
        <f aca="false">+Q130+R129</f>
        <v>0</v>
      </c>
      <c r="S130" s="169" t="n">
        <f aca="false">+R130+S129</f>
        <v>0</v>
      </c>
      <c r="T130" s="169" t="n">
        <v>0.232</v>
      </c>
      <c r="U130" s="169" t="n">
        <v>0.25</v>
      </c>
      <c r="V130" s="169" t="n">
        <v>0.265</v>
      </c>
      <c r="W130" s="169" t="n">
        <v>0.285</v>
      </c>
      <c r="X130" s="169" t="n">
        <v>0.31</v>
      </c>
      <c r="Y130" s="169" t="n">
        <v>0.34</v>
      </c>
      <c r="Z130" s="169" t="n">
        <v>0.34</v>
      </c>
      <c r="AA130" s="169" t="n">
        <v>1</v>
      </c>
      <c r="AB130" s="169" t="n">
        <v>1</v>
      </c>
      <c r="AC130" s="169" t="n">
        <v>1</v>
      </c>
      <c r="AD130" s="170" t="n">
        <v>1</v>
      </c>
      <c r="AE130" s="169" t="n">
        <v>1</v>
      </c>
      <c r="AF130" s="169" t="n">
        <v>1</v>
      </c>
      <c r="AG130" s="169" t="n">
        <v>1</v>
      </c>
      <c r="AH130" s="169" t="n">
        <v>1</v>
      </c>
      <c r="AI130" s="169" t="n">
        <v>1</v>
      </c>
      <c r="AJ130" s="169" t="n">
        <v>1</v>
      </c>
      <c r="AK130" s="169" t="n">
        <v>1</v>
      </c>
      <c r="AL130" s="169" t="n">
        <v>1</v>
      </c>
      <c r="AM130" s="169" t="n">
        <v>1</v>
      </c>
      <c r="AN130" s="169" t="n">
        <v>1</v>
      </c>
      <c r="AO130" s="169" t="n">
        <v>1</v>
      </c>
      <c r="AP130" s="169" t="n">
        <v>1</v>
      </c>
      <c r="AQ130" s="169" t="n">
        <v>1</v>
      </c>
      <c r="AR130" s="169" t="n">
        <v>1</v>
      </c>
      <c r="AS130" s="169" t="n">
        <v>1</v>
      </c>
      <c r="AT130" s="169" t="n">
        <v>1</v>
      </c>
      <c r="AU130" s="169" t="n">
        <v>1</v>
      </c>
      <c r="AV130" s="169" t="n">
        <v>1</v>
      </c>
      <c r="AW130" s="169" t="n">
        <v>1</v>
      </c>
      <c r="AX130" s="169" t="n">
        <v>1</v>
      </c>
      <c r="AY130" s="169" t="n">
        <v>1</v>
      </c>
      <c r="AZ130" s="169" t="n">
        <v>1</v>
      </c>
      <c r="BA130" s="169" t="n">
        <v>1</v>
      </c>
      <c r="BB130" s="169" t="n">
        <v>1</v>
      </c>
      <c r="BC130" s="171"/>
      <c r="BD130" s="168"/>
    </row>
    <row r="131" customFormat="false" ht="12.75" hidden="false" customHeight="false" outlineLevel="0" collapsed="false">
      <c r="A131" s="177"/>
      <c r="B131" s="173"/>
      <c r="C131" s="163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5"/>
      <c r="AE131" s="174"/>
      <c r="AF131" s="174"/>
      <c r="AG131" s="174"/>
      <c r="AH131" s="174"/>
      <c r="AI131" s="174"/>
      <c r="AJ131" s="174"/>
      <c r="AK131" s="174"/>
      <c r="AL131" s="174"/>
      <c r="AM131" s="174"/>
      <c r="AN131" s="174"/>
      <c r="AO131" s="174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6"/>
      <c r="BD131" s="173"/>
    </row>
    <row r="132" customFormat="false" ht="12.75" hidden="false" customHeight="false" outlineLevel="0" collapsed="false">
      <c r="A132" s="178"/>
      <c r="B132" s="178" t="s">
        <v>125</v>
      </c>
      <c r="C132" s="179" t="n">
        <v>31.246613</v>
      </c>
      <c r="D132" s="180" t="n">
        <f aca="false">+D128*$C132</f>
        <v>0</v>
      </c>
      <c r="E132" s="180" t="n">
        <f aca="false">+E128*$C132</f>
        <v>0</v>
      </c>
      <c r="F132" s="180" t="n">
        <f aca="false">+F128*$C132</f>
        <v>0</v>
      </c>
      <c r="G132" s="180" t="n">
        <f aca="false">+G128*$C132</f>
        <v>0</v>
      </c>
      <c r="H132" s="180" t="n">
        <f aca="false">+H128*$C132</f>
        <v>0</v>
      </c>
      <c r="I132" s="180" t="n">
        <f aca="false">+I128*$C132</f>
        <v>0</v>
      </c>
      <c r="J132" s="180" t="n">
        <f aca="false">+J128*$C132</f>
        <v>0</v>
      </c>
      <c r="K132" s="180" t="n">
        <f aca="false">+K128*$C132</f>
        <v>0</v>
      </c>
      <c r="L132" s="180" t="n">
        <f aca="false">+L128*$C132</f>
        <v>0</v>
      </c>
      <c r="M132" s="180" t="n">
        <f aca="false">+M128*$C132</f>
        <v>0</v>
      </c>
      <c r="N132" s="180" t="n">
        <f aca="false">+N128*$C132</f>
        <v>0</v>
      </c>
      <c r="O132" s="180" t="n">
        <f aca="false">+O128*$C132</f>
        <v>0</v>
      </c>
      <c r="P132" s="180" t="n">
        <f aca="false">+P128*$C132</f>
        <v>0</v>
      </c>
      <c r="Q132" s="180" t="n">
        <f aca="false">+Q128*$C132</f>
        <v>0</v>
      </c>
      <c r="R132" s="180" t="n">
        <f aca="false">+R128*$C132</f>
        <v>0</v>
      </c>
      <c r="S132" s="180" t="n">
        <f aca="false">+S128*$C132</f>
        <v>0</v>
      </c>
      <c r="T132" s="180" t="n">
        <f aca="false">+T128*$C132</f>
        <v>0</v>
      </c>
      <c r="U132" s="180" t="n">
        <f aca="false">+U128*$C132</f>
        <v>0</v>
      </c>
      <c r="V132" s="180" t="n">
        <f aca="false">+V128*$C132</f>
        <v>0</v>
      </c>
      <c r="W132" s="180" t="n">
        <f aca="false">+W128*$C132</f>
        <v>0</v>
      </c>
      <c r="X132" s="180" t="n">
        <f aca="false">+X128*$C132</f>
        <v>0</v>
      </c>
      <c r="Y132" s="180" t="n">
        <f aca="false">+Y128*$C132</f>
        <v>24.27049418162</v>
      </c>
      <c r="Z132" s="180" t="n">
        <f aca="false">+Z128*$C132</f>
        <v>24.27049418162</v>
      </c>
      <c r="AA132" s="180" t="n">
        <f aca="false">+AA128*$C132</f>
        <v>27.75855359081</v>
      </c>
      <c r="AB132" s="180" t="n">
        <f aca="false">+AB128*$C132</f>
        <v>31.246613</v>
      </c>
      <c r="AC132" s="180" t="n">
        <f aca="false">+AC128*$C132</f>
        <v>31.246613</v>
      </c>
      <c r="AD132" s="181" t="n">
        <f aca="false">+AD128*$C132</f>
        <v>31.246613</v>
      </c>
      <c r="AE132" s="180" t="n">
        <f aca="false">+AE128*$C132</f>
        <v>31.246613</v>
      </c>
      <c r="AF132" s="180" t="n">
        <f aca="false">+AF128*$C132</f>
        <v>31.246613</v>
      </c>
      <c r="AG132" s="180" t="n">
        <f aca="false">+AG128*$C132</f>
        <v>31.246613</v>
      </c>
      <c r="AH132" s="180" t="n">
        <f aca="false">+AH128*$C132</f>
        <v>31.246613</v>
      </c>
      <c r="AI132" s="180" t="n">
        <f aca="false">+AI128*$C132</f>
        <v>31.246613</v>
      </c>
      <c r="AJ132" s="180" t="n">
        <f aca="false">+AJ128*$C132</f>
        <v>31.246613</v>
      </c>
      <c r="AK132" s="180" t="n">
        <f aca="false">+AK128*$C132</f>
        <v>31.246613</v>
      </c>
      <c r="AL132" s="180" t="n">
        <f aca="false">+AL128*$C132</f>
        <v>31.246613</v>
      </c>
      <c r="AM132" s="180" t="n">
        <f aca="false">+AM128*$C132</f>
        <v>31.246613</v>
      </c>
      <c r="AN132" s="180" t="n">
        <f aca="false">+AN128*$C132</f>
        <v>31.246613</v>
      </c>
      <c r="AO132" s="180" t="n">
        <f aca="false">+AO128*$C132</f>
        <v>31.246613</v>
      </c>
      <c r="AP132" s="180" t="n">
        <f aca="false">+AP128*$C132</f>
        <v>31.246613</v>
      </c>
      <c r="AQ132" s="180" t="n">
        <f aca="false">+AQ128*$C132</f>
        <v>31.246613</v>
      </c>
      <c r="AR132" s="180" t="n">
        <f aca="false">+AR128*$C132</f>
        <v>31.246613</v>
      </c>
      <c r="AS132" s="180" t="n">
        <f aca="false">+AS128*$C132</f>
        <v>31.246613</v>
      </c>
      <c r="AT132" s="180" t="n">
        <f aca="false">+AT128*$C132</f>
        <v>31.246613</v>
      </c>
      <c r="AU132" s="180" t="n">
        <f aca="false">+AU128*$C132</f>
        <v>31.246613</v>
      </c>
      <c r="AV132" s="180" t="n">
        <f aca="false">+AV128*$C132</f>
        <v>31.246613</v>
      </c>
      <c r="AW132" s="180" t="n">
        <f aca="false">+AW128*$C132</f>
        <v>31.246613</v>
      </c>
      <c r="AX132" s="180" t="n">
        <f aca="false">+AX128*$C132</f>
        <v>31.246613</v>
      </c>
      <c r="AY132" s="180" t="n">
        <f aca="false">+AY128*$C132</f>
        <v>31.246613</v>
      </c>
      <c r="AZ132" s="180" t="n">
        <f aca="false">+AZ128*$C132</f>
        <v>31.246613</v>
      </c>
      <c r="BA132" s="180" t="n">
        <f aca="false">+BA128*$C132</f>
        <v>31.246613</v>
      </c>
      <c r="BB132" s="180" t="n">
        <f aca="false">+BB128*$C132</f>
        <v>31.246613</v>
      </c>
      <c r="BC132" s="182"/>
      <c r="BD132" s="183"/>
      <c r="BE132" s="183"/>
      <c r="BF132" s="183"/>
      <c r="BG132" s="183"/>
      <c r="BH132" s="183"/>
      <c r="BI132" s="183"/>
      <c r="BJ132" s="183"/>
      <c r="BK132" s="183"/>
      <c r="BL132" s="183"/>
      <c r="BM132" s="183"/>
      <c r="BN132" s="183"/>
      <c r="BO132" s="183"/>
      <c r="BP132" s="183"/>
      <c r="BQ132" s="183"/>
      <c r="BR132" s="183"/>
      <c r="BS132" s="183"/>
      <c r="BT132" s="183"/>
      <c r="BU132" s="183"/>
      <c r="BV132" s="183"/>
      <c r="BW132" s="183"/>
      <c r="BX132" s="183"/>
      <c r="BY132" s="183"/>
      <c r="BZ132" s="183"/>
      <c r="CA132" s="183"/>
      <c r="CB132" s="183"/>
      <c r="CC132" s="183"/>
      <c r="CD132" s="183"/>
      <c r="CE132" s="183"/>
      <c r="CF132" s="183"/>
      <c r="CG132" s="183"/>
      <c r="CH132" s="183"/>
      <c r="CI132" s="183"/>
      <c r="CJ132" s="183"/>
      <c r="CK132" s="183"/>
    </row>
    <row r="133" customFormat="false" ht="13.5" hidden="false" customHeight="false" outlineLevel="0" collapsed="false">
      <c r="A133" s="184"/>
      <c r="B133" s="184" t="s">
        <v>126</v>
      </c>
      <c r="C133" s="185" t="str">
        <f aca="false">+'NTP or Sold'!C24</f>
        <v>Committed</v>
      </c>
      <c r="D133" s="186" t="n">
        <f aca="false">+D130*$C132</f>
        <v>0</v>
      </c>
      <c r="E133" s="186" t="n">
        <f aca="false">+E130*$C132</f>
        <v>0</v>
      </c>
      <c r="F133" s="186" t="n">
        <f aca="false">+F130*$C132</f>
        <v>0</v>
      </c>
      <c r="G133" s="186" t="n">
        <f aca="false">+G130*$C132</f>
        <v>0</v>
      </c>
      <c r="H133" s="186" t="n">
        <f aca="false">+H130*$C132</f>
        <v>0</v>
      </c>
      <c r="I133" s="186" t="n">
        <f aca="false">+I130*$C132</f>
        <v>0</v>
      </c>
      <c r="J133" s="186" t="n">
        <f aca="false">+J130*$C132</f>
        <v>0</v>
      </c>
      <c r="K133" s="186" t="n">
        <f aca="false">+K130*$C132</f>
        <v>0</v>
      </c>
      <c r="L133" s="186" t="n">
        <f aca="false">+L130*$C132</f>
        <v>0</v>
      </c>
      <c r="M133" s="186" t="n">
        <f aca="false">+M130*$C132</f>
        <v>0</v>
      </c>
      <c r="N133" s="186" t="n">
        <f aca="false">+N130*$C132</f>
        <v>0</v>
      </c>
      <c r="O133" s="186" t="n">
        <f aca="false">+O130*$C132</f>
        <v>0</v>
      </c>
      <c r="P133" s="186" t="n">
        <f aca="false">+P130*$C132</f>
        <v>0</v>
      </c>
      <c r="Q133" s="186" t="n">
        <f aca="false">+Q130*$C132</f>
        <v>0</v>
      </c>
      <c r="R133" s="186" t="n">
        <f aca="false">+R130*$C132</f>
        <v>0</v>
      </c>
      <c r="S133" s="186" t="n">
        <f aca="false">+S130*$C132</f>
        <v>0</v>
      </c>
      <c r="T133" s="186" t="n">
        <f aca="false">+T130*$C132</f>
        <v>7.249214216</v>
      </c>
      <c r="U133" s="186" t="n">
        <f aca="false">+U130*$C132</f>
        <v>7.81165325</v>
      </c>
      <c r="V133" s="186" t="n">
        <f aca="false">+V130*$C132</f>
        <v>8.280352445</v>
      </c>
      <c r="W133" s="186" t="n">
        <f aca="false">+W130*$C132</f>
        <v>8.905284705</v>
      </c>
      <c r="X133" s="186" t="n">
        <f aca="false">+X130*$C132</f>
        <v>9.68645003</v>
      </c>
      <c r="Y133" s="186" t="n">
        <f aca="false">+Y130*$C132</f>
        <v>10.62384842</v>
      </c>
      <c r="Z133" s="186" t="n">
        <f aca="false">+Z130*$C132</f>
        <v>10.62384842</v>
      </c>
      <c r="AA133" s="186" t="n">
        <f aca="false">+AA130*$C132</f>
        <v>31.246613</v>
      </c>
      <c r="AB133" s="186" t="n">
        <f aca="false">+AB130*$C132</f>
        <v>31.246613</v>
      </c>
      <c r="AC133" s="186" t="n">
        <f aca="false">+AC130*$C132</f>
        <v>31.246613</v>
      </c>
      <c r="AD133" s="187" t="n">
        <f aca="false">+AD130*$C132</f>
        <v>31.246613</v>
      </c>
      <c r="AE133" s="186" t="n">
        <f aca="false">+AE130*$C132</f>
        <v>31.246613</v>
      </c>
      <c r="AF133" s="186" t="n">
        <f aca="false">+AF130*$C132</f>
        <v>31.246613</v>
      </c>
      <c r="AG133" s="186" t="n">
        <f aca="false">+AG130*$C132</f>
        <v>31.246613</v>
      </c>
      <c r="AH133" s="186" t="n">
        <f aca="false">+AH130*$C132</f>
        <v>31.246613</v>
      </c>
      <c r="AI133" s="186" t="n">
        <f aca="false">+AI130*$C132</f>
        <v>31.246613</v>
      </c>
      <c r="AJ133" s="186" t="n">
        <f aca="false">+AJ130*$C132</f>
        <v>31.246613</v>
      </c>
      <c r="AK133" s="186" t="n">
        <f aca="false">+AK130*$C132</f>
        <v>31.246613</v>
      </c>
      <c r="AL133" s="186" t="n">
        <f aca="false">+AL130*$C132</f>
        <v>31.246613</v>
      </c>
      <c r="AM133" s="186" t="n">
        <f aca="false">+AM130*$C132</f>
        <v>31.246613</v>
      </c>
      <c r="AN133" s="186" t="n">
        <f aca="false">+AN130*$C132</f>
        <v>31.246613</v>
      </c>
      <c r="AO133" s="186" t="n">
        <f aca="false">+AO130*$C132</f>
        <v>31.246613</v>
      </c>
      <c r="AP133" s="186" t="n">
        <f aca="false">+AP130*$C132</f>
        <v>31.246613</v>
      </c>
      <c r="AQ133" s="186" t="n">
        <f aca="false">+AQ130*$C132</f>
        <v>31.246613</v>
      </c>
      <c r="AR133" s="186" t="n">
        <f aca="false">+AR130*$C132</f>
        <v>31.246613</v>
      </c>
      <c r="AS133" s="186" t="n">
        <f aca="false">+AS130*$C132</f>
        <v>31.246613</v>
      </c>
      <c r="AT133" s="186" t="n">
        <f aca="false">+AT130*$C132</f>
        <v>31.246613</v>
      </c>
      <c r="AU133" s="186" t="n">
        <f aca="false">+AU130*$C132</f>
        <v>31.246613</v>
      </c>
      <c r="AV133" s="186" t="n">
        <f aca="false">+AV130*$C132</f>
        <v>31.246613</v>
      </c>
      <c r="AW133" s="186" t="n">
        <f aca="false">+AW130*$C132</f>
        <v>31.246613</v>
      </c>
      <c r="AX133" s="186" t="n">
        <f aca="false">+AX130*$C132</f>
        <v>31.246613</v>
      </c>
      <c r="AY133" s="186" t="n">
        <f aca="false">+AY130*$C132</f>
        <v>31.246613</v>
      </c>
      <c r="AZ133" s="186" t="n">
        <f aca="false">+AZ130*$C132</f>
        <v>31.246613</v>
      </c>
      <c r="BA133" s="186" t="n">
        <f aca="false">+BA130*$C132</f>
        <v>31.246613</v>
      </c>
      <c r="BB133" s="186" t="n">
        <f aca="false">+BB130*$C132</f>
        <v>31.246613</v>
      </c>
      <c r="BC133" s="188"/>
      <c r="BD133" s="189"/>
      <c r="BE133" s="189"/>
      <c r="BF133" s="189"/>
      <c r="BG133" s="189"/>
      <c r="BH133" s="189"/>
      <c r="BI133" s="189"/>
      <c r="BJ133" s="189"/>
      <c r="BK133" s="189"/>
      <c r="BL133" s="189"/>
      <c r="BM133" s="189"/>
      <c r="BN133" s="189"/>
      <c r="BO133" s="189"/>
      <c r="BP133" s="189"/>
      <c r="BQ133" s="189"/>
      <c r="BR133" s="189"/>
      <c r="BS133" s="189"/>
      <c r="BT133" s="189"/>
      <c r="BU133" s="189"/>
      <c r="BV133" s="189"/>
      <c r="BW133" s="189"/>
      <c r="BX133" s="189"/>
      <c r="BY133" s="189"/>
      <c r="BZ133" s="189"/>
      <c r="CA133" s="189"/>
      <c r="CB133" s="189"/>
      <c r="CC133" s="189"/>
      <c r="CD133" s="189"/>
      <c r="CE133" s="189"/>
      <c r="CF133" s="189"/>
      <c r="CG133" s="189"/>
      <c r="CH133" s="189"/>
      <c r="CI133" s="189"/>
      <c r="CJ133" s="189"/>
      <c r="CK133" s="189"/>
    </row>
    <row r="134" customFormat="false" ht="15" hidden="false" customHeight="true" outlineLevel="0" collapsed="false">
      <c r="A134" s="167"/>
      <c r="B134" s="178" t="str">
        <f aca="false">+'NTP or Sold'!H12</f>
        <v>Fr 6B 60 hz power barges</v>
      </c>
      <c r="C134" s="163" t="str">
        <f aca="false">+'NTP or Sold'!T12</f>
        <v>Nigeria Barge II (APACHI)</v>
      </c>
      <c r="D134" s="281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4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1"/>
      <c r="AY134" s="281"/>
      <c r="AZ134" s="281"/>
      <c r="BA134" s="166"/>
    </row>
    <row r="135" customFormat="false" ht="12.75" hidden="false" customHeight="false" outlineLevel="0" collapsed="false">
      <c r="A135" s="172"/>
      <c r="B135" s="168" t="s">
        <v>121</v>
      </c>
      <c r="C135" s="163"/>
      <c r="D135" s="169" t="n">
        <v>0</v>
      </c>
      <c r="E135" s="169" t="n">
        <v>0</v>
      </c>
      <c r="F135" s="169" t="n">
        <v>0</v>
      </c>
      <c r="G135" s="169" t="n">
        <v>0</v>
      </c>
      <c r="H135" s="169" t="n">
        <v>0</v>
      </c>
      <c r="I135" s="169" t="n">
        <v>0</v>
      </c>
      <c r="J135" s="169" t="n">
        <v>0</v>
      </c>
      <c r="K135" s="169" t="n">
        <v>0</v>
      </c>
      <c r="L135" s="169" t="n">
        <v>0</v>
      </c>
      <c r="M135" s="169" t="n">
        <v>0</v>
      </c>
      <c r="N135" s="169" t="n">
        <v>0</v>
      </c>
      <c r="O135" s="169" t="n">
        <v>0</v>
      </c>
      <c r="P135" s="169" t="n">
        <v>0</v>
      </c>
      <c r="Q135" s="169" t="n">
        <v>0</v>
      </c>
      <c r="R135" s="169" t="n">
        <v>0</v>
      </c>
      <c r="S135" s="169" t="n">
        <v>0</v>
      </c>
      <c r="T135" s="169" t="n">
        <v>0</v>
      </c>
      <c r="U135" s="169" t="n">
        <v>0</v>
      </c>
      <c r="V135" s="169" t="n">
        <v>0</v>
      </c>
      <c r="W135" s="169" t="n">
        <v>1</v>
      </c>
      <c r="X135" s="169" t="n">
        <v>0</v>
      </c>
      <c r="Y135" s="169" t="n">
        <v>0</v>
      </c>
      <c r="Z135" s="169" t="n">
        <v>0</v>
      </c>
      <c r="AA135" s="170" t="n">
        <v>0</v>
      </c>
      <c r="AB135" s="169" t="n">
        <v>0</v>
      </c>
      <c r="AC135" s="169" t="n">
        <v>0</v>
      </c>
      <c r="AD135" s="169" t="n">
        <v>0</v>
      </c>
      <c r="AE135" s="169" t="n">
        <v>0</v>
      </c>
      <c r="AF135" s="169" t="n">
        <v>0</v>
      </c>
      <c r="AG135" s="169" t="n">
        <v>0</v>
      </c>
      <c r="AH135" s="169" t="n">
        <v>0</v>
      </c>
      <c r="AI135" s="169" t="n">
        <v>0</v>
      </c>
      <c r="AJ135" s="169" t="n">
        <v>0</v>
      </c>
      <c r="AK135" s="169" t="n">
        <v>0</v>
      </c>
      <c r="AL135" s="169" t="n">
        <v>0</v>
      </c>
      <c r="AM135" s="169" t="n">
        <v>0</v>
      </c>
      <c r="AN135" s="169" t="n">
        <v>0</v>
      </c>
      <c r="AO135" s="169" t="n">
        <v>0</v>
      </c>
      <c r="AP135" s="169" t="n">
        <v>0</v>
      </c>
      <c r="AQ135" s="169" t="n">
        <v>0</v>
      </c>
      <c r="AR135" s="169" t="n">
        <v>0</v>
      </c>
      <c r="AS135" s="169" t="n">
        <v>0</v>
      </c>
      <c r="AT135" s="169" t="n">
        <v>0</v>
      </c>
      <c r="AU135" s="169" t="n">
        <v>0</v>
      </c>
      <c r="AV135" s="169" t="n">
        <v>0</v>
      </c>
      <c r="AW135" s="169" t="n">
        <v>0</v>
      </c>
      <c r="AX135" s="169" t="n">
        <v>0</v>
      </c>
      <c r="AY135" s="169" t="n">
        <v>0</v>
      </c>
      <c r="AZ135" s="169" t="n">
        <v>0</v>
      </c>
      <c r="BA135" s="171" t="n">
        <v>0</v>
      </c>
      <c r="BB135" s="168" t="n">
        <v>0</v>
      </c>
      <c r="BC135" s="172" t="n">
        <f aca="false">SUM(N135:BB135)</f>
        <v>1</v>
      </c>
    </row>
    <row r="136" customFormat="false" ht="12.75" hidden="false" customHeight="false" outlineLevel="0" collapsed="false">
      <c r="A136" s="172"/>
      <c r="B136" s="168" t="s">
        <v>122</v>
      </c>
      <c r="C136" s="163"/>
      <c r="D136" s="169" t="n">
        <f aca="false">+D135</f>
        <v>0</v>
      </c>
      <c r="E136" s="169" t="n">
        <f aca="false">+D136+E135</f>
        <v>0</v>
      </c>
      <c r="F136" s="169" t="n">
        <f aca="false">+E136+F135</f>
        <v>0</v>
      </c>
      <c r="G136" s="169" t="n">
        <f aca="false">+F136+G135</f>
        <v>0</v>
      </c>
      <c r="H136" s="169" t="n">
        <f aca="false">+G136+H135</f>
        <v>0</v>
      </c>
      <c r="I136" s="169" t="n">
        <f aca="false">+H136+I135</f>
        <v>0</v>
      </c>
      <c r="J136" s="169" t="n">
        <f aca="false">+I136+J135</f>
        <v>0</v>
      </c>
      <c r="K136" s="169" t="n">
        <f aca="false">+J136+K135</f>
        <v>0</v>
      </c>
      <c r="L136" s="169" t="n">
        <f aca="false">+K136+L135</f>
        <v>0</v>
      </c>
      <c r="M136" s="169" t="n">
        <f aca="false">+L136+M135</f>
        <v>0</v>
      </c>
      <c r="N136" s="169" t="n">
        <f aca="false">+M136+N135</f>
        <v>0</v>
      </c>
      <c r="O136" s="169" t="n">
        <f aca="false">+N136+O135</f>
        <v>0</v>
      </c>
      <c r="P136" s="169" t="n">
        <f aca="false">+O136+P135</f>
        <v>0</v>
      </c>
      <c r="Q136" s="169" t="n">
        <f aca="false">+P136+Q135</f>
        <v>0</v>
      </c>
      <c r="R136" s="169" t="n">
        <f aca="false">+Q136+R135</f>
        <v>0</v>
      </c>
      <c r="S136" s="169" t="n">
        <f aca="false">+R136+S135</f>
        <v>0</v>
      </c>
      <c r="T136" s="169" t="n">
        <f aca="false">+S136+T135</f>
        <v>0</v>
      </c>
      <c r="U136" s="169" t="n">
        <f aca="false">+T136+U135</f>
        <v>0</v>
      </c>
      <c r="V136" s="169" t="n">
        <f aca="false">+U136+V135</f>
        <v>0</v>
      </c>
      <c r="W136" s="169" t="n">
        <f aca="false">+V136+W135</f>
        <v>1</v>
      </c>
      <c r="X136" s="169" t="n">
        <f aca="false">+W136+X135</f>
        <v>1</v>
      </c>
      <c r="Y136" s="169" t="n">
        <f aca="false">+X136+Y135</f>
        <v>1</v>
      </c>
      <c r="Z136" s="169" t="n">
        <f aca="false">+Y136+Z135</f>
        <v>1</v>
      </c>
      <c r="AA136" s="170" t="n">
        <f aca="false">+Z136+AA135</f>
        <v>1</v>
      </c>
      <c r="AB136" s="169" t="n">
        <f aca="false">+AA136+AB135</f>
        <v>1</v>
      </c>
      <c r="AC136" s="169" t="n">
        <f aca="false">+AB136+AC135</f>
        <v>1</v>
      </c>
      <c r="AD136" s="169" t="n">
        <f aca="false">+AC136+AD135</f>
        <v>1</v>
      </c>
      <c r="AE136" s="169" t="n">
        <f aca="false">+AD136+AE135</f>
        <v>1</v>
      </c>
      <c r="AF136" s="169" t="n">
        <f aca="false">+AE136+AF135</f>
        <v>1</v>
      </c>
      <c r="AG136" s="169" t="n">
        <f aca="false">+AF136+AG135</f>
        <v>1</v>
      </c>
      <c r="AH136" s="169" t="n">
        <f aca="false">+AG136+AH135</f>
        <v>1</v>
      </c>
      <c r="AI136" s="169" t="n">
        <f aca="false">+AH136+AI135</f>
        <v>1</v>
      </c>
      <c r="AJ136" s="169" t="n">
        <f aca="false">+AI136+AJ135</f>
        <v>1</v>
      </c>
      <c r="AK136" s="169" t="n">
        <f aca="false">+AJ136+AK135</f>
        <v>1</v>
      </c>
      <c r="AL136" s="169" t="n">
        <f aca="false">+AK136+AL135</f>
        <v>1</v>
      </c>
      <c r="AM136" s="169" t="n">
        <f aca="false">+AL136+AM135</f>
        <v>1</v>
      </c>
      <c r="AN136" s="169" t="n">
        <f aca="false">+AM136+AN135</f>
        <v>1</v>
      </c>
      <c r="AO136" s="169" t="n">
        <f aca="false">+AN136+AO135</f>
        <v>1</v>
      </c>
      <c r="AP136" s="169" t="n">
        <f aca="false">+AO136+AP135</f>
        <v>1</v>
      </c>
      <c r="AQ136" s="169" t="n">
        <f aca="false">+AP136+AQ135</f>
        <v>1</v>
      </c>
      <c r="AR136" s="169" t="n">
        <f aca="false">+AQ136+AR135</f>
        <v>1</v>
      </c>
      <c r="AS136" s="169" t="n">
        <f aca="false">+AR136+AS135</f>
        <v>1</v>
      </c>
      <c r="AT136" s="169" t="n">
        <f aca="false">+AS136+AT135</f>
        <v>1</v>
      </c>
      <c r="AU136" s="169" t="n">
        <f aca="false">+AT136+AU135</f>
        <v>1</v>
      </c>
      <c r="AV136" s="169" t="n">
        <f aca="false">+AU136+AV135</f>
        <v>1</v>
      </c>
      <c r="AW136" s="169" t="n">
        <f aca="false">+AV136+AW135</f>
        <v>1</v>
      </c>
      <c r="AX136" s="169" t="n">
        <f aca="false">+AW136+AX135</f>
        <v>1</v>
      </c>
      <c r="AY136" s="169" t="n">
        <f aca="false">+AX136+AY135</f>
        <v>1</v>
      </c>
      <c r="AZ136" s="169" t="n">
        <f aca="false">+AY136+AZ135</f>
        <v>1</v>
      </c>
      <c r="BA136" s="171" t="n">
        <f aca="false">+AZ136+BA135</f>
        <v>1</v>
      </c>
      <c r="BB136" s="168" t="n">
        <f aca="false">+BA136+BB135</f>
        <v>1</v>
      </c>
    </row>
    <row r="137" customFormat="false" ht="12.75" hidden="false" customHeight="false" outlineLevel="0" collapsed="false">
      <c r="A137" s="172"/>
      <c r="B137" s="168" t="s">
        <v>123</v>
      </c>
      <c r="C137" s="163"/>
      <c r="D137" s="169" t="n">
        <v>0</v>
      </c>
      <c r="E137" s="169" t="n">
        <v>0</v>
      </c>
      <c r="F137" s="169" t="n">
        <v>0</v>
      </c>
      <c r="G137" s="169" t="n">
        <v>0</v>
      </c>
      <c r="H137" s="169" t="n">
        <v>0</v>
      </c>
      <c r="I137" s="169" t="n">
        <v>0</v>
      </c>
      <c r="J137" s="169" t="n">
        <v>0</v>
      </c>
      <c r="K137" s="169" t="n">
        <v>0</v>
      </c>
      <c r="L137" s="169" t="n">
        <v>0</v>
      </c>
      <c r="M137" s="169" t="n">
        <v>0</v>
      </c>
      <c r="N137" s="169" t="n">
        <v>0</v>
      </c>
      <c r="O137" s="169" t="n">
        <v>0</v>
      </c>
      <c r="P137" s="169" t="n">
        <v>0</v>
      </c>
      <c r="Q137" s="169" t="n">
        <v>0</v>
      </c>
      <c r="R137" s="169" t="n">
        <v>0</v>
      </c>
      <c r="S137" s="169" t="n">
        <v>0</v>
      </c>
      <c r="T137" s="169" t="n">
        <v>0</v>
      </c>
      <c r="U137" s="169" t="n">
        <v>0</v>
      </c>
      <c r="V137" s="169" t="n">
        <v>0</v>
      </c>
      <c r="W137" s="169" t="n">
        <v>1</v>
      </c>
      <c r="X137" s="169" t="n">
        <v>0</v>
      </c>
      <c r="Y137" s="169" t="n">
        <v>0</v>
      </c>
      <c r="Z137" s="169" t="n">
        <v>0</v>
      </c>
      <c r="AA137" s="170" t="n">
        <v>0</v>
      </c>
      <c r="AB137" s="169" t="n">
        <v>0</v>
      </c>
      <c r="AC137" s="169" t="n">
        <v>0</v>
      </c>
      <c r="AD137" s="169" t="n">
        <v>0</v>
      </c>
      <c r="AE137" s="169" t="n">
        <v>0</v>
      </c>
      <c r="AF137" s="169" t="n">
        <v>0</v>
      </c>
      <c r="AG137" s="169" t="n">
        <v>0</v>
      </c>
      <c r="AH137" s="169" t="n">
        <v>0</v>
      </c>
      <c r="AI137" s="169" t="n">
        <v>0</v>
      </c>
      <c r="AJ137" s="169" t="n">
        <v>0</v>
      </c>
      <c r="AK137" s="169" t="n">
        <v>0</v>
      </c>
      <c r="AL137" s="169" t="n">
        <v>0</v>
      </c>
      <c r="AM137" s="169" t="n">
        <v>0</v>
      </c>
      <c r="AN137" s="169" t="n">
        <v>0</v>
      </c>
      <c r="AO137" s="169" t="n">
        <v>0</v>
      </c>
      <c r="AP137" s="169" t="n">
        <v>0</v>
      </c>
      <c r="AQ137" s="169" t="n">
        <v>0</v>
      </c>
      <c r="AR137" s="169" t="n">
        <v>0</v>
      </c>
      <c r="AS137" s="169" t="n">
        <v>0</v>
      </c>
      <c r="AT137" s="169" t="n">
        <v>0</v>
      </c>
      <c r="AU137" s="169" t="n">
        <v>0</v>
      </c>
      <c r="AV137" s="169" t="n">
        <v>0</v>
      </c>
      <c r="AW137" s="169" t="n">
        <v>0</v>
      </c>
      <c r="AX137" s="169" t="n">
        <v>0</v>
      </c>
      <c r="AY137" s="169" t="n">
        <v>0</v>
      </c>
      <c r="AZ137" s="169" t="n">
        <v>0</v>
      </c>
      <c r="BA137" s="171" t="n">
        <v>0</v>
      </c>
      <c r="BB137" s="168" t="n">
        <v>0</v>
      </c>
      <c r="BC137" s="172" t="n">
        <f aca="false">SUM(N137:BB137)</f>
        <v>1</v>
      </c>
    </row>
    <row r="138" customFormat="false" ht="12.75" hidden="false" customHeight="false" outlineLevel="0" collapsed="false">
      <c r="A138" s="172"/>
      <c r="B138" s="168" t="s">
        <v>124</v>
      </c>
      <c r="C138" s="163"/>
      <c r="D138" s="169" t="n">
        <f aca="false">+D137</f>
        <v>0</v>
      </c>
      <c r="E138" s="169" t="n">
        <f aca="false">+D138+E137</f>
        <v>0</v>
      </c>
      <c r="F138" s="169" t="n">
        <f aca="false">+E138+F137</f>
        <v>0</v>
      </c>
      <c r="G138" s="169" t="n">
        <f aca="false">+F138+G137</f>
        <v>0</v>
      </c>
      <c r="H138" s="169" t="n">
        <f aca="false">+G138+H137</f>
        <v>0</v>
      </c>
      <c r="I138" s="169" t="n">
        <f aca="false">+H138+I137</f>
        <v>0</v>
      </c>
      <c r="J138" s="169" t="n">
        <f aca="false">+I138+J137</f>
        <v>0</v>
      </c>
      <c r="K138" s="169" t="n">
        <f aca="false">+J138+K137</f>
        <v>0</v>
      </c>
      <c r="L138" s="169" t="n">
        <f aca="false">+K138+L137</f>
        <v>0</v>
      </c>
      <c r="M138" s="169" t="n">
        <f aca="false">+L138+M137</f>
        <v>0</v>
      </c>
      <c r="N138" s="169" t="n">
        <f aca="false">+M138+N137</f>
        <v>0</v>
      </c>
      <c r="O138" s="169" t="n">
        <f aca="false">+N138+O137</f>
        <v>0</v>
      </c>
      <c r="P138" s="169" t="n">
        <f aca="false">+O138+P137</f>
        <v>0</v>
      </c>
      <c r="Q138" s="169" t="n">
        <f aca="false">+P138+Q137</f>
        <v>0</v>
      </c>
      <c r="R138" s="169" t="n">
        <f aca="false">+Q138+R137</f>
        <v>0</v>
      </c>
      <c r="S138" s="169" t="n">
        <f aca="false">+R138+S137</f>
        <v>0</v>
      </c>
      <c r="T138" s="169" t="n">
        <f aca="false">+S138+T137</f>
        <v>0</v>
      </c>
      <c r="U138" s="169" t="n">
        <f aca="false">+T138+U137</f>
        <v>0</v>
      </c>
      <c r="V138" s="169" t="n">
        <f aca="false">+U138+V137</f>
        <v>0</v>
      </c>
      <c r="W138" s="169" t="n">
        <f aca="false">+V138+W137</f>
        <v>1</v>
      </c>
      <c r="X138" s="169" t="n">
        <f aca="false">+W138+X137</f>
        <v>1</v>
      </c>
      <c r="Y138" s="169" t="n">
        <f aca="false">+X138+Y137</f>
        <v>1</v>
      </c>
      <c r="Z138" s="169" t="n">
        <f aca="false">+Y138+Z137</f>
        <v>1</v>
      </c>
      <c r="AA138" s="170" t="n">
        <f aca="false">+Z138+AA137</f>
        <v>1</v>
      </c>
      <c r="AB138" s="169" t="n">
        <f aca="false">+AA138+AB137</f>
        <v>1</v>
      </c>
      <c r="AC138" s="169" t="n">
        <f aca="false">+AB138+AC137</f>
        <v>1</v>
      </c>
      <c r="AD138" s="169" t="n">
        <f aca="false">+AC138+AD137</f>
        <v>1</v>
      </c>
      <c r="AE138" s="169" t="n">
        <f aca="false">+AD138+AE137</f>
        <v>1</v>
      </c>
      <c r="AF138" s="169" t="n">
        <f aca="false">+AE138+AF137</f>
        <v>1</v>
      </c>
      <c r="AG138" s="169" t="n">
        <f aca="false">+AF138+AG137</f>
        <v>1</v>
      </c>
      <c r="AH138" s="169" t="n">
        <f aca="false">+AG138+AH137</f>
        <v>1</v>
      </c>
      <c r="AI138" s="169" t="n">
        <f aca="false">+AH138+AI137</f>
        <v>1</v>
      </c>
      <c r="AJ138" s="169" t="n">
        <f aca="false">+AI138+AJ137</f>
        <v>1</v>
      </c>
      <c r="AK138" s="169" t="n">
        <f aca="false">+AJ138+AK137</f>
        <v>1</v>
      </c>
      <c r="AL138" s="169" t="n">
        <f aca="false">+AK138+AL137</f>
        <v>1</v>
      </c>
      <c r="AM138" s="169" t="n">
        <f aca="false">+AL138+AM137</f>
        <v>1</v>
      </c>
      <c r="AN138" s="169" t="n">
        <f aca="false">+AM138+AN137</f>
        <v>1</v>
      </c>
      <c r="AO138" s="169" t="n">
        <f aca="false">+AN138+AO137</f>
        <v>1</v>
      </c>
      <c r="AP138" s="169" t="n">
        <f aca="false">+AO138+AP137</f>
        <v>1</v>
      </c>
      <c r="AQ138" s="169" t="n">
        <f aca="false">+AP138+AQ137</f>
        <v>1</v>
      </c>
      <c r="AR138" s="169" t="n">
        <f aca="false">+AQ138+AR137</f>
        <v>1</v>
      </c>
      <c r="AS138" s="169" t="n">
        <f aca="false">+AR138+AS137</f>
        <v>1</v>
      </c>
      <c r="AT138" s="169" t="n">
        <f aca="false">+AS138+AT137</f>
        <v>1</v>
      </c>
      <c r="AU138" s="169" t="n">
        <f aca="false">+AT138+AU137</f>
        <v>1</v>
      </c>
      <c r="AV138" s="169" t="n">
        <f aca="false">+AU138+AV137</f>
        <v>1</v>
      </c>
      <c r="AW138" s="169" t="n">
        <f aca="false">+AV138+AW137</f>
        <v>1</v>
      </c>
      <c r="AX138" s="169" t="n">
        <f aca="false">+AW138+AX137</f>
        <v>1</v>
      </c>
      <c r="AY138" s="169" t="n">
        <f aca="false">+AX138+AY137</f>
        <v>1</v>
      </c>
      <c r="AZ138" s="169" t="n">
        <f aca="false">+AY138+AZ137</f>
        <v>1</v>
      </c>
      <c r="BA138" s="171" t="n">
        <f aca="false">+AZ138+BA137</f>
        <v>1</v>
      </c>
      <c r="BB138" s="168" t="n">
        <f aca="false">+BA138+BB137</f>
        <v>1</v>
      </c>
    </row>
    <row r="139" customFormat="false" ht="12.75" hidden="false" customHeight="false" outlineLevel="0" collapsed="false">
      <c r="A139" s="177"/>
      <c r="B139" s="173"/>
      <c r="C139" s="163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5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  <c r="AM139" s="174"/>
      <c r="AN139" s="174"/>
      <c r="AO139" s="174"/>
      <c r="AP139" s="174"/>
      <c r="AQ139" s="174"/>
      <c r="AR139" s="174"/>
      <c r="AS139" s="174"/>
      <c r="AT139" s="174"/>
      <c r="AU139" s="174"/>
      <c r="AV139" s="174"/>
      <c r="AW139" s="174"/>
      <c r="AX139" s="174"/>
      <c r="AY139" s="174"/>
      <c r="AZ139" s="174"/>
      <c r="BA139" s="176"/>
      <c r="BB139" s="173"/>
    </row>
    <row r="140" customFormat="false" ht="12.75" hidden="false" customHeight="false" outlineLevel="0" collapsed="false">
      <c r="A140" s="178"/>
      <c r="B140" s="178" t="s">
        <v>125</v>
      </c>
      <c r="C140" s="179" t="n">
        <v>8</v>
      </c>
      <c r="D140" s="180" t="n">
        <f aca="false">+D136*$C140</f>
        <v>0</v>
      </c>
      <c r="E140" s="180" t="n">
        <f aca="false">+E136*$C140</f>
        <v>0</v>
      </c>
      <c r="F140" s="180" t="n">
        <f aca="false">+F136*$C140</f>
        <v>0</v>
      </c>
      <c r="G140" s="180" t="n">
        <f aca="false">+G136*$C140</f>
        <v>0</v>
      </c>
      <c r="H140" s="180" t="n">
        <f aca="false">+H136*$C140</f>
        <v>0</v>
      </c>
      <c r="I140" s="180" t="n">
        <f aca="false">+I136*$C140</f>
        <v>0</v>
      </c>
      <c r="J140" s="180" t="n">
        <f aca="false">+J136*$C140</f>
        <v>0</v>
      </c>
      <c r="K140" s="180" t="n">
        <f aca="false">+K136*$C140</f>
        <v>0</v>
      </c>
      <c r="L140" s="180" t="n">
        <f aca="false">+L136*$C140</f>
        <v>0</v>
      </c>
      <c r="M140" s="180" t="n">
        <f aca="false">+M136*$C140</f>
        <v>0</v>
      </c>
      <c r="N140" s="180" t="n">
        <f aca="false">+N136*$C140</f>
        <v>0</v>
      </c>
      <c r="O140" s="180" t="n">
        <f aca="false">+O136*$C140</f>
        <v>0</v>
      </c>
      <c r="P140" s="180" t="n">
        <f aca="false">+P136*$C140</f>
        <v>0</v>
      </c>
      <c r="Q140" s="180" t="n">
        <f aca="false">+Q136*$C140</f>
        <v>0</v>
      </c>
      <c r="R140" s="180" t="n">
        <f aca="false">+R136*$C140</f>
        <v>0</v>
      </c>
      <c r="S140" s="180" t="n">
        <f aca="false">+S136*$C140</f>
        <v>0</v>
      </c>
      <c r="T140" s="180" t="n">
        <f aca="false">+T136*$C140</f>
        <v>0</v>
      </c>
      <c r="U140" s="180" t="n">
        <f aca="false">+U136*$C140</f>
        <v>0</v>
      </c>
      <c r="V140" s="180" t="n">
        <f aca="false">+V136*$C140</f>
        <v>0</v>
      </c>
      <c r="W140" s="180" t="n">
        <f aca="false">+W136*$C140</f>
        <v>8</v>
      </c>
      <c r="X140" s="180" t="n">
        <f aca="false">+X136*$C140</f>
        <v>8</v>
      </c>
      <c r="Y140" s="180" t="n">
        <f aca="false">+Y136*$C140</f>
        <v>8</v>
      </c>
      <c r="Z140" s="180" t="n">
        <f aca="false">+Z136*$C140</f>
        <v>8</v>
      </c>
      <c r="AA140" s="181" t="n">
        <f aca="false">+AA136*$C140</f>
        <v>8</v>
      </c>
      <c r="AB140" s="180" t="n">
        <f aca="false">+AB136*$C140</f>
        <v>8</v>
      </c>
      <c r="AC140" s="180" t="n">
        <f aca="false">+AC136*$C140</f>
        <v>8</v>
      </c>
      <c r="AD140" s="180" t="n">
        <f aca="false">+AD136*$C140</f>
        <v>8</v>
      </c>
      <c r="AE140" s="180" t="n">
        <f aca="false">+AE136*$C140</f>
        <v>8</v>
      </c>
      <c r="AF140" s="180" t="n">
        <f aca="false">+AF136*$C140</f>
        <v>8</v>
      </c>
      <c r="AG140" s="180" t="n">
        <f aca="false">+AG136*$C140</f>
        <v>8</v>
      </c>
      <c r="AH140" s="180" t="n">
        <f aca="false">+AH136*$C140</f>
        <v>8</v>
      </c>
      <c r="AI140" s="180" t="n">
        <f aca="false">+AI136*$C140</f>
        <v>8</v>
      </c>
      <c r="AJ140" s="180" t="n">
        <f aca="false">+AJ136*$C140</f>
        <v>8</v>
      </c>
      <c r="AK140" s="180" t="n">
        <f aca="false">+AK136*$C140</f>
        <v>8</v>
      </c>
      <c r="AL140" s="180" t="n">
        <f aca="false">+AL136*$C140</f>
        <v>8</v>
      </c>
      <c r="AM140" s="180" t="n">
        <f aca="false">+AM136*$C140</f>
        <v>8</v>
      </c>
      <c r="AN140" s="180" t="n">
        <f aca="false">+AN136*$C140</f>
        <v>8</v>
      </c>
      <c r="AO140" s="180" t="n">
        <f aca="false">+AO136*$C140</f>
        <v>8</v>
      </c>
      <c r="AP140" s="180" t="n">
        <f aca="false">+AP136*$C140</f>
        <v>8</v>
      </c>
      <c r="AQ140" s="180" t="n">
        <f aca="false">+AQ136*$C140</f>
        <v>8</v>
      </c>
      <c r="AR140" s="180" t="n">
        <f aca="false">+AR136*$C140</f>
        <v>8</v>
      </c>
      <c r="AS140" s="180" t="n">
        <f aca="false">+AS136*$C140</f>
        <v>8</v>
      </c>
      <c r="AT140" s="180" t="n">
        <f aca="false">+AT136*$C140</f>
        <v>8</v>
      </c>
      <c r="AU140" s="180" t="n">
        <f aca="false">+AU136*$C140</f>
        <v>8</v>
      </c>
      <c r="AV140" s="180" t="n">
        <f aca="false">+AV136*$C140</f>
        <v>8</v>
      </c>
      <c r="AW140" s="180" t="n">
        <f aca="false">+AW136*$C140</f>
        <v>8</v>
      </c>
      <c r="AX140" s="180" t="n">
        <f aca="false">+AX136*$C140</f>
        <v>8</v>
      </c>
      <c r="AY140" s="180" t="n">
        <f aca="false">+AY136*$C140</f>
        <v>8</v>
      </c>
      <c r="AZ140" s="180" t="n">
        <f aca="false">+AZ136*$C140</f>
        <v>8</v>
      </c>
      <c r="BA140" s="182" t="n">
        <f aca="false">+BA136*$C140</f>
        <v>8</v>
      </c>
      <c r="BB140" s="183" t="n">
        <f aca="false">+BB136*$C140</f>
        <v>8</v>
      </c>
      <c r="BC140" s="183"/>
      <c r="BF140" s="183"/>
      <c r="BG140" s="183"/>
      <c r="BH140" s="183"/>
      <c r="BI140" s="183"/>
      <c r="BJ140" s="183"/>
      <c r="BK140" s="183"/>
      <c r="BL140" s="183"/>
      <c r="BM140" s="183"/>
      <c r="BN140" s="183"/>
      <c r="BO140" s="183"/>
      <c r="BP140" s="183"/>
      <c r="BQ140" s="183"/>
      <c r="BR140" s="183"/>
      <c r="BS140" s="183"/>
      <c r="BT140" s="183"/>
      <c r="BU140" s="183"/>
      <c r="BV140" s="183"/>
      <c r="BW140" s="183"/>
      <c r="BX140" s="183"/>
      <c r="BY140" s="183"/>
      <c r="BZ140" s="183"/>
      <c r="CA140" s="183"/>
      <c r="CB140" s="183"/>
      <c r="CC140" s="183"/>
      <c r="CD140" s="183"/>
      <c r="CE140" s="183"/>
      <c r="CF140" s="183"/>
      <c r="CG140" s="183"/>
      <c r="CH140" s="183"/>
      <c r="CI140" s="183"/>
      <c r="CJ140" s="183"/>
      <c r="CK140" s="183"/>
    </row>
    <row r="141" customFormat="false" ht="13.5" hidden="false" customHeight="false" outlineLevel="0" collapsed="false">
      <c r="A141" s="184"/>
      <c r="B141" s="184" t="s">
        <v>126</v>
      </c>
      <c r="C141" s="185" t="str">
        <f aca="false">+'NTP or Sold'!C12</f>
        <v>NTP</v>
      </c>
      <c r="D141" s="186" t="n">
        <f aca="false">+D138*$C140</f>
        <v>0</v>
      </c>
      <c r="E141" s="186" t="n">
        <f aca="false">+E138*$C140</f>
        <v>0</v>
      </c>
      <c r="F141" s="186" t="n">
        <f aca="false">+F138*$C140</f>
        <v>0</v>
      </c>
      <c r="G141" s="186" t="n">
        <f aca="false">+G138*$C140</f>
        <v>0</v>
      </c>
      <c r="H141" s="186" t="n">
        <f aca="false">+H138*$C140</f>
        <v>0</v>
      </c>
      <c r="I141" s="186" t="n">
        <f aca="false">+I138*$C140</f>
        <v>0</v>
      </c>
      <c r="J141" s="186" t="n">
        <f aca="false">+J138*$C140</f>
        <v>0</v>
      </c>
      <c r="K141" s="186" t="n">
        <f aca="false">+K138*$C140</f>
        <v>0</v>
      </c>
      <c r="L141" s="186" t="n">
        <f aca="false">+L138*$C140</f>
        <v>0</v>
      </c>
      <c r="M141" s="186" t="n">
        <f aca="false">+M138*$C140</f>
        <v>0</v>
      </c>
      <c r="N141" s="186" t="n">
        <f aca="false">+N138*$C140</f>
        <v>0</v>
      </c>
      <c r="O141" s="186" t="n">
        <f aca="false">+O138*$C140</f>
        <v>0</v>
      </c>
      <c r="P141" s="186" t="n">
        <f aca="false">+P138*$C140</f>
        <v>0</v>
      </c>
      <c r="Q141" s="186" t="n">
        <f aca="false">+Q138*$C140</f>
        <v>0</v>
      </c>
      <c r="R141" s="186" t="n">
        <f aca="false">+R138*$C140</f>
        <v>0</v>
      </c>
      <c r="S141" s="186" t="n">
        <f aca="false">+S138*$C140</f>
        <v>0</v>
      </c>
      <c r="T141" s="186" t="n">
        <f aca="false">+T138*$C140</f>
        <v>0</v>
      </c>
      <c r="U141" s="186" t="n">
        <f aca="false">+U138*$C140</f>
        <v>0</v>
      </c>
      <c r="V141" s="186" t="n">
        <f aca="false">+V138*$C140</f>
        <v>0</v>
      </c>
      <c r="W141" s="186" t="n">
        <f aca="false">+W138*$C140</f>
        <v>8</v>
      </c>
      <c r="X141" s="186" t="n">
        <f aca="false">+X138*$C140</f>
        <v>8</v>
      </c>
      <c r="Y141" s="186" t="n">
        <f aca="false">+Y138*$C140</f>
        <v>8</v>
      </c>
      <c r="Z141" s="186" t="n">
        <f aca="false">+Z138*$C140</f>
        <v>8</v>
      </c>
      <c r="AA141" s="187" t="n">
        <f aca="false">+AA138*$C140</f>
        <v>8</v>
      </c>
      <c r="AB141" s="186" t="n">
        <f aca="false">+AB138*$C140</f>
        <v>8</v>
      </c>
      <c r="AC141" s="186" t="n">
        <f aca="false">+AC138*$C140</f>
        <v>8</v>
      </c>
      <c r="AD141" s="186" t="n">
        <f aca="false">+AD138*$C140</f>
        <v>8</v>
      </c>
      <c r="AE141" s="186" t="n">
        <f aca="false">+AE138*$C140</f>
        <v>8</v>
      </c>
      <c r="AF141" s="186" t="n">
        <f aca="false">+AF138*$C140</f>
        <v>8</v>
      </c>
      <c r="AG141" s="186" t="n">
        <f aca="false">+AG138*$C140</f>
        <v>8</v>
      </c>
      <c r="AH141" s="186" t="n">
        <f aca="false">+AH138*$C140</f>
        <v>8</v>
      </c>
      <c r="AI141" s="186" t="n">
        <f aca="false">+AI138*$C140</f>
        <v>8</v>
      </c>
      <c r="AJ141" s="186" t="n">
        <f aca="false">+AJ138*$C140</f>
        <v>8</v>
      </c>
      <c r="AK141" s="186" t="n">
        <f aca="false">+AK138*$C140</f>
        <v>8</v>
      </c>
      <c r="AL141" s="186" t="n">
        <f aca="false">+AL138*$C140</f>
        <v>8</v>
      </c>
      <c r="AM141" s="186" t="n">
        <f aca="false">+AM138*$C140</f>
        <v>8</v>
      </c>
      <c r="AN141" s="186" t="n">
        <f aca="false">+AN138*$C140</f>
        <v>8</v>
      </c>
      <c r="AO141" s="186" t="n">
        <f aca="false">+AO138*$C140</f>
        <v>8</v>
      </c>
      <c r="AP141" s="186" t="n">
        <f aca="false">+AP138*$C140</f>
        <v>8</v>
      </c>
      <c r="AQ141" s="186" t="n">
        <f aca="false">+AQ138*$C140</f>
        <v>8</v>
      </c>
      <c r="AR141" s="186" t="n">
        <f aca="false">+AR138*$C140</f>
        <v>8</v>
      </c>
      <c r="AS141" s="186" t="n">
        <f aca="false">+AS138*$C140</f>
        <v>8</v>
      </c>
      <c r="AT141" s="186" t="n">
        <f aca="false">+AT138*$C140</f>
        <v>8</v>
      </c>
      <c r="AU141" s="186" t="n">
        <f aca="false">+AU138*$C140</f>
        <v>8</v>
      </c>
      <c r="AV141" s="186" t="n">
        <f aca="false">+AV138*$C140</f>
        <v>8</v>
      </c>
      <c r="AW141" s="186" t="n">
        <f aca="false">+AW138*$C140</f>
        <v>8</v>
      </c>
      <c r="AX141" s="186" t="n">
        <f aca="false">+AX138*$C140</f>
        <v>8</v>
      </c>
      <c r="AY141" s="186" t="n">
        <f aca="false">+AY138*$C140</f>
        <v>8</v>
      </c>
      <c r="AZ141" s="186" t="n">
        <f aca="false">+AZ138*$C140</f>
        <v>8</v>
      </c>
      <c r="BA141" s="188" t="n">
        <f aca="false">+BA138*$C140</f>
        <v>8</v>
      </c>
      <c r="BB141" s="189" t="n">
        <f aca="false">+BB138*$C140</f>
        <v>8</v>
      </c>
      <c r="BC141" s="189"/>
      <c r="BF141" s="189"/>
      <c r="BG141" s="189"/>
      <c r="BH141" s="189"/>
      <c r="BI141" s="189"/>
      <c r="BJ141" s="189"/>
      <c r="BK141" s="189"/>
      <c r="BL141" s="189"/>
      <c r="BM141" s="189"/>
      <c r="BN141" s="189"/>
      <c r="BO141" s="189"/>
      <c r="BP141" s="189"/>
      <c r="BQ141" s="189"/>
      <c r="BR141" s="189"/>
      <c r="BS141" s="189"/>
      <c r="BT141" s="189"/>
      <c r="BU141" s="189"/>
      <c r="BV141" s="189"/>
      <c r="BW141" s="189"/>
      <c r="BX141" s="189"/>
      <c r="BY141" s="189"/>
      <c r="BZ141" s="189"/>
      <c r="CA141" s="189"/>
      <c r="CB141" s="189"/>
      <c r="CC141" s="189"/>
      <c r="CD141" s="189"/>
      <c r="CE141" s="189"/>
      <c r="CF141" s="189"/>
      <c r="CG141" s="189"/>
      <c r="CH141" s="189"/>
      <c r="CI141" s="189"/>
      <c r="CJ141" s="189"/>
      <c r="CK141" s="189"/>
    </row>
    <row r="142" customFormat="false" ht="15" hidden="false" customHeight="true" outlineLevel="0" collapsed="false">
      <c r="A142" s="167"/>
      <c r="B142" s="178" t="str">
        <f aca="false">+'NTP or Sold'!H13</f>
        <v>Fr 6B 60 hz power barges</v>
      </c>
      <c r="C142" s="163" t="str">
        <f aca="false">+'NTP or Sold'!T13</f>
        <v>Nigeria Barge II (APACHI)</v>
      </c>
      <c r="D142" s="281"/>
      <c r="E142" s="281"/>
      <c r="F142" s="281"/>
      <c r="G142" s="281"/>
      <c r="H142" s="281"/>
      <c r="I142" s="281"/>
      <c r="J142" s="281"/>
      <c r="K142" s="281"/>
      <c r="L142" s="281"/>
      <c r="M142" s="281"/>
      <c r="N142" s="281"/>
      <c r="O142" s="281"/>
      <c r="P142" s="281"/>
      <c r="Q142" s="281"/>
      <c r="R142" s="281"/>
      <c r="S142" s="281"/>
      <c r="T142" s="281"/>
      <c r="U142" s="281"/>
      <c r="V142" s="281"/>
      <c r="W142" s="281"/>
      <c r="X142" s="281"/>
      <c r="Y142" s="281"/>
      <c r="Z142" s="281"/>
      <c r="AA142" s="241"/>
      <c r="AB142" s="281"/>
      <c r="AC142" s="281"/>
      <c r="AD142" s="281"/>
      <c r="AE142" s="281"/>
      <c r="AF142" s="281"/>
      <c r="AG142" s="281"/>
      <c r="AH142" s="281"/>
      <c r="AI142" s="281"/>
      <c r="AJ142" s="281"/>
      <c r="AK142" s="281"/>
      <c r="AL142" s="281"/>
      <c r="AM142" s="281"/>
      <c r="AN142" s="281"/>
      <c r="AO142" s="281"/>
      <c r="AP142" s="281"/>
      <c r="AQ142" s="281"/>
      <c r="AR142" s="281"/>
      <c r="AS142" s="281"/>
      <c r="AT142" s="281"/>
      <c r="AU142" s="281"/>
      <c r="AV142" s="281"/>
      <c r="AW142" s="281"/>
      <c r="AX142" s="281"/>
      <c r="AY142" s="281"/>
      <c r="AZ142" s="281"/>
      <c r="BA142" s="166"/>
    </row>
    <row r="143" customFormat="false" ht="12.75" hidden="false" customHeight="false" outlineLevel="0" collapsed="false">
      <c r="A143" s="172"/>
      <c r="B143" s="168" t="s">
        <v>121</v>
      </c>
      <c r="C143" s="163"/>
      <c r="D143" s="169" t="n">
        <v>0</v>
      </c>
      <c r="E143" s="169" t="n">
        <v>0</v>
      </c>
      <c r="F143" s="169" t="n">
        <v>0</v>
      </c>
      <c r="G143" s="169" t="n">
        <v>0</v>
      </c>
      <c r="H143" s="169" t="n">
        <v>0</v>
      </c>
      <c r="I143" s="169" t="n">
        <v>0</v>
      </c>
      <c r="J143" s="169" t="n">
        <v>0</v>
      </c>
      <c r="K143" s="169" t="n">
        <v>0</v>
      </c>
      <c r="L143" s="169" t="n">
        <v>0</v>
      </c>
      <c r="M143" s="169" t="n">
        <v>0</v>
      </c>
      <c r="N143" s="169" t="n">
        <v>0</v>
      </c>
      <c r="O143" s="169" t="n">
        <v>0</v>
      </c>
      <c r="P143" s="169" t="n">
        <v>0</v>
      </c>
      <c r="Q143" s="169" t="n">
        <v>0</v>
      </c>
      <c r="R143" s="169" t="n">
        <v>0</v>
      </c>
      <c r="S143" s="169" t="n">
        <v>0</v>
      </c>
      <c r="T143" s="169" t="n">
        <v>0</v>
      </c>
      <c r="U143" s="169" t="n">
        <v>0</v>
      </c>
      <c r="V143" s="169" t="n">
        <v>0</v>
      </c>
      <c r="W143" s="169" t="n">
        <v>1</v>
      </c>
      <c r="X143" s="169" t="n">
        <v>0</v>
      </c>
      <c r="Y143" s="169" t="n">
        <v>0</v>
      </c>
      <c r="Z143" s="169" t="n">
        <v>0</v>
      </c>
      <c r="AA143" s="170" t="n">
        <v>0</v>
      </c>
      <c r="AB143" s="169" t="n">
        <v>0</v>
      </c>
      <c r="AC143" s="169" t="n">
        <v>0</v>
      </c>
      <c r="AD143" s="169" t="n">
        <v>0</v>
      </c>
      <c r="AE143" s="169" t="n">
        <v>0</v>
      </c>
      <c r="AF143" s="169" t="n">
        <v>0</v>
      </c>
      <c r="AG143" s="169" t="n">
        <v>0</v>
      </c>
      <c r="AH143" s="169" t="n">
        <v>0</v>
      </c>
      <c r="AI143" s="169" t="n">
        <v>0</v>
      </c>
      <c r="AJ143" s="169" t="n">
        <v>0</v>
      </c>
      <c r="AK143" s="169" t="n">
        <v>0</v>
      </c>
      <c r="AL143" s="169" t="n">
        <v>0</v>
      </c>
      <c r="AM143" s="169" t="n">
        <v>0</v>
      </c>
      <c r="AN143" s="169" t="n">
        <v>0</v>
      </c>
      <c r="AO143" s="169" t="n">
        <v>0</v>
      </c>
      <c r="AP143" s="169" t="n">
        <v>0</v>
      </c>
      <c r="AQ143" s="169" t="n">
        <v>0</v>
      </c>
      <c r="AR143" s="169" t="n">
        <v>0</v>
      </c>
      <c r="AS143" s="169" t="n">
        <v>0</v>
      </c>
      <c r="AT143" s="169" t="n">
        <v>0</v>
      </c>
      <c r="AU143" s="169" t="n">
        <v>0</v>
      </c>
      <c r="AV143" s="169" t="n">
        <v>0</v>
      </c>
      <c r="AW143" s="169" t="n">
        <v>0</v>
      </c>
      <c r="AX143" s="169" t="n">
        <v>0</v>
      </c>
      <c r="AY143" s="169" t="n">
        <v>0</v>
      </c>
      <c r="AZ143" s="169" t="n">
        <v>0</v>
      </c>
      <c r="BA143" s="171" t="n">
        <v>0</v>
      </c>
      <c r="BB143" s="168" t="n">
        <v>0</v>
      </c>
      <c r="BC143" s="172" t="n">
        <f aca="false">SUM(N143:BB143)</f>
        <v>1</v>
      </c>
    </row>
    <row r="144" customFormat="false" ht="12.75" hidden="false" customHeight="false" outlineLevel="0" collapsed="false">
      <c r="A144" s="172"/>
      <c r="B144" s="168" t="s">
        <v>122</v>
      </c>
      <c r="C144" s="163"/>
      <c r="D144" s="169" t="n">
        <f aca="false">+D143</f>
        <v>0</v>
      </c>
      <c r="E144" s="169" t="n">
        <f aca="false">+D144+E143</f>
        <v>0</v>
      </c>
      <c r="F144" s="169" t="n">
        <f aca="false">+E144+F143</f>
        <v>0</v>
      </c>
      <c r="G144" s="169" t="n">
        <f aca="false">+F144+G143</f>
        <v>0</v>
      </c>
      <c r="H144" s="169" t="n">
        <f aca="false">+G144+H143</f>
        <v>0</v>
      </c>
      <c r="I144" s="169" t="n">
        <f aca="false">+H144+I143</f>
        <v>0</v>
      </c>
      <c r="J144" s="169" t="n">
        <f aca="false">+I144+J143</f>
        <v>0</v>
      </c>
      <c r="K144" s="169" t="n">
        <f aca="false">+J144+K143</f>
        <v>0</v>
      </c>
      <c r="L144" s="169" t="n">
        <f aca="false">+K144+L143</f>
        <v>0</v>
      </c>
      <c r="M144" s="169" t="n">
        <f aca="false">+L144+M143</f>
        <v>0</v>
      </c>
      <c r="N144" s="169" t="n">
        <f aca="false">+M144+N143</f>
        <v>0</v>
      </c>
      <c r="O144" s="169" t="n">
        <f aca="false">+N144+O143</f>
        <v>0</v>
      </c>
      <c r="P144" s="169" t="n">
        <f aca="false">+O144+P143</f>
        <v>0</v>
      </c>
      <c r="Q144" s="169" t="n">
        <f aca="false">+P144+Q143</f>
        <v>0</v>
      </c>
      <c r="R144" s="169" t="n">
        <f aca="false">+Q144+R143</f>
        <v>0</v>
      </c>
      <c r="S144" s="169" t="n">
        <f aca="false">+R144+S143</f>
        <v>0</v>
      </c>
      <c r="T144" s="169" t="n">
        <f aca="false">+S144+T143</f>
        <v>0</v>
      </c>
      <c r="U144" s="169" t="n">
        <f aca="false">+T144+U143</f>
        <v>0</v>
      </c>
      <c r="V144" s="169" t="n">
        <f aca="false">+U144+V143</f>
        <v>0</v>
      </c>
      <c r="W144" s="169" t="n">
        <f aca="false">+V144+W143</f>
        <v>1</v>
      </c>
      <c r="X144" s="169" t="n">
        <f aca="false">+W144+X143</f>
        <v>1</v>
      </c>
      <c r="Y144" s="169" t="n">
        <f aca="false">+X144+Y143</f>
        <v>1</v>
      </c>
      <c r="Z144" s="169" t="n">
        <f aca="false">+Y144+Z143</f>
        <v>1</v>
      </c>
      <c r="AA144" s="170" t="n">
        <f aca="false">+Z144+AA143</f>
        <v>1</v>
      </c>
      <c r="AB144" s="169" t="n">
        <f aca="false">+AA144+AB143</f>
        <v>1</v>
      </c>
      <c r="AC144" s="169" t="n">
        <f aca="false">+AB144+AC143</f>
        <v>1</v>
      </c>
      <c r="AD144" s="169" t="n">
        <f aca="false">+AC144+AD143</f>
        <v>1</v>
      </c>
      <c r="AE144" s="169" t="n">
        <f aca="false">+AD144+AE143</f>
        <v>1</v>
      </c>
      <c r="AF144" s="169" t="n">
        <f aca="false">+AE144+AF143</f>
        <v>1</v>
      </c>
      <c r="AG144" s="169" t="n">
        <f aca="false">+AF144+AG143</f>
        <v>1</v>
      </c>
      <c r="AH144" s="169" t="n">
        <f aca="false">+AG144+AH143</f>
        <v>1</v>
      </c>
      <c r="AI144" s="169" t="n">
        <f aca="false">+AH144+AI143</f>
        <v>1</v>
      </c>
      <c r="AJ144" s="169" t="n">
        <f aca="false">+AI144+AJ143</f>
        <v>1</v>
      </c>
      <c r="AK144" s="169" t="n">
        <f aca="false">+AJ144+AK143</f>
        <v>1</v>
      </c>
      <c r="AL144" s="169" t="n">
        <f aca="false">+AK144+AL143</f>
        <v>1</v>
      </c>
      <c r="AM144" s="169" t="n">
        <f aca="false">+AL144+AM143</f>
        <v>1</v>
      </c>
      <c r="AN144" s="169" t="n">
        <f aca="false">+AM144+AN143</f>
        <v>1</v>
      </c>
      <c r="AO144" s="169" t="n">
        <f aca="false">+AN144+AO143</f>
        <v>1</v>
      </c>
      <c r="AP144" s="169" t="n">
        <f aca="false">+AO144+AP143</f>
        <v>1</v>
      </c>
      <c r="AQ144" s="169" t="n">
        <f aca="false">+AP144+AQ143</f>
        <v>1</v>
      </c>
      <c r="AR144" s="169" t="n">
        <f aca="false">+AQ144+AR143</f>
        <v>1</v>
      </c>
      <c r="AS144" s="169" t="n">
        <f aca="false">+AR144+AS143</f>
        <v>1</v>
      </c>
      <c r="AT144" s="169" t="n">
        <f aca="false">+AS144+AT143</f>
        <v>1</v>
      </c>
      <c r="AU144" s="169" t="n">
        <f aca="false">+AT144+AU143</f>
        <v>1</v>
      </c>
      <c r="AV144" s="169" t="n">
        <f aca="false">+AU144+AV143</f>
        <v>1</v>
      </c>
      <c r="AW144" s="169" t="n">
        <f aca="false">+AV144+AW143</f>
        <v>1</v>
      </c>
      <c r="AX144" s="169" t="n">
        <f aca="false">+AW144+AX143</f>
        <v>1</v>
      </c>
      <c r="AY144" s="169" t="n">
        <f aca="false">+AX144+AY143</f>
        <v>1</v>
      </c>
      <c r="AZ144" s="169" t="n">
        <f aca="false">+AY144+AZ143</f>
        <v>1</v>
      </c>
      <c r="BA144" s="171" t="n">
        <f aca="false">+AZ144+BA143</f>
        <v>1</v>
      </c>
      <c r="BB144" s="168" t="n">
        <f aca="false">+BA144+BB143</f>
        <v>1</v>
      </c>
    </row>
    <row r="145" customFormat="false" ht="12.75" hidden="false" customHeight="false" outlineLevel="0" collapsed="false">
      <c r="A145" s="172"/>
      <c r="B145" s="168" t="s">
        <v>123</v>
      </c>
      <c r="C145" s="163"/>
      <c r="D145" s="169" t="n">
        <v>0</v>
      </c>
      <c r="E145" s="169" t="n">
        <v>0</v>
      </c>
      <c r="F145" s="169" t="n">
        <v>0</v>
      </c>
      <c r="G145" s="169" t="n">
        <v>0</v>
      </c>
      <c r="H145" s="169" t="n">
        <v>0</v>
      </c>
      <c r="I145" s="169" t="n">
        <v>0</v>
      </c>
      <c r="J145" s="169" t="n">
        <v>0</v>
      </c>
      <c r="K145" s="169" t="n">
        <v>0</v>
      </c>
      <c r="L145" s="169" t="n">
        <v>0</v>
      </c>
      <c r="M145" s="169" t="n">
        <v>0</v>
      </c>
      <c r="N145" s="169" t="n">
        <v>0</v>
      </c>
      <c r="O145" s="169" t="n">
        <v>0</v>
      </c>
      <c r="P145" s="169" t="n">
        <v>0</v>
      </c>
      <c r="Q145" s="169" t="n">
        <v>0</v>
      </c>
      <c r="R145" s="169" t="n">
        <v>0</v>
      </c>
      <c r="S145" s="169" t="n">
        <v>0</v>
      </c>
      <c r="T145" s="169" t="n">
        <v>0</v>
      </c>
      <c r="U145" s="169" t="n">
        <v>0</v>
      </c>
      <c r="V145" s="169" t="n">
        <v>0</v>
      </c>
      <c r="W145" s="169" t="n">
        <v>1</v>
      </c>
      <c r="X145" s="169" t="n">
        <v>0</v>
      </c>
      <c r="Y145" s="169" t="n">
        <v>0</v>
      </c>
      <c r="Z145" s="169" t="n">
        <v>0</v>
      </c>
      <c r="AA145" s="170" t="n">
        <v>0</v>
      </c>
      <c r="AB145" s="169" t="n">
        <v>0</v>
      </c>
      <c r="AC145" s="169" t="n">
        <v>0</v>
      </c>
      <c r="AD145" s="169" t="n">
        <v>0</v>
      </c>
      <c r="AE145" s="169" t="n">
        <v>0</v>
      </c>
      <c r="AF145" s="169" t="n">
        <v>0</v>
      </c>
      <c r="AG145" s="169" t="n">
        <v>0</v>
      </c>
      <c r="AH145" s="169" t="n">
        <v>0</v>
      </c>
      <c r="AI145" s="169" t="n">
        <v>0</v>
      </c>
      <c r="AJ145" s="169" t="n">
        <v>0</v>
      </c>
      <c r="AK145" s="169" t="n">
        <v>0</v>
      </c>
      <c r="AL145" s="169" t="n">
        <v>0</v>
      </c>
      <c r="AM145" s="169" t="n">
        <v>0</v>
      </c>
      <c r="AN145" s="169" t="n">
        <v>0</v>
      </c>
      <c r="AO145" s="169" t="n">
        <v>0</v>
      </c>
      <c r="AP145" s="169" t="n">
        <v>0</v>
      </c>
      <c r="AQ145" s="169" t="n">
        <v>0</v>
      </c>
      <c r="AR145" s="169" t="n">
        <v>0</v>
      </c>
      <c r="AS145" s="169" t="n">
        <v>0</v>
      </c>
      <c r="AT145" s="169" t="n">
        <v>0</v>
      </c>
      <c r="AU145" s="169" t="n">
        <v>0</v>
      </c>
      <c r="AV145" s="169" t="n">
        <v>0</v>
      </c>
      <c r="AW145" s="169" t="n">
        <v>0</v>
      </c>
      <c r="AX145" s="169" t="n">
        <v>0</v>
      </c>
      <c r="AY145" s="169" t="n">
        <v>0</v>
      </c>
      <c r="AZ145" s="169" t="n">
        <v>0</v>
      </c>
      <c r="BA145" s="171" t="n">
        <v>0</v>
      </c>
      <c r="BB145" s="168" t="n">
        <v>0</v>
      </c>
      <c r="BC145" s="172" t="n">
        <f aca="false">SUM(N145:BB145)</f>
        <v>1</v>
      </c>
    </row>
    <row r="146" customFormat="false" ht="12.75" hidden="false" customHeight="false" outlineLevel="0" collapsed="false">
      <c r="A146" s="172"/>
      <c r="B146" s="168" t="s">
        <v>124</v>
      </c>
      <c r="C146" s="163"/>
      <c r="D146" s="169" t="n">
        <f aca="false">+D145</f>
        <v>0</v>
      </c>
      <c r="E146" s="169" t="n">
        <f aca="false">+D146+E145</f>
        <v>0</v>
      </c>
      <c r="F146" s="169" t="n">
        <f aca="false">+E146+F145</f>
        <v>0</v>
      </c>
      <c r="G146" s="169" t="n">
        <f aca="false">+F146+G145</f>
        <v>0</v>
      </c>
      <c r="H146" s="169" t="n">
        <f aca="false">+G146+H145</f>
        <v>0</v>
      </c>
      <c r="I146" s="169" t="n">
        <f aca="false">+H146+I145</f>
        <v>0</v>
      </c>
      <c r="J146" s="169" t="n">
        <f aca="false">+I146+J145</f>
        <v>0</v>
      </c>
      <c r="K146" s="169" t="n">
        <f aca="false">+J146+K145</f>
        <v>0</v>
      </c>
      <c r="L146" s="169" t="n">
        <f aca="false">+K146+L145</f>
        <v>0</v>
      </c>
      <c r="M146" s="169" t="n">
        <f aca="false">+L146+M145</f>
        <v>0</v>
      </c>
      <c r="N146" s="169" t="n">
        <f aca="false">+M146+N145</f>
        <v>0</v>
      </c>
      <c r="O146" s="169" t="n">
        <f aca="false">+N146+O145</f>
        <v>0</v>
      </c>
      <c r="P146" s="169" t="n">
        <f aca="false">+O146+P145</f>
        <v>0</v>
      </c>
      <c r="Q146" s="169" t="n">
        <f aca="false">+P146+Q145</f>
        <v>0</v>
      </c>
      <c r="R146" s="169" t="n">
        <f aca="false">+Q146+R145</f>
        <v>0</v>
      </c>
      <c r="S146" s="169" t="n">
        <f aca="false">+R146+S145</f>
        <v>0</v>
      </c>
      <c r="T146" s="169" t="n">
        <f aca="false">+S146+T145</f>
        <v>0</v>
      </c>
      <c r="U146" s="169" t="n">
        <f aca="false">+T146+U145</f>
        <v>0</v>
      </c>
      <c r="V146" s="169" t="n">
        <f aca="false">+U146+V145</f>
        <v>0</v>
      </c>
      <c r="W146" s="169" t="n">
        <f aca="false">+V146+W145</f>
        <v>1</v>
      </c>
      <c r="X146" s="169" t="n">
        <f aca="false">+W146+X145</f>
        <v>1</v>
      </c>
      <c r="Y146" s="169" t="n">
        <f aca="false">+X146+Y145</f>
        <v>1</v>
      </c>
      <c r="Z146" s="169" t="n">
        <f aca="false">+Y146+Z145</f>
        <v>1</v>
      </c>
      <c r="AA146" s="170" t="n">
        <f aca="false">+Z146+AA145</f>
        <v>1</v>
      </c>
      <c r="AB146" s="169" t="n">
        <f aca="false">+AA146+AB145</f>
        <v>1</v>
      </c>
      <c r="AC146" s="169" t="n">
        <f aca="false">+AB146+AC145</f>
        <v>1</v>
      </c>
      <c r="AD146" s="169" t="n">
        <f aca="false">+AC146+AD145</f>
        <v>1</v>
      </c>
      <c r="AE146" s="169" t="n">
        <f aca="false">+AD146+AE145</f>
        <v>1</v>
      </c>
      <c r="AF146" s="169" t="n">
        <f aca="false">+AE146+AF145</f>
        <v>1</v>
      </c>
      <c r="AG146" s="169" t="n">
        <f aca="false">+AF146+AG145</f>
        <v>1</v>
      </c>
      <c r="AH146" s="169" t="n">
        <f aca="false">+AG146+AH145</f>
        <v>1</v>
      </c>
      <c r="AI146" s="169" t="n">
        <f aca="false">+AH146+AI145</f>
        <v>1</v>
      </c>
      <c r="AJ146" s="169" t="n">
        <f aca="false">+AI146+AJ145</f>
        <v>1</v>
      </c>
      <c r="AK146" s="169" t="n">
        <f aca="false">+AJ146+AK145</f>
        <v>1</v>
      </c>
      <c r="AL146" s="169" t="n">
        <f aca="false">+AK146+AL145</f>
        <v>1</v>
      </c>
      <c r="AM146" s="169" t="n">
        <f aca="false">+AL146+AM145</f>
        <v>1</v>
      </c>
      <c r="AN146" s="169" t="n">
        <f aca="false">+AM146+AN145</f>
        <v>1</v>
      </c>
      <c r="AO146" s="169" t="n">
        <f aca="false">+AN146+AO145</f>
        <v>1</v>
      </c>
      <c r="AP146" s="169" t="n">
        <f aca="false">+AO146+AP145</f>
        <v>1</v>
      </c>
      <c r="AQ146" s="169" t="n">
        <f aca="false">+AP146+AQ145</f>
        <v>1</v>
      </c>
      <c r="AR146" s="169" t="n">
        <f aca="false">+AQ146+AR145</f>
        <v>1</v>
      </c>
      <c r="AS146" s="169" t="n">
        <f aca="false">+AR146+AS145</f>
        <v>1</v>
      </c>
      <c r="AT146" s="169" t="n">
        <f aca="false">+AS146+AT145</f>
        <v>1</v>
      </c>
      <c r="AU146" s="169" t="n">
        <f aca="false">+AT146+AU145</f>
        <v>1</v>
      </c>
      <c r="AV146" s="169" t="n">
        <f aca="false">+AU146+AV145</f>
        <v>1</v>
      </c>
      <c r="AW146" s="169" t="n">
        <f aca="false">+AV146+AW145</f>
        <v>1</v>
      </c>
      <c r="AX146" s="169" t="n">
        <f aca="false">+AW146+AX145</f>
        <v>1</v>
      </c>
      <c r="AY146" s="169" t="n">
        <f aca="false">+AX146+AY145</f>
        <v>1</v>
      </c>
      <c r="AZ146" s="169" t="n">
        <f aca="false">+AY146+AZ145</f>
        <v>1</v>
      </c>
      <c r="BA146" s="171" t="n">
        <f aca="false">+AZ146+BA145</f>
        <v>1</v>
      </c>
      <c r="BB146" s="168" t="n">
        <f aca="false">+BA146+BB145</f>
        <v>1</v>
      </c>
    </row>
    <row r="147" customFormat="false" ht="12.75" hidden="false" customHeight="false" outlineLevel="0" collapsed="false">
      <c r="A147" s="177"/>
      <c r="B147" s="173"/>
      <c r="C147" s="163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5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  <c r="AL147" s="174"/>
      <c r="AM147" s="174"/>
      <c r="AN147" s="174"/>
      <c r="AO147" s="174"/>
      <c r="AP147" s="174"/>
      <c r="AQ147" s="174"/>
      <c r="AR147" s="174"/>
      <c r="AS147" s="174"/>
      <c r="AT147" s="174"/>
      <c r="AU147" s="174"/>
      <c r="AV147" s="174"/>
      <c r="AW147" s="174"/>
      <c r="AX147" s="174"/>
      <c r="AY147" s="174"/>
      <c r="AZ147" s="174"/>
      <c r="BA147" s="176"/>
      <c r="BB147" s="173"/>
    </row>
    <row r="148" customFormat="false" ht="12.75" hidden="false" customHeight="false" outlineLevel="0" collapsed="false">
      <c r="A148" s="178"/>
      <c r="B148" s="178" t="s">
        <v>125</v>
      </c>
      <c r="C148" s="179" t="n">
        <v>8</v>
      </c>
      <c r="D148" s="180" t="n">
        <f aca="false">+D144*$C148</f>
        <v>0</v>
      </c>
      <c r="E148" s="180" t="n">
        <f aca="false">+E144*$C148</f>
        <v>0</v>
      </c>
      <c r="F148" s="180" t="n">
        <f aca="false">+F144*$C148</f>
        <v>0</v>
      </c>
      <c r="G148" s="180" t="n">
        <f aca="false">+G144*$C148</f>
        <v>0</v>
      </c>
      <c r="H148" s="180" t="n">
        <f aca="false">+H144*$C148</f>
        <v>0</v>
      </c>
      <c r="I148" s="180" t="n">
        <f aca="false">+I144*$C148</f>
        <v>0</v>
      </c>
      <c r="J148" s="180" t="n">
        <f aca="false">+J144*$C148</f>
        <v>0</v>
      </c>
      <c r="K148" s="180" t="n">
        <f aca="false">+K144*$C148</f>
        <v>0</v>
      </c>
      <c r="L148" s="180" t="n">
        <f aca="false">+L144*$C148</f>
        <v>0</v>
      </c>
      <c r="M148" s="180" t="n">
        <f aca="false">+M144*$C148</f>
        <v>0</v>
      </c>
      <c r="N148" s="180" t="n">
        <f aca="false">+N144*$C148</f>
        <v>0</v>
      </c>
      <c r="O148" s="180" t="n">
        <f aca="false">+O144*$C148</f>
        <v>0</v>
      </c>
      <c r="P148" s="180" t="n">
        <f aca="false">+P144*$C148</f>
        <v>0</v>
      </c>
      <c r="Q148" s="180" t="n">
        <f aca="false">+Q144*$C148</f>
        <v>0</v>
      </c>
      <c r="R148" s="180" t="n">
        <f aca="false">+R144*$C148</f>
        <v>0</v>
      </c>
      <c r="S148" s="180" t="n">
        <f aca="false">+S144*$C148</f>
        <v>0</v>
      </c>
      <c r="T148" s="180" t="n">
        <f aca="false">+T144*$C148</f>
        <v>0</v>
      </c>
      <c r="U148" s="180" t="n">
        <f aca="false">+U144*$C148</f>
        <v>0</v>
      </c>
      <c r="V148" s="180" t="n">
        <f aca="false">+V144*$C148</f>
        <v>0</v>
      </c>
      <c r="W148" s="180" t="n">
        <f aca="false">+W144*$C148</f>
        <v>8</v>
      </c>
      <c r="X148" s="180" t="n">
        <f aca="false">+X144*$C148</f>
        <v>8</v>
      </c>
      <c r="Y148" s="180" t="n">
        <f aca="false">+Y144*$C148</f>
        <v>8</v>
      </c>
      <c r="Z148" s="180" t="n">
        <f aca="false">+Z144*$C148</f>
        <v>8</v>
      </c>
      <c r="AA148" s="181" t="n">
        <f aca="false">+AA144*$C148</f>
        <v>8</v>
      </c>
      <c r="AB148" s="180" t="n">
        <f aca="false">+AB144*$C148</f>
        <v>8</v>
      </c>
      <c r="AC148" s="180" t="n">
        <f aca="false">+AC144*$C148</f>
        <v>8</v>
      </c>
      <c r="AD148" s="180" t="n">
        <f aca="false">+AD144*$C148</f>
        <v>8</v>
      </c>
      <c r="AE148" s="180" t="n">
        <f aca="false">+AE144*$C148</f>
        <v>8</v>
      </c>
      <c r="AF148" s="180" t="n">
        <f aca="false">+AF144*$C148</f>
        <v>8</v>
      </c>
      <c r="AG148" s="180" t="n">
        <f aca="false">+AG144*$C148</f>
        <v>8</v>
      </c>
      <c r="AH148" s="180" t="n">
        <f aca="false">+AH144*$C148</f>
        <v>8</v>
      </c>
      <c r="AI148" s="180" t="n">
        <f aca="false">+AI144*$C148</f>
        <v>8</v>
      </c>
      <c r="AJ148" s="180" t="n">
        <f aca="false">+AJ144*$C148</f>
        <v>8</v>
      </c>
      <c r="AK148" s="180" t="n">
        <f aca="false">+AK144*$C148</f>
        <v>8</v>
      </c>
      <c r="AL148" s="180" t="n">
        <f aca="false">+AL144*$C148</f>
        <v>8</v>
      </c>
      <c r="AM148" s="180" t="n">
        <f aca="false">+AM144*$C148</f>
        <v>8</v>
      </c>
      <c r="AN148" s="180" t="n">
        <f aca="false">+AN144*$C148</f>
        <v>8</v>
      </c>
      <c r="AO148" s="180" t="n">
        <f aca="false">+AO144*$C148</f>
        <v>8</v>
      </c>
      <c r="AP148" s="180" t="n">
        <f aca="false">+AP144*$C148</f>
        <v>8</v>
      </c>
      <c r="AQ148" s="180" t="n">
        <f aca="false">+AQ144*$C148</f>
        <v>8</v>
      </c>
      <c r="AR148" s="180" t="n">
        <f aca="false">+AR144*$C148</f>
        <v>8</v>
      </c>
      <c r="AS148" s="180" t="n">
        <f aca="false">+AS144*$C148</f>
        <v>8</v>
      </c>
      <c r="AT148" s="180" t="n">
        <f aca="false">+AT144*$C148</f>
        <v>8</v>
      </c>
      <c r="AU148" s="180" t="n">
        <f aca="false">+AU144*$C148</f>
        <v>8</v>
      </c>
      <c r="AV148" s="180" t="n">
        <f aca="false">+AV144*$C148</f>
        <v>8</v>
      </c>
      <c r="AW148" s="180" t="n">
        <f aca="false">+AW144*$C148</f>
        <v>8</v>
      </c>
      <c r="AX148" s="180" t="n">
        <f aca="false">+AX144*$C148</f>
        <v>8</v>
      </c>
      <c r="AY148" s="180" t="n">
        <f aca="false">+AY144*$C148</f>
        <v>8</v>
      </c>
      <c r="AZ148" s="180" t="n">
        <f aca="false">+AZ144*$C148</f>
        <v>8</v>
      </c>
      <c r="BA148" s="182" t="n">
        <f aca="false">+BA144*$C148</f>
        <v>8</v>
      </c>
      <c r="BB148" s="183" t="n">
        <f aca="false">+BB144*$C148</f>
        <v>8</v>
      </c>
      <c r="BC148" s="183"/>
      <c r="BF148" s="183"/>
      <c r="BG148" s="183"/>
      <c r="BH148" s="183"/>
      <c r="BI148" s="183"/>
      <c r="BJ148" s="183"/>
      <c r="BK148" s="183"/>
      <c r="BL148" s="183"/>
      <c r="BM148" s="183"/>
      <c r="BN148" s="183"/>
      <c r="BO148" s="183"/>
      <c r="BP148" s="183"/>
      <c r="BQ148" s="183"/>
      <c r="BR148" s="183"/>
      <c r="BS148" s="183"/>
      <c r="BT148" s="183"/>
      <c r="BU148" s="183"/>
      <c r="BV148" s="183"/>
      <c r="BW148" s="183"/>
      <c r="BX148" s="183"/>
      <c r="BY148" s="183"/>
      <c r="BZ148" s="183"/>
      <c r="CA148" s="183"/>
      <c r="CB148" s="183"/>
      <c r="CC148" s="183"/>
      <c r="CD148" s="183"/>
      <c r="CE148" s="183"/>
      <c r="CF148" s="183"/>
      <c r="CG148" s="183"/>
      <c r="CH148" s="183"/>
      <c r="CI148" s="183"/>
      <c r="CJ148" s="183"/>
      <c r="CK148" s="183"/>
    </row>
    <row r="149" customFormat="false" ht="13.5" hidden="false" customHeight="false" outlineLevel="0" collapsed="false">
      <c r="A149" s="184"/>
      <c r="B149" s="184" t="s">
        <v>126</v>
      </c>
      <c r="C149" s="185" t="str">
        <f aca="false">+'NTP or Sold'!C13</f>
        <v>NTP</v>
      </c>
      <c r="D149" s="186" t="n">
        <f aca="false">+D146*$C148</f>
        <v>0</v>
      </c>
      <c r="E149" s="186" t="n">
        <f aca="false">+E146*$C148</f>
        <v>0</v>
      </c>
      <c r="F149" s="186" t="n">
        <f aca="false">+F146*$C148</f>
        <v>0</v>
      </c>
      <c r="G149" s="186" t="n">
        <f aca="false">+G146*$C148</f>
        <v>0</v>
      </c>
      <c r="H149" s="186" t="n">
        <f aca="false">+H146*$C148</f>
        <v>0</v>
      </c>
      <c r="I149" s="186" t="n">
        <f aca="false">+I146*$C148</f>
        <v>0</v>
      </c>
      <c r="J149" s="186" t="n">
        <f aca="false">+J146*$C148</f>
        <v>0</v>
      </c>
      <c r="K149" s="186" t="n">
        <f aca="false">+K146*$C148</f>
        <v>0</v>
      </c>
      <c r="L149" s="186" t="n">
        <f aca="false">+L146*$C148</f>
        <v>0</v>
      </c>
      <c r="M149" s="186" t="n">
        <f aca="false">+M146*$C148</f>
        <v>0</v>
      </c>
      <c r="N149" s="186" t="n">
        <f aca="false">+N146*$C148</f>
        <v>0</v>
      </c>
      <c r="O149" s="186" t="n">
        <f aca="false">+O146*$C148</f>
        <v>0</v>
      </c>
      <c r="P149" s="186" t="n">
        <f aca="false">+P146*$C148</f>
        <v>0</v>
      </c>
      <c r="Q149" s="186" t="n">
        <f aca="false">+Q146*$C148</f>
        <v>0</v>
      </c>
      <c r="R149" s="186" t="n">
        <f aca="false">+R146*$C148</f>
        <v>0</v>
      </c>
      <c r="S149" s="186" t="n">
        <f aca="false">+S146*$C148</f>
        <v>0</v>
      </c>
      <c r="T149" s="186" t="n">
        <f aca="false">+T146*$C148</f>
        <v>0</v>
      </c>
      <c r="U149" s="186" t="n">
        <f aca="false">+U146*$C148</f>
        <v>0</v>
      </c>
      <c r="V149" s="186" t="n">
        <f aca="false">+V146*$C148</f>
        <v>0</v>
      </c>
      <c r="W149" s="186" t="n">
        <f aca="false">+W146*$C148</f>
        <v>8</v>
      </c>
      <c r="X149" s="186" t="n">
        <f aca="false">+X146*$C148</f>
        <v>8</v>
      </c>
      <c r="Y149" s="186" t="n">
        <f aca="false">+Y146*$C148</f>
        <v>8</v>
      </c>
      <c r="Z149" s="186" t="n">
        <f aca="false">+Z146*$C148</f>
        <v>8</v>
      </c>
      <c r="AA149" s="187" t="n">
        <f aca="false">+AA146*$C148</f>
        <v>8</v>
      </c>
      <c r="AB149" s="186" t="n">
        <f aca="false">+AB146*$C148</f>
        <v>8</v>
      </c>
      <c r="AC149" s="186" t="n">
        <f aca="false">+AC146*$C148</f>
        <v>8</v>
      </c>
      <c r="AD149" s="186" t="n">
        <f aca="false">+AD146*$C148</f>
        <v>8</v>
      </c>
      <c r="AE149" s="186" t="n">
        <f aca="false">+AE146*$C148</f>
        <v>8</v>
      </c>
      <c r="AF149" s="186" t="n">
        <f aca="false">+AF146*$C148</f>
        <v>8</v>
      </c>
      <c r="AG149" s="186" t="n">
        <f aca="false">+AG146*$C148</f>
        <v>8</v>
      </c>
      <c r="AH149" s="186" t="n">
        <f aca="false">+AH146*$C148</f>
        <v>8</v>
      </c>
      <c r="AI149" s="186" t="n">
        <f aca="false">+AI146*$C148</f>
        <v>8</v>
      </c>
      <c r="AJ149" s="186" t="n">
        <f aca="false">+AJ146*$C148</f>
        <v>8</v>
      </c>
      <c r="AK149" s="186" t="n">
        <f aca="false">+AK146*$C148</f>
        <v>8</v>
      </c>
      <c r="AL149" s="186" t="n">
        <f aca="false">+AL146*$C148</f>
        <v>8</v>
      </c>
      <c r="AM149" s="186" t="n">
        <f aca="false">+AM146*$C148</f>
        <v>8</v>
      </c>
      <c r="AN149" s="186" t="n">
        <f aca="false">+AN146*$C148</f>
        <v>8</v>
      </c>
      <c r="AO149" s="186" t="n">
        <f aca="false">+AO146*$C148</f>
        <v>8</v>
      </c>
      <c r="AP149" s="186" t="n">
        <f aca="false">+AP146*$C148</f>
        <v>8</v>
      </c>
      <c r="AQ149" s="186" t="n">
        <f aca="false">+AQ146*$C148</f>
        <v>8</v>
      </c>
      <c r="AR149" s="186" t="n">
        <f aca="false">+AR146*$C148</f>
        <v>8</v>
      </c>
      <c r="AS149" s="186" t="n">
        <f aca="false">+AS146*$C148</f>
        <v>8</v>
      </c>
      <c r="AT149" s="186" t="n">
        <f aca="false">+AT146*$C148</f>
        <v>8</v>
      </c>
      <c r="AU149" s="186" t="n">
        <f aca="false">+AU146*$C148</f>
        <v>8</v>
      </c>
      <c r="AV149" s="186" t="n">
        <f aca="false">+AV146*$C148</f>
        <v>8</v>
      </c>
      <c r="AW149" s="186" t="n">
        <f aca="false">+AW146*$C148</f>
        <v>8</v>
      </c>
      <c r="AX149" s="186" t="n">
        <f aca="false">+AX146*$C148</f>
        <v>8</v>
      </c>
      <c r="AY149" s="186" t="n">
        <f aca="false">+AY146*$C148</f>
        <v>8</v>
      </c>
      <c r="AZ149" s="186" t="n">
        <f aca="false">+AZ146*$C148</f>
        <v>8</v>
      </c>
      <c r="BA149" s="188" t="n">
        <f aca="false">+BA146*$C148</f>
        <v>8</v>
      </c>
      <c r="BB149" s="189" t="n">
        <f aca="false">+BB146*$C148</f>
        <v>8</v>
      </c>
      <c r="BC149" s="189"/>
      <c r="BF149" s="189"/>
      <c r="BG149" s="189"/>
      <c r="BH149" s="189"/>
      <c r="BI149" s="189"/>
      <c r="BJ149" s="189"/>
      <c r="BK149" s="189"/>
      <c r="BL149" s="189"/>
      <c r="BM149" s="189"/>
      <c r="BN149" s="189"/>
      <c r="BO149" s="189"/>
      <c r="BP149" s="189"/>
      <c r="BQ149" s="189"/>
      <c r="BR149" s="189"/>
      <c r="BS149" s="189"/>
      <c r="BT149" s="189"/>
      <c r="BU149" s="189"/>
      <c r="BV149" s="189"/>
      <c r="BW149" s="189"/>
      <c r="BX149" s="189"/>
      <c r="BY149" s="189"/>
      <c r="BZ149" s="189"/>
      <c r="CA149" s="189"/>
      <c r="CB149" s="189"/>
      <c r="CC149" s="189"/>
      <c r="CD149" s="189"/>
      <c r="CE149" s="189"/>
      <c r="CF149" s="189"/>
      <c r="CG149" s="189"/>
      <c r="CH149" s="189"/>
      <c r="CI149" s="189"/>
      <c r="CJ149" s="189"/>
      <c r="CK149" s="189"/>
    </row>
    <row r="150" customFormat="false" ht="15" hidden="false" customHeight="true" outlineLevel="0" collapsed="false">
      <c r="A150" s="167"/>
      <c r="B150" s="178" t="str">
        <f aca="false">+'NTP or Sold'!H14</f>
        <v>Fr 6B 60 hz power barges</v>
      </c>
      <c r="C150" s="163" t="str">
        <f aca="false">+'NTP or Sold'!T14</f>
        <v>Nigeria Barge II (APACHI)</v>
      </c>
      <c r="D150" s="281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4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281"/>
      <c r="AM150" s="281"/>
      <c r="AN150" s="281"/>
      <c r="AO150" s="281"/>
      <c r="AP150" s="281"/>
      <c r="AQ150" s="281"/>
      <c r="AR150" s="281"/>
      <c r="AS150" s="281"/>
      <c r="AT150" s="281"/>
      <c r="AU150" s="281"/>
      <c r="AV150" s="281"/>
      <c r="AW150" s="281"/>
      <c r="AX150" s="281"/>
      <c r="AY150" s="281"/>
      <c r="AZ150" s="281"/>
      <c r="BA150" s="166"/>
    </row>
    <row r="151" customFormat="false" ht="12.75" hidden="false" customHeight="false" outlineLevel="0" collapsed="false">
      <c r="A151" s="172"/>
      <c r="B151" s="168" t="s">
        <v>121</v>
      </c>
      <c r="C151" s="163"/>
      <c r="D151" s="169" t="n">
        <v>0</v>
      </c>
      <c r="E151" s="169" t="n">
        <v>0</v>
      </c>
      <c r="F151" s="169" t="n">
        <v>0</v>
      </c>
      <c r="G151" s="169" t="n">
        <v>0</v>
      </c>
      <c r="H151" s="169" t="n">
        <v>0</v>
      </c>
      <c r="I151" s="169" t="n">
        <v>0</v>
      </c>
      <c r="J151" s="169" t="n">
        <v>0</v>
      </c>
      <c r="K151" s="169" t="n">
        <v>0</v>
      </c>
      <c r="L151" s="169" t="n">
        <v>0</v>
      </c>
      <c r="M151" s="169" t="n">
        <v>0</v>
      </c>
      <c r="N151" s="169" t="n">
        <v>0</v>
      </c>
      <c r="O151" s="169" t="n">
        <v>0</v>
      </c>
      <c r="P151" s="169" t="n">
        <v>0</v>
      </c>
      <c r="Q151" s="169" t="n">
        <v>0</v>
      </c>
      <c r="R151" s="169" t="n">
        <v>0</v>
      </c>
      <c r="S151" s="169" t="n">
        <v>0</v>
      </c>
      <c r="T151" s="169" t="n">
        <v>0</v>
      </c>
      <c r="U151" s="169" t="n">
        <v>0</v>
      </c>
      <c r="V151" s="169" t="n">
        <v>0</v>
      </c>
      <c r="W151" s="169" t="n">
        <v>1</v>
      </c>
      <c r="X151" s="169" t="n">
        <v>0</v>
      </c>
      <c r="Y151" s="169" t="n">
        <v>0</v>
      </c>
      <c r="Z151" s="169" t="n">
        <v>0</v>
      </c>
      <c r="AA151" s="170" t="n">
        <v>0</v>
      </c>
      <c r="AB151" s="169" t="n">
        <v>0</v>
      </c>
      <c r="AC151" s="169" t="n">
        <v>0</v>
      </c>
      <c r="AD151" s="169" t="n">
        <v>0</v>
      </c>
      <c r="AE151" s="169" t="n">
        <v>0</v>
      </c>
      <c r="AF151" s="169" t="n">
        <v>0</v>
      </c>
      <c r="AG151" s="169" t="n">
        <v>0</v>
      </c>
      <c r="AH151" s="169" t="n">
        <v>0</v>
      </c>
      <c r="AI151" s="169" t="n">
        <v>0</v>
      </c>
      <c r="AJ151" s="169" t="n">
        <v>0</v>
      </c>
      <c r="AK151" s="169" t="n">
        <v>0</v>
      </c>
      <c r="AL151" s="169" t="n">
        <v>0</v>
      </c>
      <c r="AM151" s="169" t="n">
        <v>0</v>
      </c>
      <c r="AN151" s="169" t="n">
        <v>0</v>
      </c>
      <c r="AO151" s="169" t="n">
        <v>0</v>
      </c>
      <c r="AP151" s="169" t="n">
        <v>0</v>
      </c>
      <c r="AQ151" s="169" t="n">
        <v>0</v>
      </c>
      <c r="AR151" s="169" t="n">
        <v>0</v>
      </c>
      <c r="AS151" s="169" t="n">
        <v>0</v>
      </c>
      <c r="AT151" s="169" t="n">
        <v>0</v>
      </c>
      <c r="AU151" s="169" t="n">
        <v>0</v>
      </c>
      <c r="AV151" s="169" t="n">
        <v>0</v>
      </c>
      <c r="AW151" s="169" t="n">
        <v>0</v>
      </c>
      <c r="AX151" s="169" t="n">
        <v>0</v>
      </c>
      <c r="AY151" s="169" t="n">
        <v>0</v>
      </c>
      <c r="AZ151" s="169" t="n">
        <v>0</v>
      </c>
      <c r="BA151" s="171" t="n">
        <v>0</v>
      </c>
      <c r="BB151" s="168" t="n">
        <v>0</v>
      </c>
      <c r="BC151" s="172" t="n">
        <f aca="false">SUM(N151:BB151)</f>
        <v>1</v>
      </c>
    </row>
    <row r="152" customFormat="false" ht="12.75" hidden="false" customHeight="false" outlineLevel="0" collapsed="false">
      <c r="A152" s="172"/>
      <c r="B152" s="168" t="s">
        <v>122</v>
      </c>
      <c r="C152" s="163"/>
      <c r="D152" s="169" t="n">
        <f aca="false">+D151</f>
        <v>0</v>
      </c>
      <c r="E152" s="169" t="n">
        <f aca="false">+D152+E151</f>
        <v>0</v>
      </c>
      <c r="F152" s="169" t="n">
        <f aca="false">+E152+F151</f>
        <v>0</v>
      </c>
      <c r="G152" s="169" t="n">
        <f aca="false">+F152+G151</f>
        <v>0</v>
      </c>
      <c r="H152" s="169" t="n">
        <f aca="false">+G152+H151</f>
        <v>0</v>
      </c>
      <c r="I152" s="169" t="n">
        <f aca="false">+H152+I151</f>
        <v>0</v>
      </c>
      <c r="J152" s="169" t="n">
        <f aca="false">+I152+J151</f>
        <v>0</v>
      </c>
      <c r="K152" s="169" t="n">
        <f aca="false">+J152+K151</f>
        <v>0</v>
      </c>
      <c r="L152" s="169" t="n">
        <f aca="false">+K152+L151</f>
        <v>0</v>
      </c>
      <c r="M152" s="169" t="n">
        <f aca="false">+L152+M151</f>
        <v>0</v>
      </c>
      <c r="N152" s="169" t="n">
        <f aca="false">+M152+N151</f>
        <v>0</v>
      </c>
      <c r="O152" s="169" t="n">
        <f aca="false">+N152+O151</f>
        <v>0</v>
      </c>
      <c r="P152" s="169" t="n">
        <f aca="false">+O152+P151</f>
        <v>0</v>
      </c>
      <c r="Q152" s="169" t="n">
        <f aca="false">+P152+Q151</f>
        <v>0</v>
      </c>
      <c r="R152" s="169" t="n">
        <f aca="false">+Q152+R151</f>
        <v>0</v>
      </c>
      <c r="S152" s="169" t="n">
        <f aca="false">+R152+S151</f>
        <v>0</v>
      </c>
      <c r="T152" s="169" t="n">
        <f aca="false">+S152+T151</f>
        <v>0</v>
      </c>
      <c r="U152" s="169" t="n">
        <f aca="false">+T152+U151</f>
        <v>0</v>
      </c>
      <c r="V152" s="169" t="n">
        <f aca="false">+U152+V151</f>
        <v>0</v>
      </c>
      <c r="W152" s="169" t="n">
        <f aca="false">+V152+W151</f>
        <v>1</v>
      </c>
      <c r="X152" s="169" t="n">
        <f aca="false">+W152+X151</f>
        <v>1</v>
      </c>
      <c r="Y152" s="169" t="n">
        <f aca="false">+X152+Y151</f>
        <v>1</v>
      </c>
      <c r="Z152" s="169" t="n">
        <f aca="false">+Y152+Z151</f>
        <v>1</v>
      </c>
      <c r="AA152" s="170" t="n">
        <f aca="false">+Z152+AA151</f>
        <v>1</v>
      </c>
      <c r="AB152" s="169" t="n">
        <f aca="false">+AA152+AB151</f>
        <v>1</v>
      </c>
      <c r="AC152" s="169" t="n">
        <f aca="false">+AB152+AC151</f>
        <v>1</v>
      </c>
      <c r="AD152" s="169" t="n">
        <f aca="false">+AC152+AD151</f>
        <v>1</v>
      </c>
      <c r="AE152" s="169" t="n">
        <f aca="false">+AD152+AE151</f>
        <v>1</v>
      </c>
      <c r="AF152" s="169" t="n">
        <f aca="false">+AE152+AF151</f>
        <v>1</v>
      </c>
      <c r="AG152" s="169" t="n">
        <f aca="false">+AF152+AG151</f>
        <v>1</v>
      </c>
      <c r="AH152" s="169" t="n">
        <f aca="false">+AG152+AH151</f>
        <v>1</v>
      </c>
      <c r="AI152" s="169" t="n">
        <f aca="false">+AH152+AI151</f>
        <v>1</v>
      </c>
      <c r="AJ152" s="169" t="n">
        <f aca="false">+AI152+AJ151</f>
        <v>1</v>
      </c>
      <c r="AK152" s="169" t="n">
        <f aca="false">+AJ152+AK151</f>
        <v>1</v>
      </c>
      <c r="AL152" s="169" t="n">
        <f aca="false">+AK152+AL151</f>
        <v>1</v>
      </c>
      <c r="AM152" s="169" t="n">
        <f aca="false">+AL152+AM151</f>
        <v>1</v>
      </c>
      <c r="AN152" s="169" t="n">
        <f aca="false">+AM152+AN151</f>
        <v>1</v>
      </c>
      <c r="AO152" s="169" t="n">
        <f aca="false">+AN152+AO151</f>
        <v>1</v>
      </c>
      <c r="AP152" s="169" t="n">
        <f aca="false">+AO152+AP151</f>
        <v>1</v>
      </c>
      <c r="AQ152" s="169" t="n">
        <f aca="false">+AP152+AQ151</f>
        <v>1</v>
      </c>
      <c r="AR152" s="169" t="n">
        <f aca="false">+AQ152+AR151</f>
        <v>1</v>
      </c>
      <c r="AS152" s="169" t="n">
        <f aca="false">+AR152+AS151</f>
        <v>1</v>
      </c>
      <c r="AT152" s="169" t="n">
        <f aca="false">+AS152+AT151</f>
        <v>1</v>
      </c>
      <c r="AU152" s="169" t="n">
        <f aca="false">+AT152+AU151</f>
        <v>1</v>
      </c>
      <c r="AV152" s="169" t="n">
        <f aca="false">+AU152+AV151</f>
        <v>1</v>
      </c>
      <c r="AW152" s="169" t="n">
        <f aca="false">+AV152+AW151</f>
        <v>1</v>
      </c>
      <c r="AX152" s="169" t="n">
        <f aca="false">+AW152+AX151</f>
        <v>1</v>
      </c>
      <c r="AY152" s="169" t="n">
        <f aca="false">+AX152+AY151</f>
        <v>1</v>
      </c>
      <c r="AZ152" s="169" t="n">
        <f aca="false">+AY152+AZ151</f>
        <v>1</v>
      </c>
      <c r="BA152" s="171" t="n">
        <f aca="false">+AZ152+BA151</f>
        <v>1</v>
      </c>
      <c r="BB152" s="168" t="n">
        <f aca="false">+BA152+BB151</f>
        <v>1</v>
      </c>
    </row>
    <row r="153" customFormat="false" ht="12.75" hidden="false" customHeight="false" outlineLevel="0" collapsed="false">
      <c r="A153" s="172"/>
      <c r="B153" s="168" t="s">
        <v>123</v>
      </c>
      <c r="C153" s="163"/>
      <c r="D153" s="169" t="n">
        <v>0</v>
      </c>
      <c r="E153" s="169" t="n">
        <v>0</v>
      </c>
      <c r="F153" s="169" t="n">
        <v>0</v>
      </c>
      <c r="G153" s="169" t="n">
        <v>0</v>
      </c>
      <c r="H153" s="169" t="n">
        <v>0</v>
      </c>
      <c r="I153" s="169" t="n">
        <v>0</v>
      </c>
      <c r="J153" s="169" t="n">
        <v>0</v>
      </c>
      <c r="K153" s="169" t="n">
        <v>0</v>
      </c>
      <c r="L153" s="169" t="n">
        <v>0</v>
      </c>
      <c r="M153" s="169" t="n">
        <v>0</v>
      </c>
      <c r="N153" s="169" t="n">
        <v>0</v>
      </c>
      <c r="O153" s="169" t="n">
        <v>0</v>
      </c>
      <c r="P153" s="169" t="n">
        <v>0</v>
      </c>
      <c r="Q153" s="169" t="n">
        <v>0</v>
      </c>
      <c r="R153" s="169" t="n">
        <v>0</v>
      </c>
      <c r="S153" s="169" t="n">
        <v>0</v>
      </c>
      <c r="T153" s="169" t="n">
        <v>0</v>
      </c>
      <c r="U153" s="169" t="n">
        <v>0</v>
      </c>
      <c r="V153" s="169" t="n">
        <v>0</v>
      </c>
      <c r="W153" s="169" t="n">
        <v>1</v>
      </c>
      <c r="X153" s="169" t="n">
        <v>0</v>
      </c>
      <c r="Y153" s="169" t="n">
        <v>0</v>
      </c>
      <c r="Z153" s="169" t="n">
        <v>0</v>
      </c>
      <c r="AA153" s="170" t="n">
        <v>0</v>
      </c>
      <c r="AB153" s="169" t="n">
        <v>0</v>
      </c>
      <c r="AC153" s="169" t="n">
        <v>0</v>
      </c>
      <c r="AD153" s="169" t="n">
        <v>0</v>
      </c>
      <c r="AE153" s="169" t="n">
        <v>0</v>
      </c>
      <c r="AF153" s="169" t="n">
        <v>0</v>
      </c>
      <c r="AG153" s="169" t="n">
        <v>0</v>
      </c>
      <c r="AH153" s="169" t="n">
        <v>0</v>
      </c>
      <c r="AI153" s="169" t="n">
        <v>0</v>
      </c>
      <c r="AJ153" s="169" t="n">
        <v>0</v>
      </c>
      <c r="AK153" s="169" t="n">
        <v>0</v>
      </c>
      <c r="AL153" s="169" t="n">
        <v>0</v>
      </c>
      <c r="AM153" s="169" t="n">
        <v>0</v>
      </c>
      <c r="AN153" s="169" t="n">
        <v>0</v>
      </c>
      <c r="AO153" s="169" t="n">
        <v>0</v>
      </c>
      <c r="AP153" s="169" t="n">
        <v>0</v>
      </c>
      <c r="AQ153" s="169" t="n">
        <v>0</v>
      </c>
      <c r="AR153" s="169" t="n">
        <v>0</v>
      </c>
      <c r="AS153" s="169" t="n">
        <v>0</v>
      </c>
      <c r="AT153" s="169" t="n">
        <v>0</v>
      </c>
      <c r="AU153" s="169" t="n">
        <v>0</v>
      </c>
      <c r="AV153" s="169" t="n">
        <v>0</v>
      </c>
      <c r="AW153" s="169" t="n">
        <v>0</v>
      </c>
      <c r="AX153" s="169" t="n">
        <v>0</v>
      </c>
      <c r="AY153" s="169" t="n">
        <v>0</v>
      </c>
      <c r="AZ153" s="169" t="n">
        <v>0</v>
      </c>
      <c r="BA153" s="171" t="n">
        <v>0</v>
      </c>
      <c r="BB153" s="168" t="n">
        <v>0</v>
      </c>
      <c r="BC153" s="172" t="n">
        <f aca="false">SUM(N153:BB153)</f>
        <v>1</v>
      </c>
    </row>
    <row r="154" customFormat="false" ht="12.75" hidden="false" customHeight="false" outlineLevel="0" collapsed="false">
      <c r="A154" s="172"/>
      <c r="B154" s="168" t="s">
        <v>124</v>
      </c>
      <c r="C154" s="163"/>
      <c r="D154" s="169" t="n">
        <f aca="false">+D153</f>
        <v>0</v>
      </c>
      <c r="E154" s="169" t="n">
        <f aca="false">+D154+E153</f>
        <v>0</v>
      </c>
      <c r="F154" s="169" t="n">
        <f aca="false">+E154+F153</f>
        <v>0</v>
      </c>
      <c r="G154" s="169" t="n">
        <f aca="false">+F154+G153</f>
        <v>0</v>
      </c>
      <c r="H154" s="169" t="n">
        <f aca="false">+G154+H153</f>
        <v>0</v>
      </c>
      <c r="I154" s="169" t="n">
        <f aca="false">+H154+I153</f>
        <v>0</v>
      </c>
      <c r="J154" s="169" t="n">
        <f aca="false">+I154+J153</f>
        <v>0</v>
      </c>
      <c r="K154" s="169" t="n">
        <f aca="false">+J154+K153</f>
        <v>0</v>
      </c>
      <c r="L154" s="169" t="n">
        <f aca="false">+K154+L153</f>
        <v>0</v>
      </c>
      <c r="M154" s="169" t="n">
        <f aca="false">+L154+M153</f>
        <v>0</v>
      </c>
      <c r="N154" s="169" t="n">
        <f aca="false">+M154+N153</f>
        <v>0</v>
      </c>
      <c r="O154" s="169" t="n">
        <f aca="false">+N154+O153</f>
        <v>0</v>
      </c>
      <c r="P154" s="169" t="n">
        <f aca="false">+O154+P153</f>
        <v>0</v>
      </c>
      <c r="Q154" s="169" t="n">
        <f aca="false">+P154+Q153</f>
        <v>0</v>
      </c>
      <c r="R154" s="169" t="n">
        <f aca="false">+Q154+R153</f>
        <v>0</v>
      </c>
      <c r="S154" s="169" t="n">
        <f aca="false">+R154+S153</f>
        <v>0</v>
      </c>
      <c r="T154" s="169" t="n">
        <f aca="false">+S154+T153</f>
        <v>0</v>
      </c>
      <c r="U154" s="169" t="n">
        <f aca="false">+T154+U153</f>
        <v>0</v>
      </c>
      <c r="V154" s="169" t="n">
        <f aca="false">+U154+V153</f>
        <v>0</v>
      </c>
      <c r="W154" s="169" t="n">
        <f aca="false">+V154+W153</f>
        <v>1</v>
      </c>
      <c r="X154" s="169" t="n">
        <f aca="false">+W154+X153</f>
        <v>1</v>
      </c>
      <c r="Y154" s="169" t="n">
        <f aca="false">+X154+Y153</f>
        <v>1</v>
      </c>
      <c r="Z154" s="169" t="n">
        <f aca="false">+Y154+Z153</f>
        <v>1</v>
      </c>
      <c r="AA154" s="170" t="n">
        <f aca="false">+Z154+AA153</f>
        <v>1</v>
      </c>
      <c r="AB154" s="169" t="n">
        <f aca="false">+AA154+AB153</f>
        <v>1</v>
      </c>
      <c r="AC154" s="169" t="n">
        <f aca="false">+AB154+AC153</f>
        <v>1</v>
      </c>
      <c r="AD154" s="169" t="n">
        <f aca="false">+AC154+AD153</f>
        <v>1</v>
      </c>
      <c r="AE154" s="169" t="n">
        <f aca="false">+AD154+AE153</f>
        <v>1</v>
      </c>
      <c r="AF154" s="169" t="n">
        <f aca="false">+AE154+AF153</f>
        <v>1</v>
      </c>
      <c r="AG154" s="169" t="n">
        <f aca="false">+AF154+AG153</f>
        <v>1</v>
      </c>
      <c r="AH154" s="169" t="n">
        <f aca="false">+AG154+AH153</f>
        <v>1</v>
      </c>
      <c r="AI154" s="169" t="n">
        <f aca="false">+AH154+AI153</f>
        <v>1</v>
      </c>
      <c r="AJ154" s="169" t="n">
        <f aca="false">+AI154+AJ153</f>
        <v>1</v>
      </c>
      <c r="AK154" s="169" t="n">
        <f aca="false">+AJ154+AK153</f>
        <v>1</v>
      </c>
      <c r="AL154" s="169" t="n">
        <f aca="false">+AK154+AL153</f>
        <v>1</v>
      </c>
      <c r="AM154" s="169" t="n">
        <f aca="false">+AL154+AM153</f>
        <v>1</v>
      </c>
      <c r="AN154" s="169" t="n">
        <f aca="false">+AM154+AN153</f>
        <v>1</v>
      </c>
      <c r="AO154" s="169" t="n">
        <f aca="false">+AN154+AO153</f>
        <v>1</v>
      </c>
      <c r="AP154" s="169" t="n">
        <f aca="false">+AO154+AP153</f>
        <v>1</v>
      </c>
      <c r="AQ154" s="169" t="n">
        <f aca="false">+AP154+AQ153</f>
        <v>1</v>
      </c>
      <c r="AR154" s="169" t="n">
        <f aca="false">+AQ154+AR153</f>
        <v>1</v>
      </c>
      <c r="AS154" s="169" t="n">
        <f aca="false">+AR154+AS153</f>
        <v>1</v>
      </c>
      <c r="AT154" s="169" t="n">
        <f aca="false">+AS154+AT153</f>
        <v>1</v>
      </c>
      <c r="AU154" s="169" t="n">
        <f aca="false">+AT154+AU153</f>
        <v>1</v>
      </c>
      <c r="AV154" s="169" t="n">
        <f aca="false">+AU154+AV153</f>
        <v>1</v>
      </c>
      <c r="AW154" s="169" t="n">
        <f aca="false">+AV154+AW153</f>
        <v>1</v>
      </c>
      <c r="AX154" s="169" t="n">
        <f aca="false">+AW154+AX153</f>
        <v>1</v>
      </c>
      <c r="AY154" s="169" t="n">
        <f aca="false">+AX154+AY153</f>
        <v>1</v>
      </c>
      <c r="AZ154" s="169" t="n">
        <f aca="false">+AY154+AZ153</f>
        <v>1</v>
      </c>
      <c r="BA154" s="171" t="n">
        <f aca="false">+AZ154+BA153</f>
        <v>1</v>
      </c>
      <c r="BB154" s="168" t="n">
        <f aca="false">+BA154+BB153</f>
        <v>1</v>
      </c>
    </row>
    <row r="155" customFormat="false" ht="12.75" hidden="false" customHeight="false" outlineLevel="0" collapsed="false">
      <c r="A155" s="177"/>
      <c r="B155" s="173"/>
      <c r="C155" s="163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5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6"/>
      <c r="BB155" s="173"/>
    </row>
    <row r="156" customFormat="false" ht="12.75" hidden="false" customHeight="false" outlineLevel="0" collapsed="false">
      <c r="A156" s="178"/>
      <c r="B156" s="178" t="s">
        <v>125</v>
      </c>
      <c r="C156" s="179" t="n">
        <v>8</v>
      </c>
      <c r="D156" s="180" t="n">
        <f aca="false">+D152*$C156</f>
        <v>0</v>
      </c>
      <c r="E156" s="180" t="n">
        <f aca="false">+E152*$C156</f>
        <v>0</v>
      </c>
      <c r="F156" s="180" t="n">
        <f aca="false">+F152*$C156</f>
        <v>0</v>
      </c>
      <c r="G156" s="180" t="n">
        <f aca="false">+G152*$C156</f>
        <v>0</v>
      </c>
      <c r="H156" s="180" t="n">
        <f aca="false">+H152*$C156</f>
        <v>0</v>
      </c>
      <c r="I156" s="180" t="n">
        <f aca="false">+I152*$C156</f>
        <v>0</v>
      </c>
      <c r="J156" s="180" t="n">
        <f aca="false">+J152*$C156</f>
        <v>0</v>
      </c>
      <c r="K156" s="180" t="n">
        <f aca="false">+K152*$C156</f>
        <v>0</v>
      </c>
      <c r="L156" s="180" t="n">
        <f aca="false">+L152*$C156</f>
        <v>0</v>
      </c>
      <c r="M156" s="180" t="n">
        <f aca="false">+M152*$C156</f>
        <v>0</v>
      </c>
      <c r="N156" s="180" t="n">
        <f aca="false">+N152*$C156</f>
        <v>0</v>
      </c>
      <c r="O156" s="180" t="n">
        <f aca="false">+O152*$C156</f>
        <v>0</v>
      </c>
      <c r="P156" s="180" t="n">
        <f aca="false">+P152*$C156</f>
        <v>0</v>
      </c>
      <c r="Q156" s="180" t="n">
        <f aca="false">+Q152*$C156</f>
        <v>0</v>
      </c>
      <c r="R156" s="180" t="n">
        <f aca="false">+R152*$C156</f>
        <v>0</v>
      </c>
      <c r="S156" s="180" t="n">
        <f aca="false">+S152*$C156</f>
        <v>0</v>
      </c>
      <c r="T156" s="180" t="n">
        <f aca="false">+T152*$C156</f>
        <v>0</v>
      </c>
      <c r="U156" s="180" t="n">
        <f aca="false">+U152*$C156</f>
        <v>0</v>
      </c>
      <c r="V156" s="180" t="n">
        <f aca="false">+V152*$C156</f>
        <v>0</v>
      </c>
      <c r="W156" s="180" t="n">
        <f aca="false">+W152*$C156</f>
        <v>8</v>
      </c>
      <c r="X156" s="180" t="n">
        <f aca="false">+X152*$C156</f>
        <v>8</v>
      </c>
      <c r="Y156" s="180" t="n">
        <f aca="false">+Y152*$C156</f>
        <v>8</v>
      </c>
      <c r="Z156" s="180" t="n">
        <f aca="false">+Z152*$C156</f>
        <v>8</v>
      </c>
      <c r="AA156" s="181" t="n">
        <f aca="false">+AA152*$C156</f>
        <v>8</v>
      </c>
      <c r="AB156" s="180" t="n">
        <f aca="false">+AB152*$C156</f>
        <v>8</v>
      </c>
      <c r="AC156" s="180" t="n">
        <f aca="false">+AC152*$C156</f>
        <v>8</v>
      </c>
      <c r="AD156" s="180" t="n">
        <f aca="false">+AD152*$C156</f>
        <v>8</v>
      </c>
      <c r="AE156" s="180" t="n">
        <f aca="false">+AE152*$C156</f>
        <v>8</v>
      </c>
      <c r="AF156" s="180" t="n">
        <f aca="false">+AF152*$C156</f>
        <v>8</v>
      </c>
      <c r="AG156" s="180" t="n">
        <f aca="false">+AG152*$C156</f>
        <v>8</v>
      </c>
      <c r="AH156" s="180" t="n">
        <f aca="false">+AH152*$C156</f>
        <v>8</v>
      </c>
      <c r="AI156" s="180" t="n">
        <f aca="false">+AI152*$C156</f>
        <v>8</v>
      </c>
      <c r="AJ156" s="180" t="n">
        <f aca="false">+AJ152*$C156</f>
        <v>8</v>
      </c>
      <c r="AK156" s="180" t="n">
        <f aca="false">+AK152*$C156</f>
        <v>8</v>
      </c>
      <c r="AL156" s="180" t="n">
        <f aca="false">+AL152*$C156</f>
        <v>8</v>
      </c>
      <c r="AM156" s="180" t="n">
        <f aca="false">+AM152*$C156</f>
        <v>8</v>
      </c>
      <c r="AN156" s="180" t="n">
        <f aca="false">+AN152*$C156</f>
        <v>8</v>
      </c>
      <c r="AO156" s="180" t="n">
        <f aca="false">+AO152*$C156</f>
        <v>8</v>
      </c>
      <c r="AP156" s="180" t="n">
        <f aca="false">+AP152*$C156</f>
        <v>8</v>
      </c>
      <c r="AQ156" s="180" t="n">
        <f aca="false">+AQ152*$C156</f>
        <v>8</v>
      </c>
      <c r="AR156" s="180" t="n">
        <f aca="false">+AR152*$C156</f>
        <v>8</v>
      </c>
      <c r="AS156" s="180" t="n">
        <f aca="false">+AS152*$C156</f>
        <v>8</v>
      </c>
      <c r="AT156" s="180" t="n">
        <f aca="false">+AT152*$C156</f>
        <v>8</v>
      </c>
      <c r="AU156" s="180" t="n">
        <f aca="false">+AU152*$C156</f>
        <v>8</v>
      </c>
      <c r="AV156" s="180" t="n">
        <f aca="false">+AV152*$C156</f>
        <v>8</v>
      </c>
      <c r="AW156" s="180" t="n">
        <f aca="false">+AW152*$C156</f>
        <v>8</v>
      </c>
      <c r="AX156" s="180" t="n">
        <f aca="false">+AX152*$C156</f>
        <v>8</v>
      </c>
      <c r="AY156" s="180" t="n">
        <f aca="false">+AY152*$C156</f>
        <v>8</v>
      </c>
      <c r="AZ156" s="180" t="n">
        <f aca="false">+AZ152*$C156</f>
        <v>8</v>
      </c>
      <c r="BA156" s="182" t="n">
        <f aca="false">+BA152*$C156</f>
        <v>8</v>
      </c>
      <c r="BB156" s="183" t="n">
        <f aca="false">+BB152*$C156</f>
        <v>8</v>
      </c>
      <c r="BC156" s="183"/>
      <c r="BF156" s="183"/>
      <c r="BG156" s="183"/>
      <c r="BH156" s="183"/>
      <c r="BI156" s="183"/>
      <c r="BJ156" s="183"/>
      <c r="BK156" s="183"/>
      <c r="BL156" s="183"/>
      <c r="BM156" s="183"/>
      <c r="BN156" s="183"/>
      <c r="BO156" s="183"/>
      <c r="BP156" s="183"/>
      <c r="BQ156" s="183"/>
      <c r="BR156" s="183"/>
      <c r="BS156" s="183"/>
      <c r="BT156" s="183"/>
      <c r="BU156" s="183"/>
      <c r="BV156" s="183"/>
      <c r="BW156" s="183"/>
      <c r="BX156" s="183"/>
      <c r="BY156" s="183"/>
      <c r="BZ156" s="183"/>
      <c r="CA156" s="183"/>
      <c r="CB156" s="183"/>
      <c r="CC156" s="183"/>
      <c r="CD156" s="183"/>
      <c r="CE156" s="183"/>
      <c r="CF156" s="183"/>
      <c r="CG156" s="183"/>
      <c r="CH156" s="183"/>
      <c r="CI156" s="183"/>
      <c r="CJ156" s="183"/>
      <c r="CK156" s="183"/>
    </row>
    <row r="157" customFormat="false" ht="13.5" hidden="false" customHeight="false" outlineLevel="0" collapsed="false">
      <c r="A157" s="184"/>
      <c r="B157" s="184" t="s">
        <v>126</v>
      </c>
      <c r="C157" s="185" t="str">
        <f aca="false">+'NTP or Sold'!C14</f>
        <v>NTP</v>
      </c>
      <c r="D157" s="186" t="n">
        <f aca="false">+D154*$C156</f>
        <v>0</v>
      </c>
      <c r="E157" s="186" t="n">
        <f aca="false">+E154*$C156</f>
        <v>0</v>
      </c>
      <c r="F157" s="186" t="n">
        <f aca="false">+F154*$C156</f>
        <v>0</v>
      </c>
      <c r="G157" s="186" t="n">
        <f aca="false">+G154*$C156</f>
        <v>0</v>
      </c>
      <c r="H157" s="186" t="n">
        <f aca="false">+H154*$C156</f>
        <v>0</v>
      </c>
      <c r="I157" s="186" t="n">
        <f aca="false">+I154*$C156</f>
        <v>0</v>
      </c>
      <c r="J157" s="186" t="n">
        <f aca="false">+J154*$C156</f>
        <v>0</v>
      </c>
      <c r="K157" s="186" t="n">
        <f aca="false">+K154*$C156</f>
        <v>0</v>
      </c>
      <c r="L157" s="186" t="n">
        <f aca="false">+L154*$C156</f>
        <v>0</v>
      </c>
      <c r="M157" s="186" t="n">
        <f aca="false">+M154*$C156</f>
        <v>0</v>
      </c>
      <c r="N157" s="186" t="n">
        <f aca="false">+N154*$C156</f>
        <v>0</v>
      </c>
      <c r="O157" s="186" t="n">
        <f aca="false">+O154*$C156</f>
        <v>0</v>
      </c>
      <c r="P157" s="186" t="n">
        <f aca="false">+P154*$C156</f>
        <v>0</v>
      </c>
      <c r="Q157" s="186" t="n">
        <f aca="false">+Q154*$C156</f>
        <v>0</v>
      </c>
      <c r="R157" s="186" t="n">
        <f aca="false">+R154*$C156</f>
        <v>0</v>
      </c>
      <c r="S157" s="186" t="n">
        <f aca="false">+S154*$C156</f>
        <v>0</v>
      </c>
      <c r="T157" s="186" t="n">
        <f aca="false">+T154*$C156</f>
        <v>0</v>
      </c>
      <c r="U157" s="186" t="n">
        <f aca="false">+U154*$C156</f>
        <v>0</v>
      </c>
      <c r="V157" s="186" t="n">
        <f aca="false">+V154*$C156</f>
        <v>0</v>
      </c>
      <c r="W157" s="186" t="n">
        <f aca="false">+W154*$C156</f>
        <v>8</v>
      </c>
      <c r="X157" s="186" t="n">
        <f aca="false">+X154*$C156</f>
        <v>8</v>
      </c>
      <c r="Y157" s="186" t="n">
        <f aca="false">+Y154*$C156</f>
        <v>8</v>
      </c>
      <c r="Z157" s="186" t="n">
        <f aca="false">+Z154*$C156</f>
        <v>8</v>
      </c>
      <c r="AA157" s="187" t="n">
        <f aca="false">+AA154*$C156</f>
        <v>8</v>
      </c>
      <c r="AB157" s="186" t="n">
        <f aca="false">+AB154*$C156</f>
        <v>8</v>
      </c>
      <c r="AC157" s="186" t="n">
        <f aca="false">+AC154*$C156</f>
        <v>8</v>
      </c>
      <c r="AD157" s="186" t="n">
        <f aca="false">+AD154*$C156</f>
        <v>8</v>
      </c>
      <c r="AE157" s="186" t="n">
        <f aca="false">+AE154*$C156</f>
        <v>8</v>
      </c>
      <c r="AF157" s="186" t="n">
        <f aca="false">+AF154*$C156</f>
        <v>8</v>
      </c>
      <c r="AG157" s="186" t="n">
        <f aca="false">+AG154*$C156</f>
        <v>8</v>
      </c>
      <c r="AH157" s="186" t="n">
        <f aca="false">+AH154*$C156</f>
        <v>8</v>
      </c>
      <c r="AI157" s="186" t="n">
        <f aca="false">+AI154*$C156</f>
        <v>8</v>
      </c>
      <c r="AJ157" s="186" t="n">
        <f aca="false">+AJ154*$C156</f>
        <v>8</v>
      </c>
      <c r="AK157" s="186" t="n">
        <f aca="false">+AK154*$C156</f>
        <v>8</v>
      </c>
      <c r="AL157" s="186" t="n">
        <f aca="false">+AL154*$C156</f>
        <v>8</v>
      </c>
      <c r="AM157" s="186" t="n">
        <f aca="false">+AM154*$C156</f>
        <v>8</v>
      </c>
      <c r="AN157" s="186" t="n">
        <f aca="false">+AN154*$C156</f>
        <v>8</v>
      </c>
      <c r="AO157" s="186" t="n">
        <f aca="false">+AO154*$C156</f>
        <v>8</v>
      </c>
      <c r="AP157" s="186" t="n">
        <f aca="false">+AP154*$C156</f>
        <v>8</v>
      </c>
      <c r="AQ157" s="186" t="n">
        <f aca="false">+AQ154*$C156</f>
        <v>8</v>
      </c>
      <c r="AR157" s="186" t="n">
        <f aca="false">+AR154*$C156</f>
        <v>8</v>
      </c>
      <c r="AS157" s="186" t="n">
        <f aca="false">+AS154*$C156</f>
        <v>8</v>
      </c>
      <c r="AT157" s="186" t="n">
        <f aca="false">+AT154*$C156</f>
        <v>8</v>
      </c>
      <c r="AU157" s="186" t="n">
        <f aca="false">+AU154*$C156</f>
        <v>8</v>
      </c>
      <c r="AV157" s="186" t="n">
        <f aca="false">+AV154*$C156</f>
        <v>8</v>
      </c>
      <c r="AW157" s="186" t="n">
        <f aca="false">+AW154*$C156</f>
        <v>8</v>
      </c>
      <c r="AX157" s="186" t="n">
        <f aca="false">+AX154*$C156</f>
        <v>8</v>
      </c>
      <c r="AY157" s="186" t="n">
        <f aca="false">+AY154*$C156</f>
        <v>8</v>
      </c>
      <c r="AZ157" s="186" t="n">
        <f aca="false">+AZ154*$C156</f>
        <v>8</v>
      </c>
      <c r="BA157" s="188" t="n">
        <f aca="false">+BA154*$C156</f>
        <v>8</v>
      </c>
      <c r="BB157" s="189" t="n">
        <f aca="false">+BB154*$C156</f>
        <v>8</v>
      </c>
      <c r="BC157" s="189"/>
      <c r="BF157" s="189"/>
      <c r="BG157" s="189"/>
      <c r="BH157" s="189"/>
      <c r="BI157" s="189"/>
      <c r="BJ157" s="189"/>
      <c r="BK157" s="189"/>
      <c r="BL157" s="189"/>
      <c r="BM157" s="189"/>
      <c r="BN157" s="189"/>
      <c r="BO157" s="189"/>
      <c r="BP157" s="189"/>
      <c r="BQ157" s="189"/>
      <c r="BR157" s="189"/>
      <c r="BS157" s="189"/>
      <c r="BT157" s="189"/>
      <c r="BU157" s="189"/>
      <c r="BV157" s="189"/>
      <c r="BW157" s="189"/>
      <c r="BX157" s="189"/>
      <c r="BY157" s="189"/>
      <c r="BZ157" s="189"/>
      <c r="CA157" s="189"/>
      <c r="CB157" s="189"/>
      <c r="CC157" s="189"/>
      <c r="CD157" s="189"/>
      <c r="CE157" s="189"/>
      <c r="CF157" s="189"/>
      <c r="CG157" s="189"/>
      <c r="CH157" s="189"/>
      <c r="CI157" s="189"/>
      <c r="CJ157" s="189"/>
      <c r="CK157" s="189"/>
    </row>
    <row r="158" customFormat="false" ht="15" hidden="false" customHeight="true" outlineLevel="0" collapsed="false">
      <c r="A158" s="167"/>
      <c r="B158" s="178" t="str">
        <f aca="false">+'NTP or Sold'!H15</f>
        <v>Fr 6B 60 hz power barges</v>
      </c>
      <c r="C158" s="163" t="str">
        <f aca="false">+'NTP or Sold'!T15</f>
        <v>Nigeria Barge II (APACHI)</v>
      </c>
      <c r="D158" s="281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41"/>
      <c r="AB158" s="281"/>
      <c r="AC158" s="281"/>
      <c r="AD158" s="281"/>
      <c r="AE158" s="281"/>
      <c r="AF158" s="281"/>
      <c r="AG158" s="281"/>
      <c r="AH158" s="281"/>
      <c r="AI158" s="281"/>
      <c r="AJ158" s="281"/>
      <c r="AK158" s="281"/>
      <c r="AL158" s="281"/>
      <c r="AM158" s="281"/>
      <c r="AN158" s="281"/>
      <c r="AO158" s="281"/>
      <c r="AP158" s="281"/>
      <c r="AQ158" s="281"/>
      <c r="AR158" s="281"/>
      <c r="AS158" s="281"/>
      <c r="AT158" s="281"/>
      <c r="AU158" s="281"/>
      <c r="AV158" s="281"/>
      <c r="AW158" s="281"/>
      <c r="AX158" s="281"/>
      <c r="AY158" s="281"/>
      <c r="AZ158" s="281"/>
      <c r="BA158" s="166"/>
    </row>
    <row r="159" customFormat="false" ht="12.75" hidden="false" customHeight="false" outlineLevel="0" collapsed="false">
      <c r="A159" s="172"/>
      <c r="B159" s="168" t="s">
        <v>121</v>
      </c>
      <c r="C159" s="163"/>
      <c r="D159" s="169" t="n">
        <v>0</v>
      </c>
      <c r="E159" s="169" t="n">
        <v>0</v>
      </c>
      <c r="F159" s="169" t="n">
        <v>0</v>
      </c>
      <c r="G159" s="169" t="n">
        <v>0</v>
      </c>
      <c r="H159" s="169" t="n">
        <v>0</v>
      </c>
      <c r="I159" s="169" t="n">
        <v>0</v>
      </c>
      <c r="J159" s="169" t="n">
        <v>0</v>
      </c>
      <c r="K159" s="169" t="n">
        <v>0</v>
      </c>
      <c r="L159" s="169" t="n">
        <v>0</v>
      </c>
      <c r="M159" s="169" t="n">
        <v>0</v>
      </c>
      <c r="N159" s="169" t="n">
        <v>0</v>
      </c>
      <c r="O159" s="169" t="n">
        <v>0</v>
      </c>
      <c r="P159" s="169" t="n">
        <v>0</v>
      </c>
      <c r="Q159" s="169" t="n">
        <v>0</v>
      </c>
      <c r="R159" s="169" t="n">
        <v>0</v>
      </c>
      <c r="S159" s="169" t="n">
        <v>0</v>
      </c>
      <c r="T159" s="169" t="n">
        <v>0</v>
      </c>
      <c r="U159" s="169" t="n">
        <v>0</v>
      </c>
      <c r="V159" s="169" t="n">
        <v>0</v>
      </c>
      <c r="W159" s="169" t="n">
        <v>1</v>
      </c>
      <c r="X159" s="169" t="n">
        <v>0</v>
      </c>
      <c r="Y159" s="169" t="n">
        <v>0</v>
      </c>
      <c r="Z159" s="169" t="n">
        <v>0</v>
      </c>
      <c r="AA159" s="170" t="n">
        <v>0</v>
      </c>
      <c r="AB159" s="169" t="n">
        <v>0</v>
      </c>
      <c r="AC159" s="169" t="n">
        <v>0</v>
      </c>
      <c r="AD159" s="169" t="n">
        <v>0</v>
      </c>
      <c r="AE159" s="169" t="n">
        <v>0</v>
      </c>
      <c r="AF159" s="169" t="n">
        <v>0</v>
      </c>
      <c r="AG159" s="169" t="n">
        <v>0</v>
      </c>
      <c r="AH159" s="169" t="n">
        <v>0</v>
      </c>
      <c r="AI159" s="169" t="n">
        <v>0</v>
      </c>
      <c r="AJ159" s="169" t="n">
        <v>0</v>
      </c>
      <c r="AK159" s="169" t="n">
        <v>0</v>
      </c>
      <c r="AL159" s="169" t="n">
        <v>0</v>
      </c>
      <c r="AM159" s="169" t="n">
        <v>0</v>
      </c>
      <c r="AN159" s="169" t="n">
        <v>0</v>
      </c>
      <c r="AO159" s="169" t="n">
        <v>0</v>
      </c>
      <c r="AP159" s="169" t="n">
        <v>0</v>
      </c>
      <c r="AQ159" s="169" t="n">
        <v>0</v>
      </c>
      <c r="AR159" s="169" t="n">
        <v>0</v>
      </c>
      <c r="AS159" s="169" t="n">
        <v>0</v>
      </c>
      <c r="AT159" s="169" t="n">
        <v>0</v>
      </c>
      <c r="AU159" s="169" t="n">
        <v>0</v>
      </c>
      <c r="AV159" s="169" t="n">
        <v>0</v>
      </c>
      <c r="AW159" s="169" t="n">
        <v>0</v>
      </c>
      <c r="AX159" s="169" t="n">
        <v>0</v>
      </c>
      <c r="AY159" s="169" t="n">
        <v>0</v>
      </c>
      <c r="AZ159" s="169" t="n">
        <v>0</v>
      </c>
      <c r="BA159" s="171" t="n">
        <v>0</v>
      </c>
      <c r="BB159" s="168" t="n">
        <v>0</v>
      </c>
      <c r="BC159" s="172" t="n">
        <f aca="false">SUM(N159:BB159)</f>
        <v>1</v>
      </c>
    </row>
    <row r="160" customFormat="false" ht="12.75" hidden="false" customHeight="false" outlineLevel="0" collapsed="false">
      <c r="A160" s="172"/>
      <c r="B160" s="168" t="s">
        <v>122</v>
      </c>
      <c r="C160" s="163"/>
      <c r="D160" s="169" t="n">
        <f aca="false">+D159</f>
        <v>0</v>
      </c>
      <c r="E160" s="169" t="n">
        <f aca="false">+D160+E159</f>
        <v>0</v>
      </c>
      <c r="F160" s="169" t="n">
        <f aca="false">+E160+F159</f>
        <v>0</v>
      </c>
      <c r="G160" s="169" t="n">
        <f aca="false">+F160+G159</f>
        <v>0</v>
      </c>
      <c r="H160" s="169" t="n">
        <f aca="false">+G160+H159</f>
        <v>0</v>
      </c>
      <c r="I160" s="169" t="n">
        <f aca="false">+H160+I159</f>
        <v>0</v>
      </c>
      <c r="J160" s="169" t="n">
        <f aca="false">+I160+J159</f>
        <v>0</v>
      </c>
      <c r="K160" s="169" t="n">
        <f aca="false">+J160+K159</f>
        <v>0</v>
      </c>
      <c r="L160" s="169" t="n">
        <f aca="false">+K160+L159</f>
        <v>0</v>
      </c>
      <c r="M160" s="169" t="n">
        <f aca="false">+L160+M159</f>
        <v>0</v>
      </c>
      <c r="N160" s="169" t="n">
        <f aca="false">+M160+N159</f>
        <v>0</v>
      </c>
      <c r="O160" s="169" t="n">
        <f aca="false">+N160+O159</f>
        <v>0</v>
      </c>
      <c r="P160" s="169" t="n">
        <f aca="false">+O160+P159</f>
        <v>0</v>
      </c>
      <c r="Q160" s="169" t="n">
        <f aca="false">+P160+Q159</f>
        <v>0</v>
      </c>
      <c r="R160" s="169" t="n">
        <f aca="false">+Q160+R159</f>
        <v>0</v>
      </c>
      <c r="S160" s="169" t="n">
        <f aca="false">+R160+S159</f>
        <v>0</v>
      </c>
      <c r="T160" s="169" t="n">
        <f aca="false">+S160+T159</f>
        <v>0</v>
      </c>
      <c r="U160" s="169" t="n">
        <f aca="false">+T160+U159</f>
        <v>0</v>
      </c>
      <c r="V160" s="169" t="n">
        <f aca="false">+U160+V159</f>
        <v>0</v>
      </c>
      <c r="W160" s="169" t="n">
        <f aca="false">+V160+W159</f>
        <v>1</v>
      </c>
      <c r="X160" s="169" t="n">
        <f aca="false">+W160+X159</f>
        <v>1</v>
      </c>
      <c r="Y160" s="169" t="n">
        <f aca="false">+X160+Y159</f>
        <v>1</v>
      </c>
      <c r="Z160" s="169" t="n">
        <f aca="false">+Y160+Z159</f>
        <v>1</v>
      </c>
      <c r="AA160" s="170" t="n">
        <f aca="false">+Z160+AA159</f>
        <v>1</v>
      </c>
      <c r="AB160" s="169" t="n">
        <f aca="false">+AA160+AB159</f>
        <v>1</v>
      </c>
      <c r="AC160" s="169" t="n">
        <f aca="false">+AB160+AC159</f>
        <v>1</v>
      </c>
      <c r="AD160" s="169" t="n">
        <f aca="false">+AC160+AD159</f>
        <v>1</v>
      </c>
      <c r="AE160" s="169" t="n">
        <f aca="false">+AD160+AE159</f>
        <v>1</v>
      </c>
      <c r="AF160" s="169" t="n">
        <f aca="false">+AE160+AF159</f>
        <v>1</v>
      </c>
      <c r="AG160" s="169" t="n">
        <f aca="false">+AF160+AG159</f>
        <v>1</v>
      </c>
      <c r="AH160" s="169" t="n">
        <f aca="false">+AG160+AH159</f>
        <v>1</v>
      </c>
      <c r="AI160" s="169" t="n">
        <f aca="false">+AH160+AI159</f>
        <v>1</v>
      </c>
      <c r="AJ160" s="169" t="n">
        <f aca="false">+AI160+AJ159</f>
        <v>1</v>
      </c>
      <c r="AK160" s="169" t="n">
        <f aca="false">+AJ160+AK159</f>
        <v>1</v>
      </c>
      <c r="AL160" s="169" t="n">
        <f aca="false">+AK160+AL159</f>
        <v>1</v>
      </c>
      <c r="AM160" s="169" t="n">
        <f aca="false">+AL160+AM159</f>
        <v>1</v>
      </c>
      <c r="AN160" s="169" t="n">
        <f aca="false">+AM160+AN159</f>
        <v>1</v>
      </c>
      <c r="AO160" s="169" t="n">
        <f aca="false">+AN160+AO159</f>
        <v>1</v>
      </c>
      <c r="AP160" s="169" t="n">
        <f aca="false">+AO160+AP159</f>
        <v>1</v>
      </c>
      <c r="AQ160" s="169" t="n">
        <f aca="false">+AP160+AQ159</f>
        <v>1</v>
      </c>
      <c r="AR160" s="169" t="n">
        <f aca="false">+AQ160+AR159</f>
        <v>1</v>
      </c>
      <c r="AS160" s="169" t="n">
        <f aca="false">+AR160+AS159</f>
        <v>1</v>
      </c>
      <c r="AT160" s="169" t="n">
        <f aca="false">+AS160+AT159</f>
        <v>1</v>
      </c>
      <c r="AU160" s="169" t="n">
        <f aca="false">+AT160+AU159</f>
        <v>1</v>
      </c>
      <c r="AV160" s="169" t="n">
        <f aca="false">+AU160+AV159</f>
        <v>1</v>
      </c>
      <c r="AW160" s="169" t="n">
        <f aca="false">+AV160+AW159</f>
        <v>1</v>
      </c>
      <c r="AX160" s="169" t="n">
        <f aca="false">+AW160+AX159</f>
        <v>1</v>
      </c>
      <c r="AY160" s="169" t="n">
        <f aca="false">+AX160+AY159</f>
        <v>1</v>
      </c>
      <c r="AZ160" s="169" t="n">
        <f aca="false">+AY160+AZ159</f>
        <v>1</v>
      </c>
      <c r="BA160" s="171" t="n">
        <f aca="false">+AZ160+BA159</f>
        <v>1</v>
      </c>
      <c r="BB160" s="168" t="n">
        <f aca="false">+BA160+BB159</f>
        <v>1</v>
      </c>
    </row>
    <row r="161" customFormat="false" ht="12.75" hidden="false" customHeight="false" outlineLevel="0" collapsed="false">
      <c r="A161" s="172"/>
      <c r="B161" s="168" t="s">
        <v>123</v>
      </c>
      <c r="C161" s="163"/>
      <c r="D161" s="169" t="n">
        <v>0</v>
      </c>
      <c r="E161" s="169" t="n">
        <v>0</v>
      </c>
      <c r="F161" s="169" t="n">
        <v>0</v>
      </c>
      <c r="G161" s="169" t="n">
        <v>0</v>
      </c>
      <c r="H161" s="169" t="n">
        <v>0</v>
      </c>
      <c r="I161" s="169" t="n">
        <v>0</v>
      </c>
      <c r="J161" s="169" t="n">
        <v>0</v>
      </c>
      <c r="K161" s="169" t="n">
        <v>0</v>
      </c>
      <c r="L161" s="169" t="n">
        <v>0</v>
      </c>
      <c r="M161" s="169" t="n">
        <v>0</v>
      </c>
      <c r="N161" s="169" t="n">
        <v>0</v>
      </c>
      <c r="O161" s="169" t="n">
        <v>0</v>
      </c>
      <c r="P161" s="169" t="n">
        <v>0</v>
      </c>
      <c r="Q161" s="169" t="n">
        <v>0</v>
      </c>
      <c r="R161" s="169" t="n">
        <v>0</v>
      </c>
      <c r="S161" s="169" t="n">
        <v>0</v>
      </c>
      <c r="T161" s="169" t="n">
        <v>0</v>
      </c>
      <c r="U161" s="169" t="n">
        <v>0</v>
      </c>
      <c r="V161" s="169" t="n">
        <v>0</v>
      </c>
      <c r="W161" s="169" t="n">
        <v>1</v>
      </c>
      <c r="X161" s="169" t="n">
        <v>0</v>
      </c>
      <c r="Y161" s="169" t="n">
        <v>0</v>
      </c>
      <c r="Z161" s="169" t="n">
        <v>0</v>
      </c>
      <c r="AA161" s="170" t="n">
        <v>0</v>
      </c>
      <c r="AB161" s="169" t="n">
        <v>0</v>
      </c>
      <c r="AC161" s="169" t="n">
        <v>0</v>
      </c>
      <c r="AD161" s="169" t="n">
        <v>0</v>
      </c>
      <c r="AE161" s="169" t="n">
        <v>0</v>
      </c>
      <c r="AF161" s="169" t="n">
        <v>0</v>
      </c>
      <c r="AG161" s="169" t="n">
        <v>0</v>
      </c>
      <c r="AH161" s="169" t="n">
        <v>0</v>
      </c>
      <c r="AI161" s="169" t="n">
        <v>0</v>
      </c>
      <c r="AJ161" s="169" t="n">
        <v>0</v>
      </c>
      <c r="AK161" s="169" t="n">
        <v>0</v>
      </c>
      <c r="AL161" s="169" t="n">
        <v>0</v>
      </c>
      <c r="AM161" s="169" t="n">
        <v>0</v>
      </c>
      <c r="AN161" s="169" t="n">
        <v>0</v>
      </c>
      <c r="AO161" s="169" t="n">
        <v>0</v>
      </c>
      <c r="AP161" s="169" t="n">
        <v>0</v>
      </c>
      <c r="AQ161" s="169" t="n">
        <v>0</v>
      </c>
      <c r="AR161" s="169" t="n">
        <v>0</v>
      </c>
      <c r="AS161" s="169" t="n">
        <v>0</v>
      </c>
      <c r="AT161" s="169" t="n">
        <v>0</v>
      </c>
      <c r="AU161" s="169" t="n">
        <v>0</v>
      </c>
      <c r="AV161" s="169" t="n">
        <v>0</v>
      </c>
      <c r="AW161" s="169" t="n">
        <v>0</v>
      </c>
      <c r="AX161" s="169" t="n">
        <v>0</v>
      </c>
      <c r="AY161" s="169" t="n">
        <v>0</v>
      </c>
      <c r="AZ161" s="169" t="n">
        <v>0</v>
      </c>
      <c r="BA161" s="171" t="n">
        <v>0</v>
      </c>
      <c r="BB161" s="168" t="n">
        <v>0</v>
      </c>
      <c r="BC161" s="172" t="n">
        <f aca="false">SUM(N161:BB161)</f>
        <v>1</v>
      </c>
    </row>
    <row r="162" customFormat="false" ht="12.75" hidden="false" customHeight="false" outlineLevel="0" collapsed="false">
      <c r="A162" s="172"/>
      <c r="B162" s="168" t="s">
        <v>124</v>
      </c>
      <c r="C162" s="163"/>
      <c r="D162" s="169" t="n">
        <f aca="false">+D161</f>
        <v>0</v>
      </c>
      <c r="E162" s="169" t="n">
        <f aca="false">+D162+E161</f>
        <v>0</v>
      </c>
      <c r="F162" s="169" t="n">
        <f aca="false">+E162+F161</f>
        <v>0</v>
      </c>
      <c r="G162" s="169" t="n">
        <f aca="false">+F162+G161</f>
        <v>0</v>
      </c>
      <c r="H162" s="169" t="n">
        <f aca="false">+G162+H161</f>
        <v>0</v>
      </c>
      <c r="I162" s="169" t="n">
        <f aca="false">+H162+I161</f>
        <v>0</v>
      </c>
      <c r="J162" s="169" t="n">
        <f aca="false">+I162+J161</f>
        <v>0</v>
      </c>
      <c r="K162" s="169" t="n">
        <f aca="false">+J162+K161</f>
        <v>0</v>
      </c>
      <c r="L162" s="169" t="n">
        <f aca="false">+K162+L161</f>
        <v>0</v>
      </c>
      <c r="M162" s="169" t="n">
        <f aca="false">+L162+M161</f>
        <v>0</v>
      </c>
      <c r="N162" s="169" t="n">
        <f aca="false">+M162+N161</f>
        <v>0</v>
      </c>
      <c r="O162" s="169" t="n">
        <f aca="false">+N162+O161</f>
        <v>0</v>
      </c>
      <c r="P162" s="169" t="n">
        <f aca="false">+O162+P161</f>
        <v>0</v>
      </c>
      <c r="Q162" s="169" t="n">
        <f aca="false">+P162+Q161</f>
        <v>0</v>
      </c>
      <c r="R162" s="169" t="n">
        <f aca="false">+Q162+R161</f>
        <v>0</v>
      </c>
      <c r="S162" s="169" t="n">
        <f aca="false">+R162+S161</f>
        <v>0</v>
      </c>
      <c r="T162" s="169" t="n">
        <f aca="false">+S162+T161</f>
        <v>0</v>
      </c>
      <c r="U162" s="169" t="n">
        <f aca="false">+T162+U161</f>
        <v>0</v>
      </c>
      <c r="V162" s="169" t="n">
        <f aca="false">+U162+V161</f>
        <v>0</v>
      </c>
      <c r="W162" s="169" t="n">
        <f aca="false">+V162+W161</f>
        <v>1</v>
      </c>
      <c r="X162" s="169" t="n">
        <f aca="false">+W162+X161</f>
        <v>1</v>
      </c>
      <c r="Y162" s="169" t="n">
        <f aca="false">+X162+Y161</f>
        <v>1</v>
      </c>
      <c r="Z162" s="169" t="n">
        <f aca="false">+Y162+Z161</f>
        <v>1</v>
      </c>
      <c r="AA162" s="170" t="n">
        <f aca="false">+Z162+AA161</f>
        <v>1</v>
      </c>
      <c r="AB162" s="169" t="n">
        <f aca="false">+AA162+AB161</f>
        <v>1</v>
      </c>
      <c r="AC162" s="169" t="n">
        <f aca="false">+AB162+AC161</f>
        <v>1</v>
      </c>
      <c r="AD162" s="169" t="n">
        <f aca="false">+AC162+AD161</f>
        <v>1</v>
      </c>
      <c r="AE162" s="169" t="n">
        <f aca="false">+AD162+AE161</f>
        <v>1</v>
      </c>
      <c r="AF162" s="169" t="n">
        <f aca="false">+AE162+AF161</f>
        <v>1</v>
      </c>
      <c r="AG162" s="169" t="n">
        <f aca="false">+AF162+AG161</f>
        <v>1</v>
      </c>
      <c r="AH162" s="169" t="n">
        <f aca="false">+AG162+AH161</f>
        <v>1</v>
      </c>
      <c r="AI162" s="169" t="n">
        <f aca="false">+AH162+AI161</f>
        <v>1</v>
      </c>
      <c r="AJ162" s="169" t="n">
        <f aca="false">+AI162+AJ161</f>
        <v>1</v>
      </c>
      <c r="AK162" s="169" t="n">
        <f aca="false">+AJ162+AK161</f>
        <v>1</v>
      </c>
      <c r="AL162" s="169" t="n">
        <f aca="false">+AK162+AL161</f>
        <v>1</v>
      </c>
      <c r="AM162" s="169" t="n">
        <f aca="false">+AL162+AM161</f>
        <v>1</v>
      </c>
      <c r="AN162" s="169" t="n">
        <f aca="false">+AM162+AN161</f>
        <v>1</v>
      </c>
      <c r="AO162" s="169" t="n">
        <f aca="false">+AN162+AO161</f>
        <v>1</v>
      </c>
      <c r="AP162" s="169" t="n">
        <f aca="false">+AO162+AP161</f>
        <v>1</v>
      </c>
      <c r="AQ162" s="169" t="n">
        <f aca="false">+AP162+AQ161</f>
        <v>1</v>
      </c>
      <c r="AR162" s="169" t="n">
        <f aca="false">+AQ162+AR161</f>
        <v>1</v>
      </c>
      <c r="AS162" s="169" t="n">
        <f aca="false">+AR162+AS161</f>
        <v>1</v>
      </c>
      <c r="AT162" s="169" t="n">
        <f aca="false">+AS162+AT161</f>
        <v>1</v>
      </c>
      <c r="AU162" s="169" t="n">
        <f aca="false">+AT162+AU161</f>
        <v>1</v>
      </c>
      <c r="AV162" s="169" t="n">
        <f aca="false">+AU162+AV161</f>
        <v>1</v>
      </c>
      <c r="AW162" s="169" t="n">
        <f aca="false">+AV162+AW161</f>
        <v>1</v>
      </c>
      <c r="AX162" s="169" t="n">
        <f aca="false">+AW162+AX161</f>
        <v>1</v>
      </c>
      <c r="AY162" s="169" t="n">
        <f aca="false">+AX162+AY161</f>
        <v>1</v>
      </c>
      <c r="AZ162" s="169" t="n">
        <f aca="false">+AY162+AZ161</f>
        <v>1</v>
      </c>
      <c r="BA162" s="171" t="n">
        <f aca="false">+AZ162+BA161</f>
        <v>1</v>
      </c>
      <c r="BB162" s="168" t="n">
        <f aca="false">+BA162+BB161</f>
        <v>1</v>
      </c>
    </row>
    <row r="163" customFormat="false" ht="12.75" hidden="false" customHeight="false" outlineLevel="0" collapsed="false">
      <c r="A163" s="177"/>
      <c r="B163" s="173"/>
      <c r="C163" s="163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  <c r="AA163" s="175"/>
      <c r="AB163" s="174"/>
      <c r="AC163" s="174"/>
      <c r="AD163" s="174"/>
      <c r="AE163" s="174"/>
      <c r="AF163" s="174"/>
      <c r="AG163" s="174"/>
      <c r="AH163" s="174"/>
      <c r="AI163" s="174"/>
      <c r="AJ163" s="174"/>
      <c r="AK163" s="174"/>
      <c r="AL163" s="174"/>
      <c r="AM163" s="174"/>
      <c r="AN163" s="174"/>
      <c r="AO163" s="174"/>
      <c r="AP163" s="174"/>
      <c r="AQ163" s="174"/>
      <c r="AR163" s="174"/>
      <c r="AS163" s="174"/>
      <c r="AT163" s="174"/>
      <c r="AU163" s="174"/>
      <c r="AV163" s="174"/>
      <c r="AW163" s="174"/>
      <c r="AX163" s="174"/>
      <c r="AY163" s="174"/>
      <c r="AZ163" s="174"/>
      <c r="BA163" s="176"/>
      <c r="BB163" s="173"/>
    </row>
    <row r="164" customFormat="false" ht="12.75" hidden="false" customHeight="false" outlineLevel="0" collapsed="false">
      <c r="A164" s="178"/>
      <c r="B164" s="178" t="s">
        <v>125</v>
      </c>
      <c r="C164" s="179" t="n">
        <v>8</v>
      </c>
      <c r="D164" s="180" t="n">
        <f aca="false">+D160*$C164</f>
        <v>0</v>
      </c>
      <c r="E164" s="180" t="n">
        <f aca="false">+E160*$C164</f>
        <v>0</v>
      </c>
      <c r="F164" s="180" t="n">
        <f aca="false">+F160*$C164</f>
        <v>0</v>
      </c>
      <c r="G164" s="180" t="n">
        <f aca="false">+G160*$C164</f>
        <v>0</v>
      </c>
      <c r="H164" s="180" t="n">
        <f aca="false">+H160*$C164</f>
        <v>0</v>
      </c>
      <c r="I164" s="180" t="n">
        <f aca="false">+I160*$C164</f>
        <v>0</v>
      </c>
      <c r="J164" s="180" t="n">
        <f aca="false">+J160*$C164</f>
        <v>0</v>
      </c>
      <c r="K164" s="180" t="n">
        <f aca="false">+K160*$C164</f>
        <v>0</v>
      </c>
      <c r="L164" s="180" t="n">
        <f aca="false">+L160*$C164</f>
        <v>0</v>
      </c>
      <c r="M164" s="180" t="n">
        <f aca="false">+M160*$C164</f>
        <v>0</v>
      </c>
      <c r="N164" s="180" t="n">
        <f aca="false">+N160*$C164</f>
        <v>0</v>
      </c>
      <c r="O164" s="180" t="n">
        <f aca="false">+O160*$C164</f>
        <v>0</v>
      </c>
      <c r="P164" s="180" t="n">
        <f aca="false">+P160*$C164</f>
        <v>0</v>
      </c>
      <c r="Q164" s="180" t="n">
        <f aca="false">+Q160*$C164</f>
        <v>0</v>
      </c>
      <c r="R164" s="180" t="n">
        <f aca="false">+R160*$C164</f>
        <v>0</v>
      </c>
      <c r="S164" s="180" t="n">
        <f aca="false">+S160*$C164</f>
        <v>0</v>
      </c>
      <c r="T164" s="180" t="n">
        <f aca="false">+T160*$C164</f>
        <v>0</v>
      </c>
      <c r="U164" s="180" t="n">
        <f aca="false">+U160*$C164</f>
        <v>0</v>
      </c>
      <c r="V164" s="180" t="n">
        <f aca="false">+V160*$C164</f>
        <v>0</v>
      </c>
      <c r="W164" s="180" t="n">
        <f aca="false">+W160*$C164</f>
        <v>8</v>
      </c>
      <c r="X164" s="180" t="n">
        <f aca="false">+X160*$C164</f>
        <v>8</v>
      </c>
      <c r="Y164" s="180" t="n">
        <f aca="false">+Y160*$C164</f>
        <v>8</v>
      </c>
      <c r="Z164" s="180" t="n">
        <f aca="false">+Z160*$C164</f>
        <v>8</v>
      </c>
      <c r="AA164" s="181" t="n">
        <f aca="false">+AA160*$C164</f>
        <v>8</v>
      </c>
      <c r="AB164" s="180" t="n">
        <f aca="false">+AB160*$C164</f>
        <v>8</v>
      </c>
      <c r="AC164" s="180" t="n">
        <f aca="false">+AC160*$C164</f>
        <v>8</v>
      </c>
      <c r="AD164" s="180" t="n">
        <f aca="false">+AD160*$C164</f>
        <v>8</v>
      </c>
      <c r="AE164" s="180" t="n">
        <f aca="false">+AE160*$C164</f>
        <v>8</v>
      </c>
      <c r="AF164" s="180" t="n">
        <f aca="false">+AF160*$C164</f>
        <v>8</v>
      </c>
      <c r="AG164" s="180" t="n">
        <f aca="false">+AG160*$C164</f>
        <v>8</v>
      </c>
      <c r="AH164" s="180" t="n">
        <f aca="false">+AH160*$C164</f>
        <v>8</v>
      </c>
      <c r="AI164" s="180" t="n">
        <f aca="false">+AI160*$C164</f>
        <v>8</v>
      </c>
      <c r="AJ164" s="180" t="n">
        <f aca="false">+AJ160*$C164</f>
        <v>8</v>
      </c>
      <c r="AK164" s="180" t="n">
        <f aca="false">+AK160*$C164</f>
        <v>8</v>
      </c>
      <c r="AL164" s="180" t="n">
        <f aca="false">+AL160*$C164</f>
        <v>8</v>
      </c>
      <c r="AM164" s="180" t="n">
        <f aca="false">+AM160*$C164</f>
        <v>8</v>
      </c>
      <c r="AN164" s="180" t="n">
        <f aca="false">+AN160*$C164</f>
        <v>8</v>
      </c>
      <c r="AO164" s="180" t="n">
        <f aca="false">+AO160*$C164</f>
        <v>8</v>
      </c>
      <c r="AP164" s="180" t="n">
        <f aca="false">+AP160*$C164</f>
        <v>8</v>
      </c>
      <c r="AQ164" s="180" t="n">
        <f aca="false">+AQ160*$C164</f>
        <v>8</v>
      </c>
      <c r="AR164" s="180" t="n">
        <f aca="false">+AR160*$C164</f>
        <v>8</v>
      </c>
      <c r="AS164" s="180" t="n">
        <f aca="false">+AS160*$C164</f>
        <v>8</v>
      </c>
      <c r="AT164" s="180" t="n">
        <f aca="false">+AT160*$C164</f>
        <v>8</v>
      </c>
      <c r="AU164" s="180" t="n">
        <f aca="false">+AU160*$C164</f>
        <v>8</v>
      </c>
      <c r="AV164" s="180" t="n">
        <f aca="false">+AV160*$C164</f>
        <v>8</v>
      </c>
      <c r="AW164" s="180" t="n">
        <f aca="false">+AW160*$C164</f>
        <v>8</v>
      </c>
      <c r="AX164" s="180" t="n">
        <f aca="false">+AX160*$C164</f>
        <v>8</v>
      </c>
      <c r="AY164" s="180" t="n">
        <f aca="false">+AY160*$C164</f>
        <v>8</v>
      </c>
      <c r="AZ164" s="180" t="n">
        <f aca="false">+AZ160*$C164</f>
        <v>8</v>
      </c>
      <c r="BA164" s="182" t="n">
        <f aca="false">+BA160*$C164</f>
        <v>8</v>
      </c>
      <c r="BB164" s="183" t="n">
        <f aca="false">+BB160*$C164</f>
        <v>8</v>
      </c>
      <c r="BC164" s="183"/>
      <c r="BF164" s="183"/>
      <c r="BG164" s="183"/>
      <c r="BH164" s="183"/>
      <c r="BI164" s="183"/>
      <c r="BJ164" s="183"/>
      <c r="BK164" s="183"/>
      <c r="BL164" s="183"/>
      <c r="BM164" s="183"/>
      <c r="BN164" s="183"/>
      <c r="BO164" s="183"/>
      <c r="BP164" s="183"/>
      <c r="BQ164" s="183"/>
      <c r="BR164" s="183"/>
      <c r="BS164" s="183"/>
      <c r="BT164" s="183"/>
      <c r="BU164" s="183"/>
      <c r="BV164" s="183"/>
      <c r="BW164" s="183"/>
      <c r="BX164" s="183"/>
      <c r="BY164" s="183"/>
      <c r="BZ164" s="183"/>
      <c r="CA164" s="183"/>
      <c r="CB164" s="183"/>
      <c r="CC164" s="183"/>
      <c r="CD164" s="183"/>
      <c r="CE164" s="183"/>
      <c r="CF164" s="183"/>
      <c r="CG164" s="183"/>
      <c r="CH164" s="183"/>
      <c r="CI164" s="183"/>
      <c r="CJ164" s="183"/>
      <c r="CK164" s="183"/>
    </row>
    <row r="165" customFormat="false" ht="13.5" hidden="false" customHeight="false" outlineLevel="0" collapsed="false">
      <c r="A165" s="184"/>
      <c r="B165" s="184" t="s">
        <v>126</v>
      </c>
      <c r="C165" s="185" t="str">
        <f aca="false">+'NTP or Sold'!C15</f>
        <v>NTP</v>
      </c>
      <c r="D165" s="186" t="n">
        <f aca="false">+D162*$C164</f>
        <v>0</v>
      </c>
      <c r="E165" s="186" t="n">
        <f aca="false">+E162*$C164</f>
        <v>0</v>
      </c>
      <c r="F165" s="186" t="n">
        <f aca="false">+F162*$C164</f>
        <v>0</v>
      </c>
      <c r="G165" s="186" t="n">
        <f aca="false">+G162*$C164</f>
        <v>0</v>
      </c>
      <c r="H165" s="186" t="n">
        <f aca="false">+H162*$C164</f>
        <v>0</v>
      </c>
      <c r="I165" s="186" t="n">
        <f aca="false">+I162*$C164</f>
        <v>0</v>
      </c>
      <c r="J165" s="186" t="n">
        <f aca="false">+J162*$C164</f>
        <v>0</v>
      </c>
      <c r="K165" s="186" t="n">
        <f aca="false">+K162*$C164</f>
        <v>0</v>
      </c>
      <c r="L165" s="186" t="n">
        <f aca="false">+L162*$C164</f>
        <v>0</v>
      </c>
      <c r="M165" s="186" t="n">
        <f aca="false">+M162*$C164</f>
        <v>0</v>
      </c>
      <c r="N165" s="186" t="n">
        <f aca="false">+N162*$C164</f>
        <v>0</v>
      </c>
      <c r="O165" s="186" t="n">
        <f aca="false">+O162*$C164</f>
        <v>0</v>
      </c>
      <c r="P165" s="186" t="n">
        <f aca="false">+P162*$C164</f>
        <v>0</v>
      </c>
      <c r="Q165" s="186" t="n">
        <f aca="false">+Q162*$C164</f>
        <v>0</v>
      </c>
      <c r="R165" s="186" t="n">
        <f aca="false">+R162*$C164</f>
        <v>0</v>
      </c>
      <c r="S165" s="186" t="n">
        <f aca="false">+S162*$C164</f>
        <v>0</v>
      </c>
      <c r="T165" s="186" t="n">
        <f aca="false">+T162*$C164</f>
        <v>0</v>
      </c>
      <c r="U165" s="186" t="n">
        <f aca="false">+U162*$C164</f>
        <v>0</v>
      </c>
      <c r="V165" s="186" t="n">
        <f aca="false">+V162*$C164</f>
        <v>0</v>
      </c>
      <c r="W165" s="186" t="n">
        <f aca="false">+W162*$C164</f>
        <v>8</v>
      </c>
      <c r="X165" s="186" t="n">
        <f aca="false">+X162*$C164</f>
        <v>8</v>
      </c>
      <c r="Y165" s="186" t="n">
        <f aca="false">+Y162*$C164</f>
        <v>8</v>
      </c>
      <c r="Z165" s="186" t="n">
        <f aca="false">+Z162*$C164</f>
        <v>8</v>
      </c>
      <c r="AA165" s="187" t="n">
        <f aca="false">+AA162*$C164</f>
        <v>8</v>
      </c>
      <c r="AB165" s="186" t="n">
        <f aca="false">+AB162*$C164</f>
        <v>8</v>
      </c>
      <c r="AC165" s="186" t="n">
        <f aca="false">+AC162*$C164</f>
        <v>8</v>
      </c>
      <c r="AD165" s="186" t="n">
        <f aca="false">+AD162*$C164</f>
        <v>8</v>
      </c>
      <c r="AE165" s="186" t="n">
        <f aca="false">+AE162*$C164</f>
        <v>8</v>
      </c>
      <c r="AF165" s="186" t="n">
        <f aca="false">+AF162*$C164</f>
        <v>8</v>
      </c>
      <c r="AG165" s="186" t="n">
        <f aca="false">+AG162*$C164</f>
        <v>8</v>
      </c>
      <c r="AH165" s="186" t="n">
        <f aca="false">+AH162*$C164</f>
        <v>8</v>
      </c>
      <c r="AI165" s="186" t="n">
        <f aca="false">+AI162*$C164</f>
        <v>8</v>
      </c>
      <c r="AJ165" s="186" t="n">
        <f aca="false">+AJ162*$C164</f>
        <v>8</v>
      </c>
      <c r="AK165" s="186" t="n">
        <f aca="false">+AK162*$C164</f>
        <v>8</v>
      </c>
      <c r="AL165" s="186" t="n">
        <f aca="false">+AL162*$C164</f>
        <v>8</v>
      </c>
      <c r="AM165" s="186" t="n">
        <f aca="false">+AM162*$C164</f>
        <v>8</v>
      </c>
      <c r="AN165" s="186" t="n">
        <f aca="false">+AN162*$C164</f>
        <v>8</v>
      </c>
      <c r="AO165" s="186" t="n">
        <f aca="false">+AO162*$C164</f>
        <v>8</v>
      </c>
      <c r="AP165" s="186" t="n">
        <f aca="false">+AP162*$C164</f>
        <v>8</v>
      </c>
      <c r="AQ165" s="186" t="n">
        <f aca="false">+AQ162*$C164</f>
        <v>8</v>
      </c>
      <c r="AR165" s="186" t="n">
        <f aca="false">+AR162*$C164</f>
        <v>8</v>
      </c>
      <c r="AS165" s="186" t="n">
        <f aca="false">+AS162*$C164</f>
        <v>8</v>
      </c>
      <c r="AT165" s="186" t="n">
        <f aca="false">+AT162*$C164</f>
        <v>8</v>
      </c>
      <c r="AU165" s="186" t="n">
        <f aca="false">+AU162*$C164</f>
        <v>8</v>
      </c>
      <c r="AV165" s="186" t="n">
        <f aca="false">+AV162*$C164</f>
        <v>8</v>
      </c>
      <c r="AW165" s="186" t="n">
        <f aca="false">+AW162*$C164</f>
        <v>8</v>
      </c>
      <c r="AX165" s="186" t="n">
        <f aca="false">+AX162*$C164</f>
        <v>8</v>
      </c>
      <c r="AY165" s="186" t="n">
        <f aca="false">+AY162*$C164</f>
        <v>8</v>
      </c>
      <c r="AZ165" s="186" t="n">
        <f aca="false">+AZ162*$C164</f>
        <v>8</v>
      </c>
      <c r="BA165" s="188" t="n">
        <f aca="false">+BA162*$C164</f>
        <v>8</v>
      </c>
      <c r="BB165" s="189" t="n">
        <f aca="false">+BB162*$C164</f>
        <v>8</v>
      </c>
      <c r="BC165" s="189"/>
      <c r="BF165" s="189"/>
      <c r="BG165" s="189"/>
      <c r="BH165" s="189"/>
      <c r="BI165" s="189"/>
      <c r="BJ165" s="189"/>
      <c r="BK165" s="189"/>
      <c r="BL165" s="189"/>
      <c r="BM165" s="189"/>
      <c r="BN165" s="189"/>
      <c r="BO165" s="189"/>
      <c r="BP165" s="189"/>
      <c r="BQ165" s="189"/>
      <c r="BR165" s="189"/>
      <c r="BS165" s="189"/>
      <c r="BT165" s="189"/>
      <c r="BU165" s="189"/>
      <c r="BV165" s="189"/>
      <c r="BW165" s="189"/>
      <c r="BX165" s="189"/>
      <c r="BY165" s="189"/>
      <c r="BZ165" s="189"/>
      <c r="CA165" s="189"/>
      <c r="CB165" s="189"/>
      <c r="CC165" s="189"/>
      <c r="CD165" s="189"/>
      <c r="CE165" s="189"/>
      <c r="CF165" s="189"/>
      <c r="CG165" s="189"/>
      <c r="CH165" s="189"/>
      <c r="CI165" s="189"/>
      <c r="CJ165" s="189"/>
      <c r="CK165" s="189"/>
    </row>
    <row r="166" customFormat="false" ht="15" hidden="false" customHeight="true" outlineLevel="0" collapsed="false">
      <c r="A166" s="167"/>
      <c r="B166" s="178" t="str">
        <f aca="false">+'NTP or Sold'!H16</f>
        <v>Fr 6B 50hz power barges</v>
      </c>
      <c r="C166" s="163" t="str">
        <f aca="false">+'NTP or Sold'!T16</f>
        <v>Nigeria Barge II (APACHI)</v>
      </c>
      <c r="D166" s="281"/>
      <c r="E166" s="281"/>
      <c r="F166" s="281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/>
      <c r="Q166" s="281"/>
      <c r="R166" s="281"/>
      <c r="S166" s="281"/>
      <c r="T166" s="281"/>
      <c r="U166" s="281"/>
      <c r="V166" s="281"/>
      <c r="W166" s="281"/>
      <c r="X166" s="281"/>
      <c r="Y166" s="281"/>
      <c r="Z166" s="281"/>
      <c r="AA166" s="241"/>
      <c r="AB166" s="281"/>
      <c r="AC166" s="281"/>
      <c r="AD166" s="281"/>
      <c r="AE166" s="281"/>
      <c r="AF166" s="281"/>
      <c r="AG166" s="281"/>
      <c r="AH166" s="281"/>
      <c r="AI166" s="281"/>
      <c r="AJ166" s="281"/>
      <c r="AK166" s="281"/>
      <c r="AL166" s="281"/>
      <c r="AM166" s="281"/>
      <c r="AN166" s="281"/>
      <c r="AO166" s="281"/>
      <c r="AP166" s="281"/>
      <c r="AQ166" s="281"/>
      <c r="AR166" s="281"/>
      <c r="AS166" s="281"/>
      <c r="AT166" s="281"/>
      <c r="AU166" s="281"/>
      <c r="AV166" s="281"/>
      <c r="AW166" s="281"/>
      <c r="AX166" s="281"/>
      <c r="AY166" s="281"/>
      <c r="AZ166" s="281"/>
      <c r="BA166" s="166"/>
    </row>
    <row r="167" customFormat="false" ht="12.75" hidden="false" customHeight="false" outlineLevel="0" collapsed="false">
      <c r="A167" s="172"/>
      <c r="B167" s="168" t="s">
        <v>121</v>
      </c>
      <c r="C167" s="163"/>
      <c r="D167" s="169" t="n">
        <v>0</v>
      </c>
      <c r="E167" s="169" t="n">
        <v>0</v>
      </c>
      <c r="F167" s="169" t="n">
        <v>0</v>
      </c>
      <c r="G167" s="169" t="n">
        <v>0</v>
      </c>
      <c r="H167" s="169" t="n">
        <v>0</v>
      </c>
      <c r="I167" s="169" t="n">
        <v>0</v>
      </c>
      <c r="J167" s="169" t="n">
        <v>0</v>
      </c>
      <c r="K167" s="169" t="n">
        <v>0</v>
      </c>
      <c r="L167" s="169" t="n">
        <v>0</v>
      </c>
      <c r="M167" s="169" t="n">
        <v>0</v>
      </c>
      <c r="N167" s="169" t="n">
        <v>0</v>
      </c>
      <c r="O167" s="169" t="n">
        <v>0</v>
      </c>
      <c r="P167" s="169" t="n">
        <v>0</v>
      </c>
      <c r="Q167" s="169" t="n">
        <v>0</v>
      </c>
      <c r="R167" s="169" t="n">
        <v>0</v>
      </c>
      <c r="S167" s="169" t="n">
        <v>0</v>
      </c>
      <c r="T167" s="169" t="n">
        <v>0</v>
      </c>
      <c r="U167" s="169" t="n">
        <v>0</v>
      </c>
      <c r="V167" s="169" t="n">
        <v>0</v>
      </c>
      <c r="W167" s="169" t="n">
        <v>1</v>
      </c>
      <c r="X167" s="169" t="n">
        <v>0</v>
      </c>
      <c r="Y167" s="169" t="n">
        <v>0</v>
      </c>
      <c r="Z167" s="169" t="n">
        <v>0</v>
      </c>
      <c r="AA167" s="170" t="n">
        <v>0</v>
      </c>
      <c r="AB167" s="169" t="n">
        <v>0</v>
      </c>
      <c r="AC167" s="169" t="n">
        <v>0</v>
      </c>
      <c r="AD167" s="169" t="n">
        <v>0</v>
      </c>
      <c r="AE167" s="169" t="n">
        <v>0</v>
      </c>
      <c r="AF167" s="169" t="n">
        <v>0</v>
      </c>
      <c r="AG167" s="169" t="n">
        <v>0</v>
      </c>
      <c r="AH167" s="169" t="n">
        <v>0</v>
      </c>
      <c r="AI167" s="169" t="n">
        <v>0</v>
      </c>
      <c r="AJ167" s="169" t="n">
        <v>0</v>
      </c>
      <c r="AK167" s="169" t="n">
        <v>0</v>
      </c>
      <c r="AL167" s="169" t="n">
        <v>0</v>
      </c>
      <c r="AM167" s="169" t="n">
        <v>0</v>
      </c>
      <c r="AN167" s="169" t="n">
        <v>0</v>
      </c>
      <c r="AO167" s="169" t="n">
        <v>0</v>
      </c>
      <c r="AP167" s="169" t="n">
        <v>0</v>
      </c>
      <c r="AQ167" s="169" t="n">
        <v>0</v>
      </c>
      <c r="AR167" s="169" t="n">
        <v>0</v>
      </c>
      <c r="AS167" s="169" t="n">
        <v>0</v>
      </c>
      <c r="AT167" s="169" t="n">
        <v>0</v>
      </c>
      <c r="AU167" s="169" t="n">
        <v>0</v>
      </c>
      <c r="AV167" s="169" t="n">
        <v>0</v>
      </c>
      <c r="AW167" s="169" t="n">
        <v>0</v>
      </c>
      <c r="AX167" s="169" t="n">
        <v>0</v>
      </c>
      <c r="AY167" s="169" t="n">
        <v>0</v>
      </c>
      <c r="AZ167" s="169" t="n">
        <v>0</v>
      </c>
      <c r="BA167" s="171" t="n">
        <v>0</v>
      </c>
      <c r="BB167" s="168" t="n">
        <v>0</v>
      </c>
      <c r="BC167" s="172" t="n">
        <f aca="false">SUM(N167:BB167)</f>
        <v>1</v>
      </c>
    </row>
    <row r="168" customFormat="false" ht="12.75" hidden="false" customHeight="false" outlineLevel="0" collapsed="false">
      <c r="A168" s="172"/>
      <c r="B168" s="168" t="s">
        <v>122</v>
      </c>
      <c r="C168" s="163"/>
      <c r="D168" s="169" t="n">
        <f aca="false">+D167</f>
        <v>0</v>
      </c>
      <c r="E168" s="169" t="n">
        <f aca="false">+D168+E167</f>
        <v>0</v>
      </c>
      <c r="F168" s="169" t="n">
        <f aca="false">+E168+F167</f>
        <v>0</v>
      </c>
      <c r="G168" s="169" t="n">
        <f aca="false">+F168+G167</f>
        <v>0</v>
      </c>
      <c r="H168" s="169" t="n">
        <f aca="false">+G168+H167</f>
        <v>0</v>
      </c>
      <c r="I168" s="169" t="n">
        <f aca="false">+H168+I167</f>
        <v>0</v>
      </c>
      <c r="J168" s="169" t="n">
        <f aca="false">+I168+J167</f>
        <v>0</v>
      </c>
      <c r="K168" s="169" t="n">
        <f aca="false">+J168+K167</f>
        <v>0</v>
      </c>
      <c r="L168" s="169" t="n">
        <f aca="false">+K168+L167</f>
        <v>0</v>
      </c>
      <c r="M168" s="169" t="n">
        <f aca="false">+L168+M167</f>
        <v>0</v>
      </c>
      <c r="N168" s="169" t="n">
        <f aca="false">+M168+N167</f>
        <v>0</v>
      </c>
      <c r="O168" s="169" t="n">
        <f aca="false">+N168+O167</f>
        <v>0</v>
      </c>
      <c r="P168" s="169" t="n">
        <f aca="false">+O168+P167</f>
        <v>0</v>
      </c>
      <c r="Q168" s="169" t="n">
        <f aca="false">+P168+Q167</f>
        <v>0</v>
      </c>
      <c r="R168" s="169" t="n">
        <f aca="false">+Q168+R167</f>
        <v>0</v>
      </c>
      <c r="S168" s="169" t="n">
        <f aca="false">+R168+S167</f>
        <v>0</v>
      </c>
      <c r="T168" s="169" t="n">
        <f aca="false">+S168+T167</f>
        <v>0</v>
      </c>
      <c r="U168" s="169" t="n">
        <f aca="false">+T168+U167</f>
        <v>0</v>
      </c>
      <c r="V168" s="169" t="n">
        <f aca="false">+U168+V167</f>
        <v>0</v>
      </c>
      <c r="W168" s="169" t="n">
        <f aca="false">+V168+W167</f>
        <v>1</v>
      </c>
      <c r="X168" s="169" t="n">
        <f aca="false">+W168+X167</f>
        <v>1</v>
      </c>
      <c r="Y168" s="169" t="n">
        <f aca="false">+X168+Y167</f>
        <v>1</v>
      </c>
      <c r="Z168" s="169" t="n">
        <f aca="false">+Y168+Z167</f>
        <v>1</v>
      </c>
      <c r="AA168" s="170" t="n">
        <f aca="false">+Z168+AA167</f>
        <v>1</v>
      </c>
      <c r="AB168" s="169" t="n">
        <f aca="false">+AA168+AB167</f>
        <v>1</v>
      </c>
      <c r="AC168" s="169" t="n">
        <f aca="false">+AB168+AC167</f>
        <v>1</v>
      </c>
      <c r="AD168" s="169" t="n">
        <f aca="false">+AC168+AD167</f>
        <v>1</v>
      </c>
      <c r="AE168" s="169" t="n">
        <f aca="false">+AD168+AE167</f>
        <v>1</v>
      </c>
      <c r="AF168" s="169" t="n">
        <f aca="false">+AE168+AF167</f>
        <v>1</v>
      </c>
      <c r="AG168" s="169" t="n">
        <f aca="false">+AF168+AG167</f>
        <v>1</v>
      </c>
      <c r="AH168" s="169" t="n">
        <f aca="false">+AG168+AH167</f>
        <v>1</v>
      </c>
      <c r="AI168" s="169" t="n">
        <f aca="false">+AH168+AI167</f>
        <v>1</v>
      </c>
      <c r="AJ168" s="169" t="n">
        <f aca="false">+AI168+AJ167</f>
        <v>1</v>
      </c>
      <c r="AK168" s="169" t="n">
        <f aca="false">+AJ168+AK167</f>
        <v>1</v>
      </c>
      <c r="AL168" s="169" t="n">
        <f aca="false">+AK168+AL167</f>
        <v>1</v>
      </c>
      <c r="AM168" s="169" t="n">
        <f aca="false">+AL168+AM167</f>
        <v>1</v>
      </c>
      <c r="AN168" s="169" t="n">
        <f aca="false">+AM168+AN167</f>
        <v>1</v>
      </c>
      <c r="AO168" s="169" t="n">
        <f aca="false">+AN168+AO167</f>
        <v>1</v>
      </c>
      <c r="AP168" s="169" t="n">
        <f aca="false">+AO168+AP167</f>
        <v>1</v>
      </c>
      <c r="AQ168" s="169" t="n">
        <f aca="false">+AP168+AQ167</f>
        <v>1</v>
      </c>
      <c r="AR168" s="169" t="n">
        <f aca="false">+AQ168+AR167</f>
        <v>1</v>
      </c>
      <c r="AS168" s="169" t="n">
        <f aca="false">+AR168+AS167</f>
        <v>1</v>
      </c>
      <c r="AT168" s="169" t="n">
        <f aca="false">+AS168+AT167</f>
        <v>1</v>
      </c>
      <c r="AU168" s="169" t="n">
        <f aca="false">+AT168+AU167</f>
        <v>1</v>
      </c>
      <c r="AV168" s="169" t="n">
        <f aca="false">+AU168+AV167</f>
        <v>1</v>
      </c>
      <c r="AW168" s="169" t="n">
        <f aca="false">+AV168+AW167</f>
        <v>1</v>
      </c>
      <c r="AX168" s="169" t="n">
        <f aca="false">+AW168+AX167</f>
        <v>1</v>
      </c>
      <c r="AY168" s="169" t="n">
        <f aca="false">+AX168+AY167</f>
        <v>1</v>
      </c>
      <c r="AZ168" s="169" t="n">
        <f aca="false">+AY168+AZ167</f>
        <v>1</v>
      </c>
      <c r="BA168" s="171" t="n">
        <f aca="false">+AZ168+BA167</f>
        <v>1</v>
      </c>
      <c r="BB168" s="168" t="n">
        <f aca="false">+BA168+BB167</f>
        <v>1</v>
      </c>
    </row>
    <row r="169" customFormat="false" ht="12.75" hidden="false" customHeight="false" outlineLevel="0" collapsed="false">
      <c r="A169" s="172"/>
      <c r="B169" s="168" t="s">
        <v>123</v>
      </c>
      <c r="C169" s="163"/>
      <c r="D169" s="169" t="n">
        <v>0</v>
      </c>
      <c r="E169" s="169" t="n">
        <v>0</v>
      </c>
      <c r="F169" s="169" t="n">
        <v>0</v>
      </c>
      <c r="G169" s="169" t="n">
        <v>0</v>
      </c>
      <c r="H169" s="169" t="n">
        <v>0</v>
      </c>
      <c r="I169" s="169" t="n">
        <v>0</v>
      </c>
      <c r="J169" s="169" t="n">
        <v>0</v>
      </c>
      <c r="K169" s="169" t="n">
        <v>0</v>
      </c>
      <c r="L169" s="169" t="n">
        <v>0</v>
      </c>
      <c r="M169" s="169" t="n">
        <v>0</v>
      </c>
      <c r="N169" s="169" t="n">
        <v>0</v>
      </c>
      <c r="O169" s="169" t="n">
        <v>0</v>
      </c>
      <c r="P169" s="169" t="n">
        <v>0</v>
      </c>
      <c r="Q169" s="169" t="n">
        <v>0</v>
      </c>
      <c r="R169" s="169" t="n">
        <v>0</v>
      </c>
      <c r="S169" s="169" t="n">
        <v>0</v>
      </c>
      <c r="T169" s="169" t="n">
        <v>0</v>
      </c>
      <c r="U169" s="169" t="n">
        <v>0</v>
      </c>
      <c r="V169" s="169" t="n">
        <v>0</v>
      </c>
      <c r="W169" s="169" t="n">
        <v>1</v>
      </c>
      <c r="X169" s="169" t="n">
        <v>0</v>
      </c>
      <c r="Y169" s="169" t="n">
        <v>0</v>
      </c>
      <c r="Z169" s="169" t="n">
        <v>0</v>
      </c>
      <c r="AA169" s="170" t="n">
        <v>0</v>
      </c>
      <c r="AB169" s="169" t="n">
        <v>0</v>
      </c>
      <c r="AC169" s="169" t="n">
        <v>0</v>
      </c>
      <c r="AD169" s="169" t="n">
        <v>0</v>
      </c>
      <c r="AE169" s="169" t="n">
        <v>0</v>
      </c>
      <c r="AF169" s="169" t="n">
        <v>0</v>
      </c>
      <c r="AG169" s="169" t="n">
        <v>0</v>
      </c>
      <c r="AH169" s="169" t="n">
        <v>0</v>
      </c>
      <c r="AI169" s="169" t="n">
        <v>0</v>
      </c>
      <c r="AJ169" s="169" t="n">
        <v>0</v>
      </c>
      <c r="AK169" s="169" t="n">
        <v>0</v>
      </c>
      <c r="AL169" s="169" t="n">
        <v>0</v>
      </c>
      <c r="AM169" s="169" t="n">
        <v>0</v>
      </c>
      <c r="AN169" s="169" t="n">
        <v>0</v>
      </c>
      <c r="AO169" s="169" t="n">
        <v>0</v>
      </c>
      <c r="AP169" s="169" t="n">
        <v>0</v>
      </c>
      <c r="AQ169" s="169" t="n">
        <v>0</v>
      </c>
      <c r="AR169" s="169" t="n">
        <v>0</v>
      </c>
      <c r="AS169" s="169" t="n">
        <v>0</v>
      </c>
      <c r="AT169" s="169" t="n">
        <v>0</v>
      </c>
      <c r="AU169" s="169" t="n">
        <v>0</v>
      </c>
      <c r="AV169" s="169" t="n">
        <v>0</v>
      </c>
      <c r="AW169" s="169" t="n">
        <v>0</v>
      </c>
      <c r="AX169" s="169" t="n">
        <v>0</v>
      </c>
      <c r="AY169" s="169" t="n">
        <v>0</v>
      </c>
      <c r="AZ169" s="169" t="n">
        <v>0</v>
      </c>
      <c r="BA169" s="171" t="n">
        <v>0</v>
      </c>
      <c r="BB169" s="168" t="n">
        <v>0</v>
      </c>
      <c r="BC169" s="172" t="n">
        <f aca="false">SUM(N169:BB169)</f>
        <v>1</v>
      </c>
    </row>
    <row r="170" customFormat="false" ht="12.75" hidden="false" customHeight="false" outlineLevel="0" collapsed="false">
      <c r="A170" s="172"/>
      <c r="B170" s="168" t="s">
        <v>124</v>
      </c>
      <c r="C170" s="163"/>
      <c r="D170" s="169" t="n">
        <f aca="false">+D169</f>
        <v>0</v>
      </c>
      <c r="E170" s="169" t="n">
        <f aca="false">+D170+E169</f>
        <v>0</v>
      </c>
      <c r="F170" s="169" t="n">
        <f aca="false">+E170+F169</f>
        <v>0</v>
      </c>
      <c r="G170" s="169" t="n">
        <f aca="false">+F170+G169</f>
        <v>0</v>
      </c>
      <c r="H170" s="169" t="n">
        <f aca="false">+G170+H169</f>
        <v>0</v>
      </c>
      <c r="I170" s="169" t="n">
        <f aca="false">+H170+I169</f>
        <v>0</v>
      </c>
      <c r="J170" s="169" t="n">
        <f aca="false">+I170+J169</f>
        <v>0</v>
      </c>
      <c r="K170" s="169" t="n">
        <f aca="false">+J170+K169</f>
        <v>0</v>
      </c>
      <c r="L170" s="169" t="n">
        <f aca="false">+K170+L169</f>
        <v>0</v>
      </c>
      <c r="M170" s="169" t="n">
        <f aca="false">+L170+M169</f>
        <v>0</v>
      </c>
      <c r="N170" s="169" t="n">
        <f aca="false">+M170+N169</f>
        <v>0</v>
      </c>
      <c r="O170" s="169" t="n">
        <f aca="false">+N170+O169</f>
        <v>0</v>
      </c>
      <c r="P170" s="169" t="n">
        <f aca="false">+O170+P169</f>
        <v>0</v>
      </c>
      <c r="Q170" s="169" t="n">
        <f aca="false">+P170+Q169</f>
        <v>0</v>
      </c>
      <c r="R170" s="169" t="n">
        <f aca="false">+Q170+R169</f>
        <v>0</v>
      </c>
      <c r="S170" s="169" t="n">
        <f aca="false">+R170+S169</f>
        <v>0</v>
      </c>
      <c r="T170" s="169" t="n">
        <f aca="false">+S170+T169</f>
        <v>0</v>
      </c>
      <c r="U170" s="169" t="n">
        <f aca="false">+T170+U169</f>
        <v>0</v>
      </c>
      <c r="V170" s="169" t="n">
        <f aca="false">+U170+V169</f>
        <v>0</v>
      </c>
      <c r="W170" s="169" t="n">
        <f aca="false">+V170+W169</f>
        <v>1</v>
      </c>
      <c r="X170" s="169" t="n">
        <f aca="false">+W170+X169</f>
        <v>1</v>
      </c>
      <c r="Y170" s="169" t="n">
        <f aca="false">+X170+Y169</f>
        <v>1</v>
      </c>
      <c r="Z170" s="169" t="n">
        <f aca="false">+Y170+Z169</f>
        <v>1</v>
      </c>
      <c r="AA170" s="170" t="n">
        <f aca="false">+Z170+AA169</f>
        <v>1</v>
      </c>
      <c r="AB170" s="169" t="n">
        <f aca="false">+AA170+AB169</f>
        <v>1</v>
      </c>
      <c r="AC170" s="169" t="n">
        <f aca="false">+AB170+AC169</f>
        <v>1</v>
      </c>
      <c r="AD170" s="169" t="n">
        <f aca="false">+AC170+AD169</f>
        <v>1</v>
      </c>
      <c r="AE170" s="169" t="n">
        <f aca="false">+AD170+AE169</f>
        <v>1</v>
      </c>
      <c r="AF170" s="169" t="n">
        <f aca="false">+AE170+AF169</f>
        <v>1</v>
      </c>
      <c r="AG170" s="169" t="n">
        <f aca="false">+AF170+AG169</f>
        <v>1</v>
      </c>
      <c r="AH170" s="169" t="n">
        <f aca="false">+AG170+AH169</f>
        <v>1</v>
      </c>
      <c r="AI170" s="169" t="n">
        <f aca="false">+AH170+AI169</f>
        <v>1</v>
      </c>
      <c r="AJ170" s="169" t="n">
        <f aca="false">+AI170+AJ169</f>
        <v>1</v>
      </c>
      <c r="AK170" s="169" t="n">
        <f aca="false">+AJ170+AK169</f>
        <v>1</v>
      </c>
      <c r="AL170" s="169" t="n">
        <f aca="false">+AK170+AL169</f>
        <v>1</v>
      </c>
      <c r="AM170" s="169" t="n">
        <f aca="false">+AL170+AM169</f>
        <v>1</v>
      </c>
      <c r="AN170" s="169" t="n">
        <f aca="false">+AM170+AN169</f>
        <v>1</v>
      </c>
      <c r="AO170" s="169" t="n">
        <f aca="false">+AN170+AO169</f>
        <v>1</v>
      </c>
      <c r="AP170" s="169" t="n">
        <f aca="false">+AO170+AP169</f>
        <v>1</v>
      </c>
      <c r="AQ170" s="169" t="n">
        <f aca="false">+AP170+AQ169</f>
        <v>1</v>
      </c>
      <c r="AR170" s="169" t="n">
        <f aca="false">+AQ170+AR169</f>
        <v>1</v>
      </c>
      <c r="AS170" s="169" t="n">
        <f aca="false">+AR170+AS169</f>
        <v>1</v>
      </c>
      <c r="AT170" s="169" t="n">
        <f aca="false">+AS170+AT169</f>
        <v>1</v>
      </c>
      <c r="AU170" s="169" t="n">
        <f aca="false">+AT170+AU169</f>
        <v>1</v>
      </c>
      <c r="AV170" s="169" t="n">
        <f aca="false">+AU170+AV169</f>
        <v>1</v>
      </c>
      <c r="AW170" s="169" t="n">
        <f aca="false">+AV170+AW169</f>
        <v>1</v>
      </c>
      <c r="AX170" s="169" t="n">
        <f aca="false">+AW170+AX169</f>
        <v>1</v>
      </c>
      <c r="AY170" s="169" t="n">
        <f aca="false">+AX170+AY169</f>
        <v>1</v>
      </c>
      <c r="AZ170" s="169" t="n">
        <f aca="false">+AY170+AZ169</f>
        <v>1</v>
      </c>
      <c r="BA170" s="171" t="n">
        <f aca="false">+AZ170+BA169</f>
        <v>1</v>
      </c>
      <c r="BB170" s="168" t="n">
        <f aca="false">+BA170+BB169</f>
        <v>1</v>
      </c>
    </row>
    <row r="171" customFormat="false" ht="12.75" hidden="false" customHeight="false" outlineLevel="0" collapsed="false">
      <c r="A171" s="177"/>
      <c r="B171" s="173"/>
      <c r="C171" s="163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  <c r="AA171" s="175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174"/>
      <c r="AM171" s="174"/>
      <c r="AN171" s="174"/>
      <c r="AO171" s="174"/>
      <c r="AP171" s="174"/>
      <c r="AQ171" s="174"/>
      <c r="AR171" s="174"/>
      <c r="AS171" s="174"/>
      <c r="AT171" s="174"/>
      <c r="AU171" s="174"/>
      <c r="AV171" s="174"/>
      <c r="AW171" s="174"/>
      <c r="AX171" s="174"/>
      <c r="AY171" s="174"/>
      <c r="AZ171" s="174"/>
      <c r="BA171" s="176"/>
      <c r="BB171" s="173"/>
    </row>
    <row r="172" customFormat="false" ht="12.75" hidden="false" customHeight="false" outlineLevel="0" collapsed="false">
      <c r="A172" s="178"/>
      <c r="B172" s="178" t="s">
        <v>125</v>
      </c>
      <c r="C172" s="179" t="n">
        <v>7</v>
      </c>
      <c r="D172" s="180" t="n">
        <f aca="false">+D168*$C172</f>
        <v>0</v>
      </c>
      <c r="E172" s="180" t="n">
        <f aca="false">+E168*$C172</f>
        <v>0</v>
      </c>
      <c r="F172" s="180" t="n">
        <f aca="false">+F168*$C172</f>
        <v>0</v>
      </c>
      <c r="G172" s="180" t="n">
        <f aca="false">+G168*$C172</f>
        <v>0</v>
      </c>
      <c r="H172" s="180" t="n">
        <f aca="false">+H168*$C172</f>
        <v>0</v>
      </c>
      <c r="I172" s="180" t="n">
        <f aca="false">+I168*$C172</f>
        <v>0</v>
      </c>
      <c r="J172" s="180" t="n">
        <f aca="false">+J168*$C172</f>
        <v>0</v>
      </c>
      <c r="K172" s="180" t="n">
        <f aca="false">+K168*$C172</f>
        <v>0</v>
      </c>
      <c r="L172" s="180" t="n">
        <f aca="false">+L168*$C172</f>
        <v>0</v>
      </c>
      <c r="M172" s="180" t="n">
        <f aca="false">+M168*$C172</f>
        <v>0</v>
      </c>
      <c r="N172" s="180" t="n">
        <f aca="false">+N168*$C172</f>
        <v>0</v>
      </c>
      <c r="O172" s="180" t="n">
        <f aca="false">+O168*$C172</f>
        <v>0</v>
      </c>
      <c r="P172" s="180" t="n">
        <f aca="false">+P168*$C172</f>
        <v>0</v>
      </c>
      <c r="Q172" s="180" t="n">
        <f aca="false">+Q168*$C172</f>
        <v>0</v>
      </c>
      <c r="R172" s="180" t="n">
        <f aca="false">+R168*$C172</f>
        <v>0</v>
      </c>
      <c r="S172" s="180" t="n">
        <f aca="false">+S168*$C172</f>
        <v>0</v>
      </c>
      <c r="T172" s="180" t="n">
        <f aca="false">+T168*$C172</f>
        <v>0</v>
      </c>
      <c r="U172" s="180" t="n">
        <f aca="false">+U168*$C172</f>
        <v>0</v>
      </c>
      <c r="V172" s="180" t="n">
        <f aca="false">+V168*$C172</f>
        <v>0</v>
      </c>
      <c r="W172" s="180" t="n">
        <f aca="false">+W168*$C172</f>
        <v>7</v>
      </c>
      <c r="X172" s="180" t="n">
        <f aca="false">+X168*$C172</f>
        <v>7</v>
      </c>
      <c r="Y172" s="180" t="n">
        <f aca="false">+Y168*$C172</f>
        <v>7</v>
      </c>
      <c r="Z172" s="180" t="n">
        <f aca="false">+Z168*$C172</f>
        <v>7</v>
      </c>
      <c r="AA172" s="181" t="n">
        <f aca="false">+AA168*$C172</f>
        <v>7</v>
      </c>
      <c r="AB172" s="180" t="n">
        <f aca="false">+AB168*$C172</f>
        <v>7</v>
      </c>
      <c r="AC172" s="180" t="n">
        <f aca="false">+AC168*$C172</f>
        <v>7</v>
      </c>
      <c r="AD172" s="180" t="n">
        <f aca="false">+AD168*$C172</f>
        <v>7</v>
      </c>
      <c r="AE172" s="180" t="n">
        <f aca="false">+AE168*$C172</f>
        <v>7</v>
      </c>
      <c r="AF172" s="180" t="n">
        <f aca="false">+AF168*$C172</f>
        <v>7</v>
      </c>
      <c r="AG172" s="180" t="n">
        <f aca="false">+AG168*$C172</f>
        <v>7</v>
      </c>
      <c r="AH172" s="180" t="n">
        <f aca="false">+AH168*$C172</f>
        <v>7</v>
      </c>
      <c r="AI172" s="180" t="n">
        <f aca="false">+AI168*$C172</f>
        <v>7</v>
      </c>
      <c r="AJ172" s="180" t="n">
        <f aca="false">+AJ168*$C172</f>
        <v>7</v>
      </c>
      <c r="AK172" s="180" t="n">
        <f aca="false">+AK168*$C172</f>
        <v>7</v>
      </c>
      <c r="AL172" s="180" t="n">
        <f aca="false">+AL168*$C172</f>
        <v>7</v>
      </c>
      <c r="AM172" s="180" t="n">
        <f aca="false">+AM168*$C172</f>
        <v>7</v>
      </c>
      <c r="AN172" s="180" t="n">
        <f aca="false">+AN168*$C172</f>
        <v>7</v>
      </c>
      <c r="AO172" s="180" t="n">
        <f aca="false">+AO168*$C172</f>
        <v>7</v>
      </c>
      <c r="AP172" s="180" t="n">
        <f aca="false">+AP168*$C172</f>
        <v>7</v>
      </c>
      <c r="AQ172" s="180" t="n">
        <f aca="false">+AQ168*$C172</f>
        <v>7</v>
      </c>
      <c r="AR172" s="180" t="n">
        <f aca="false">+AR168*$C172</f>
        <v>7</v>
      </c>
      <c r="AS172" s="180" t="n">
        <f aca="false">+AS168*$C172</f>
        <v>7</v>
      </c>
      <c r="AT172" s="180" t="n">
        <f aca="false">+AT168*$C172</f>
        <v>7</v>
      </c>
      <c r="AU172" s="180" t="n">
        <f aca="false">+AU168*$C172</f>
        <v>7</v>
      </c>
      <c r="AV172" s="180" t="n">
        <f aca="false">+AV168*$C172</f>
        <v>7</v>
      </c>
      <c r="AW172" s="180" t="n">
        <f aca="false">+AW168*$C172</f>
        <v>7</v>
      </c>
      <c r="AX172" s="180" t="n">
        <f aca="false">+AX168*$C172</f>
        <v>7</v>
      </c>
      <c r="AY172" s="180" t="n">
        <f aca="false">+AY168*$C172</f>
        <v>7</v>
      </c>
      <c r="AZ172" s="180" t="n">
        <f aca="false">+AZ168*$C172</f>
        <v>7</v>
      </c>
      <c r="BA172" s="182" t="n">
        <f aca="false">+BA168*$C172</f>
        <v>7</v>
      </c>
      <c r="BB172" s="183" t="n">
        <f aca="false">+BB168*$C172</f>
        <v>7</v>
      </c>
      <c r="BC172" s="183"/>
      <c r="BF172" s="183"/>
      <c r="BG172" s="183"/>
      <c r="BH172" s="183"/>
      <c r="BI172" s="183"/>
      <c r="BJ172" s="183"/>
      <c r="BK172" s="183"/>
      <c r="BL172" s="183"/>
      <c r="BM172" s="183"/>
      <c r="BN172" s="183"/>
      <c r="BO172" s="183"/>
      <c r="BP172" s="183"/>
      <c r="BQ172" s="183"/>
      <c r="BR172" s="183"/>
      <c r="BS172" s="183"/>
      <c r="BT172" s="183"/>
      <c r="BU172" s="183"/>
      <c r="BV172" s="183"/>
      <c r="BW172" s="183"/>
      <c r="BX172" s="183"/>
      <c r="BY172" s="183"/>
      <c r="BZ172" s="183"/>
      <c r="CA172" s="183"/>
      <c r="CB172" s="183"/>
      <c r="CC172" s="183"/>
      <c r="CD172" s="183"/>
      <c r="CE172" s="183"/>
      <c r="CF172" s="183"/>
      <c r="CG172" s="183"/>
      <c r="CH172" s="183"/>
      <c r="CI172" s="183"/>
      <c r="CJ172" s="183"/>
      <c r="CK172" s="183"/>
    </row>
    <row r="173" customFormat="false" ht="13.5" hidden="false" customHeight="false" outlineLevel="0" collapsed="false">
      <c r="A173" s="184"/>
      <c r="B173" s="184" t="s">
        <v>126</v>
      </c>
      <c r="C173" s="185" t="str">
        <f aca="false">+'NTP or Sold'!C16</f>
        <v>NTP</v>
      </c>
      <c r="D173" s="186" t="n">
        <f aca="false">+D170*$C172</f>
        <v>0</v>
      </c>
      <c r="E173" s="186" t="n">
        <f aca="false">+E170*$C172</f>
        <v>0</v>
      </c>
      <c r="F173" s="186" t="n">
        <f aca="false">+F170*$C172</f>
        <v>0</v>
      </c>
      <c r="G173" s="186" t="n">
        <f aca="false">+G170*$C172</f>
        <v>0</v>
      </c>
      <c r="H173" s="186" t="n">
        <f aca="false">+H170*$C172</f>
        <v>0</v>
      </c>
      <c r="I173" s="186" t="n">
        <f aca="false">+I170*$C172</f>
        <v>0</v>
      </c>
      <c r="J173" s="186" t="n">
        <f aca="false">+J170*$C172</f>
        <v>0</v>
      </c>
      <c r="K173" s="186" t="n">
        <f aca="false">+K170*$C172</f>
        <v>0</v>
      </c>
      <c r="L173" s="186" t="n">
        <f aca="false">+L170*$C172</f>
        <v>0</v>
      </c>
      <c r="M173" s="186" t="n">
        <f aca="false">+M170*$C172</f>
        <v>0</v>
      </c>
      <c r="N173" s="186" t="n">
        <f aca="false">+N170*$C172</f>
        <v>0</v>
      </c>
      <c r="O173" s="186" t="n">
        <f aca="false">+O170*$C172</f>
        <v>0</v>
      </c>
      <c r="P173" s="186" t="n">
        <f aca="false">+P170*$C172</f>
        <v>0</v>
      </c>
      <c r="Q173" s="186" t="n">
        <f aca="false">+Q170*$C172</f>
        <v>0</v>
      </c>
      <c r="R173" s="186" t="n">
        <f aca="false">+R170*$C172</f>
        <v>0</v>
      </c>
      <c r="S173" s="186" t="n">
        <f aca="false">+S170*$C172</f>
        <v>0</v>
      </c>
      <c r="T173" s="186" t="n">
        <f aca="false">+T170*$C172</f>
        <v>0</v>
      </c>
      <c r="U173" s="186" t="n">
        <f aca="false">+U170*$C172</f>
        <v>0</v>
      </c>
      <c r="V173" s="186" t="n">
        <f aca="false">+V170*$C172</f>
        <v>0</v>
      </c>
      <c r="W173" s="186" t="n">
        <f aca="false">+W170*$C172</f>
        <v>7</v>
      </c>
      <c r="X173" s="186" t="n">
        <f aca="false">+X170*$C172</f>
        <v>7</v>
      </c>
      <c r="Y173" s="186" t="n">
        <f aca="false">+Y170*$C172</f>
        <v>7</v>
      </c>
      <c r="Z173" s="186" t="n">
        <f aca="false">+Z170*$C172</f>
        <v>7</v>
      </c>
      <c r="AA173" s="187" t="n">
        <f aca="false">+AA170*$C172</f>
        <v>7</v>
      </c>
      <c r="AB173" s="186" t="n">
        <f aca="false">+AB170*$C172</f>
        <v>7</v>
      </c>
      <c r="AC173" s="186" t="n">
        <f aca="false">+AC170*$C172</f>
        <v>7</v>
      </c>
      <c r="AD173" s="186" t="n">
        <f aca="false">+AD170*$C172</f>
        <v>7</v>
      </c>
      <c r="AE173" s="186" t="n">
        <f aca="false">+AE170*$C172</f>
        <v>7</v>
      </c>
      <c r="AF173" s="186" t="n">
        <f aca="false">+AF170*$C172</f>
        <v>7</v>
      </c>
      <c r="AG173" s="186" t="n">
        <f aca="false">+AG170*$C172</f>
        <v>7</v>
      </c>
      <c r="AH173" s="186" t="n">
        <f aca="false">+AH170*$C172</f>
        <v>7</v>
      </c>
      <c r="AI173" s="186" t="n">
        <f aca="false">+AI170*$C172</f>
        <v>7</v>
      </c>
      <c r="AJ173" s="186" t="n">
        <f aca="false">+AJ170*$C172</f>
        <v>7</v>
      </c>
      <c r="AK173" s="186" t="n">
        <f aca="false">+AK170*$C172</f>
        <v>7</v>
      </c>
      <c r="AL173" s="186" t="n">
        <f aca="false">+AL170*$C172</f>
        <v>7</v>
      </c>
      <c r="AM173" s="186" t="n">
        <f aca="false">+AM170*$C172</f>
        <v>7</v>
      </c>
      <c r="AN173" s="186" t="n">
        <f aca="false">+AN170*$C172</f>
        <v>7</v>
      </c>
      <c r="AO173" s="186" t="n">
        <f aca="false">+AO170*$C172</f>
        <v>7</v>
      </c>
      <c r="AP173" s="186" t="n">
        <f aca="false">+AP170*$C172</f>
        <v>7</v>
      </c>
      <c r="AQ173" s="186" t="n">
        <f aca="false">+AQ170*$C172</f>
        <v>7</v>
      </c>
      <c r="AR173" s="186" t="n">
        <f aca="false">+AR170*$C172</f>
        <v>7</v>
      </c>
      <c r="AS173" s="186" t="n">
        <f aca="false">+AS170*$C172</f>
        <v>7</v>
      </c>
      <c r="AT173" s="186" t="n">
        <f aca="false">+AT170*$C172</f>
        <v>7</v>
      </c>
      <c r="AU173" s="186" t="n">
        <f aca="false">+AU170*$C172</f>
        <v>7</v>
      </c>
      <c r="AV173" s="186" t="n">
        <f aca="false">+AV170*$C172</f>
        <v>7</v>
      </c>
      <c r="AW173" s="186" t="n">
        <f aca="false">+AW170*$C172</f>
        <v>7</v>
      </c>
      <c r="AX173" s="186" t="n">
        <f aca="false">+AX170*$C172</f>
        <v>7</v>
      </c>
      <c r="AY173" s="186" t="n">
        <f aca="false">+AY170*$C172</f>
        <v>7</v>
      </c>
      <c r="AZ173" s="186" t="n">
        <f aca="false">+AZ170*$C172</f>
        <v>7</v>
      </c>
      <c r="BA173" s="188" t="n">
        <f aca="false">+BA170*$C172</f>
        <v>7</v>
      </c>
      <c r="BB173" s="189" t="n">
        <f aca="false">+BB170*$C172</f>
        <v>7</v>
      </c>
      <c r="BC173" s="189"/>
      <c r="BF173" s="189"/>
      <c r="BG173" s="189"/>
      <c r="BH173" s="189"/>
      <c r="BI173" s="189"/>
      <c r="BJ173" s="189"/>
      <c r="BK173" s="189"/>
      <c r="BL173" s="189"/>
      <c r="BM173" s="189"/>
      <c r="BN173" s="189"/>
      <c r="BO173" s="189"/>
      <c r="BP173" s="189"/>
      <c r="BQ173" s="189"/>
      <c r="BR173" s="189"/>
      <c r="BS173" s="189"/>
      <c r="BT173" s="189"/>
      <c r="BU173" s="189"/>
      <c r="BV173" s="189"/>
      <c r="BW173" s="189"/>
      <c r="BX173" s="189"/>
      <c r="BY173" s="189"/>
      <c r="BZ173" s="189"/>
      <c r="CA173" s="189"/>
      <c r="CB173" s="189"/>
      <c r="CC173" s="189"/>
      <c r="CD173" s="189"/>
      <c r="CE173" s="189"/>
      <c r="CF173" s="189"/>
      <c r="CG173" s="189"/>
      <c r="CH173" s="189"/>
      <c r="CI173" s="189"/>
      <c r="CJ173" s="189"/>
      <c r="CK173" s="189"/>
    </row>
    <row r="174" customFormat="false" ht="15" hidden="false" customHeight="true" outlineLevel="0" collapsed="false">
      <c r="A174" s="167"/>
      <c r="B174" s="178" t="str">
        <f aca="false">+'NTP or Sold'!H17</f>
        <v>Fr 6B 50hz power barges</v>
      </c>
      <c r="C174" s="163" t="str">
        <f aca="false">+'NTP or Sold'!T17</f>
        <v>Nigeria Barge II (APACHI)</v>
      </c>
      <c r="D174" s="281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  <c r="AA174" s="241"/>
      <c r="AB174" s="281"/>
      <c r="AC174" s="281"/>
      <c r="AD174" s="281"/>
      <c r="AE174" s="281"/>
      <c r="AF174" s="281"/>
      <c r="AG174" s="281"/>
      <c r="AH174" s="281"/>
      <c r="AI174" s="281"/>
      <c r="AJ174" s="281"/>
      <c r="AK174" s="281"/>
      <c r="AL174" s="281"/>
      <c r="AM174" s="281"/>
      <c r="AN174" s="281"/>
      <c r="AO174" s="281"/>
      <c r="AP174" s="281"/>
      <c r="AQ174" s="281"/>
      <c r="AR174" s="281"/>
      <c r="AS174" s="281"/>
      <c r="AT174" s="281"/>
      <c r="AU174" s="281"/>
      <c r="AV174" s="281"/>
      <c r="AW174" s="281"/>
      <c r="AX174" s="281"/>
      <c r="AY174" s="281"/>
      <c r="AZ174" s="281"/>
      <c r="BA174" s="166"/>
    </row>
    <row r="175" customFormat="false" ht="12.75" hidden="false" customHeight="false" outlineLevel="0" collapsed="false">
      <c r="A175" s="172"/>
      <c r="B175" s="168" t="s">
        <v>121</v>
      </c>
      <c r="C175" s="163"/>
      <c r="D175" s="169" t="n">
        <v>0.053</v>
      </c>
      <c r="E175" s="169" t="n">
        <v>0.01</v>
      </c>
      <c r="F175" s="169" t="n">
        <v>0.01</v>
      </c>
      <c r="G175" s="169" t="n">
        <v>0.01</v>
      </c>
      <c r="H175" s="169" t="n">
        <v>0.01</v>
      </c>
      <c r="I175" s="169" t="n">
        <v>0.01</v>
      </c>
      <c r="J175" s="169" t="n">
        <v>0.039</v>
      </c>
      <c r="K175" s="169" t="n">
        <v>0.039</v>
      </c>
      <c r="L175" s="169" t="n">
        <v>0.039</v>
      </c>
      <c r="M175" s="169" t="n">
        <v>0.039</v>
      </c>
      <c r="N175" s="169" t="n">
        <v>0.039</v>
      </c>
      <c r="O175" s="169" t="n">
        <v>0.039</v>
      </c>
      <c r="P175" s="169" t="n">
        <v>0.039</v>
      </c>
      <c r="Q175" s="169" t="n">
        <v>0.039</v>
      </c>
      <c r="R175" s="169" t="n">
        <v>0.039</v>
      </c>
      <c r="S175" s="169" t="n">
        <v>0.039</v>
      </c>
      <c r="T175" s="169" t="n">
        <v>0.039</v>
      </c>
      <c r="U175" s="169" t="n">
        <v>0.039</v>
      </c>
      <c r="V175" s="169" t="n">
        <v>0.039</v>
      </c>
      <c r="W175" s="169" t="n">
        <v>0.039</v>
      </c>
      <c r="X175" s="169" t="n">
        <v>0.039</v>
      </c>
      <c r="Y175" s="169" t="n">
        <v>0.162</v>
      </c>
      <c r="Z175" s="169" t="n">
        <v>0.15</v>
      </c>
      <c r="AA175" s="170" t="n">
        <v>0</v>
      </c>
      <c r="AB175" s="169" t="n">
        <v>0</v>
      </c>
      <c r="AC175" s="169" t="n">
        <v>0</v>
      </c>
      <c r="AD175" s="169" t="n">
        <v>0</v>
      </c>
      <c r="AE175" s="169" t="n">
        <v>0</v>
      </c>
      <c r="AF175" s="169" t="n">
        <v>0</v>
      </c>
      <c r="AG175" s="169" t="n">
        <v>0</v>
      </c>
      <c r="AH175" s="169" t="n">
        <v>0</v>
      </c>
      <c r="AI175" s="169" t="n">
        <v>0</v>
      </c>
      <c r="AJ175" s="169" t="n">
        <v>0</v>
      </c>
      <c r="AK175" s="169" t="n">
        <v>0</v>
      </c>
      <c r="AL175" s="169" t="n">
        <v>0</v>
      </c>
      <c r="AM175" s="169" t="n">
        <v>0</v>
      </c>
      <c r="AN175" s="169" t="n">
        <v>0</v>
      </c>
      <c r="AO175" s="169" t="n">
        <v>0</v>
      </c>
      <c r="AP175" s="169" t="n">
        <v>0</v>
      </c>
      <c r="AQ175" s="169" t="n">
        <v>0</v>
      </c>
      <c r="AR175" s="169" t="n">
        <v>0</v>
      </c>
      <c r="AS175" s="169" t="n">
        <v>0</v>
      </c>
      <c r="AT175" s="169" t="n">
        <v>0</v>
      </c>
      <c r="AU175" s="169" t="n">
        <v>0</v>
      </c>
      <c r="AV175" s="169" t="n">
        <v>0</v>
      </c>
      <c r="AW175" s="169" t="n">
        <v>0</v>
      </c>
      <c r="AX175" s="169" t="n">
        <v>0</v>
      </c>
      <c r="AY175" s="169" t="n">
        <v>0</v>
      </c>
      <c r="AZ175" s="169" t="n">
        <v>0</v>
      </c>
      <c r="BA175" s="171" t="n">
        <v>0</v>
      </c>
      <c r="BB175" s="168" t="n">
        <v>0</v>
      </c>
      <c r="BC175" s="172" t="n">
        <f aca="false">SUM(D175:BB175)</f>
        <v>1</v>
      </c>
    </row>
    <row r="176" customFormat="false" ht="12.75" hidden="false" customHeight="false" outlineLevel="0" collapsed="false">
      <c r="A176" s="172"/>
      <c r="B176" s="168" t="s">
        <v>122</v>
      </c>
      <c r="C176" s="163"/>
      <c r="D176" s="169" t="n">
        <f aca="false">+D175</f>
        <v>0.053</v>
      </c>
      <c r="E176" s="169" t="n">
        <f aca="false">+D176+E175</f>
        <v>0.063</v>
      </c>
      <c r="F176" s="169" t="n">
        <f aca="false">+E176+F175</f>
        <v>0.073</v>
      </c>
      <c r="G176" s="169" t="n">
        <f aca="false">+F176+G175</f>
        <v>0.083</v>
      </c>
      <c r="H176" s="169" t="n">
        <f aca="false">+G176+H175</f>
        <v>0.093</v>
      </c>
      <c r="I176" s="169" t="n">
        <f aca="false">+H176+I175</f>
        <v>0.103</v>
      </c>
      <c r="J176" s="169" t="n">
        <f aca="false">+I176+J175</f>
        <v>0.142</v>
      </c>
      <c r="K176" s="169" t="n">
        <f aca="false">+J176+K175</f>
        <v>0.181</v>
      </c>
      <c r="L176" s="169" t="n">
        <f aca="false">+K176+L175</f>
        <v>0.22</v>
      </c>
      <c r="M176" s="169" t="n">
        <f aca="false">+L176+M175</f>
        <v>0.259</v>
      </c>
      <c r="N176" s="169" t="n">
        <f aca="false">+M176+N175</f>
        <v>0.298</v>
      </c>
      <c r="O176" s="169" t="n">
        <f aca="false">+N176+O175</f>
        <v>0.337</v>
      </c>
      <c r="P176" s="169" t="n">
        <f aca="false">+O176+P175</f>
        <v>0.376</v>
      </c>
      <c r="Q176" s="169" t="n">
        <f aca="false">+P176+Q175</f>
        <v>0.415</v>
      </c>
      <c r="R176" s="169" t="n">
        <f aca="false">+Q176+R175</f>
        <v>0.454</v>
      </c>
      <c r="S176" s="169" t="n">
        <f aca="false">+R176+S175</f>
        <v>0.493</v>
      </c>
      <c r="T176" s="169" t="n">
        <f aca="false">+S176+T175</f>
        <v>0.532</v>
      </c>
      <c r="U176" s="169" t="n">
        <f aca="false">+T176+U175</f>
        <v>0.571</v>
      </c>
      <c r="V176" s="169" t="n">
        <f aca="false">+U176+V175</f>
        <v>0.61</v>
      </c>
      <c r="W176" s="169" t="n">
        <f aca="false">+V176+W175</f>
        <v>0.649</v>
      </c>
      <c r="X176" s="169" t="n">
        <f aca="false">+W176+X175</f>
        <v>0.688</v>
      </c>
      <c r="Y176" s="169" t="n">
        <f aca="false">+X176+Y175</f>
        <v>0.85</v>
      </c>
      <c r="Z176" s="169" t="n">
        <f aca="false">+Y176+Z175</f>
        <v>1</v>
      </c>
      <c r="AA176" s="170" t="n">
        <f aca="false">+Z176+AA175</f>
        <v>1</v>
      </c>
      <c r="AB176" s="169" t="n">
        <f aca="false">+AA176+AB175</f>
        <v>1</v>
      </c>
      <c r="AC176" s="169" t="n">
        <f aca="false">+AB176+AC175</f>
        <v>1</v>
      </c>
      <c r="AD176" s="169" t="n">
        <f aca="false">+AC176+AD175</f>
        <v>1</v>
      </c>
      <c r="AE176" s="169" t="n">
        <f aca="false">+AD176+AE175</f>
        <v>1</v>
      </c>
      <c r="AF176" s="169" t="n">
        <f aca="false">+AE176+AF175</f>
        <v>1</v>
      </c>
      <c r="AG176" s="169" t="n">
        <f aca="false">+AF176+AG175</f>
        <v>1</v>
      </c>
      <c r="AH176" s="169" t="n">
        <f aca="false">+AG176+AH175</f>
        <v>1</v>
      </c>
      <c r="AI176" s="169" t="n">
        <f aca="false">+AH176+AI175</f>
        <v>1</v>
      </c>
      <c r="AJ176" s="169" t="n">
        <f aca="false">+AI176+AJ175</f>
        <v>1</v>
      </c>
      <c r="AK176" s="169" t="n">
        <f aca="false">+AJ176+AK175</f>
        <v>1</v>
      </c>
      <c r="AL176" s="169" t="n">
        <f aca="false">+AK176+AL175</f>
        <v>1</v>
      </c>
      <c r="AM176" s="169" t="n">
        <f aca="false">+AL176+AM175</f>
        <v>1</v>
      </c>
      <c r="AN176" s="169" t="n">
        <f aca="false">+AM176+AN175</f>
        <v>1</v>
      </c>
      <c r="AO176" s="169" t="n">
        <f aca="false">+AN176+AO175</f>
        <v>1</v>
      </c>
      <c r="AP176" s="169" t="n">
        <f aca="false">+AO176+AP175</f>
        <v>1</v>
      </c>
      <c r="AQ176" s="169" t="n">
        <f aca="false">+AP176+AQ175</f>
        <v>1</v>
      </c>
      <c r="AR176" s="169" t="n">
        <f aca="false">+AQ176+AR175</f>
        <v>1</v>
      </c>
      <c r="AS176" s="169" t="n">
        <f aca="false">+AR176+AS175</f>
        <v>1</v>
      </c>
      <c r="AT176" s="169" t="n">
        <f aca="false">+AS176+AT175</f>
        <v>1</v>
      </c>
      <c r="AU176" s="169" t="n">
        <f aca="false">+AT176+AU175</f>
        <v>1</v>
      </c>
      <c r="AV176" s="169" t="n">
        <f aca="false">+AU176+AV175</f>
        <v>1</v>
      </c>
      <c r="AW176" s="169" t="n">
        <f aca="false">+AV176+AW175</f>
        <v>1</v>
      </c>
      <c r="AX176" s="169" t="n">
        <f aca="false">+AW176+AX175</f>
        <v>1</v>
      </c>
      <c r="AY176" s="169" t="n">
        <f aca="false">+AX176+AY175</f>
        <v>1</v>
      </c>
      <c r="AZ176" s="169" t="n">
        <f aca="false">+AY176+AZ175</f>
        <v>1</v>
      </c>
      <c r="BA176" s="171" t="n">
        <f aca="false">+AZ176+BA175</f>
        <v>1</v>
      </c>
      <c r="BB176" s="168" t="n">
        <f aca="false">+BA176+BB175</f>
        <v>1</v>
      </c>
    </row>
    <row r="177" customFormat="false" ht="12.75" hidden="false" customHeight="false" outlineLevel="0" collapsed="false">
      <c r="A177" s="172"/>
      <c r="B177" s="168" t="s">
        <v>123</v>
      </c>
      <c r="C177" s="163"/>
      <c r="D177" s="169" t="n">
        <f aca="false">D178</f>
        <v>0.043</v>
      </c>
      <c r="E177" s="169" t="n">
        <f aca="false">E178-D178</f>
        <v>0.01</v>
      </c>
      <c r="F177" s="169" t="n">
        <f aca="false">F178-E178</f>
        <v>0.01</v>
      </c>
      <c r="G177" s="169" t="n">
        <f aca="false">G178-F178</f>
        <v>0.01</v>
      </c>
      <c r="H177" s="169" t="n">
        <f aca="false">H178-G178</f>
        <v>0.01</v>
      </c>
      <c r="I177" s="169" t="n">
        <f aca="false">I178-H178</f>
        <v>0.01</v>
      </c>
      <c r="J177" s="169" t="n">
        <f aca="false">J178-I178</f>
        <v>0.01</v>
      </c>
      <c r="K177" s="169" t="n">
        <f aca="false">K178-J178</f>
        <v>0.01</v>
      </c>
      <c r="L177" s="169" t="n">
        <f aca="false">L178-K178</f>
        <v>0.00899999999999999</v>
      </c>
      <c r="M177" s="169" t="n">
        <f aca="false">M178-L178</f>
        <v>0.013</v>
      </c>
      <c r="N177" s="169" t="n">
        <f aca="false">N178-M178</f>
        <v>0.016</v>
      </c>
      <c r="O177" s="169" t="n">
        <f aca="false">O178-N178</f>
        <v>0.016</v>
      </c>
      <c r="P177" s="169" t="n">
        <f aca="false">P178-O178</f>
        <v>0.015</v>
      </c>
      <c r="Q177" s="169" t="n">
        <f aca="false">Q178-P178</f>
        <v>0.015</v>
      </c>
      <c r="R177" s="169" t="n">
        <f aca="false">R178-Q178</f>
        <v>0.011</v>
      </c>
      <c r="S177" s="169" t="n">
        <f aca="false">S178-R178</f>
        <v>0.00900000000000001</v>
      </c>
      <c r="T177" s="169" t="n">
        <f aca="false">T178-S178</f>
        <v>0.013</v>
      </c>
      <c r="U177" s="169" t="n">
        <f aca="false">U178-T178</f>
        <v>0.016</v>
      </c>
      <c r="V177" s="169" t="n">
        <f aca="false">V178-U178</f>
        <v>0.014</v>
      </c>
      <c r="W177" s="169" t="n">
        <f aca="false">W178-V178</f>
        <v>0.016</v>
      </c>
      <c r="X177" s="169" t="n">
        <f aca="false">X178-W178</f>
        <v>0.025</v>
      </c>
      <c r="Y177" s="169" t="n">
        <f aca="false">Y178-X178</f>
        <v>0.027</v>
      </c>
      <c r="Z177" s="169" t="n">
        <f aca="false">Z178-Y178</f>
        <v>0.672</v>
      </c>
      <c r="AA177" s="170" t="n">
        <f aca="false">AA178-Z178</f>
        <v>0</v>
      </c>
      <c r="AB177" s="169" t="n">
        <f aca="false">AB178-AA178</f>
        <v>0</v>
      </c>
      <c r="AC177" s="169" t="n">
        <f aca="false">AC178-AB178</f>
        <v>0</v>
      </c>
      <c r="AD177" s="169" t="n">
        <f aca="false">AD178-AC178</f>
        <v>0</v>
      </c>
      <c r="AE177" s="169" t="n">
        <f aca="false">AE178-AD178</f>
        <v>0</v>
      </c>
      <c r="AF177" s="169" t="n">
        <f aca="false">AF178-AE178</f>
        <v>0</v>
      </c>
      <c r="AG177" s="169" t="n">
        <f aca="false">AG178-AF178</f>
        <v>0</v>
      </c>
      <c r="AH177" s="169" t="n">
        <f aca="false">AH178-AG178</f>
        <v>0</v>
      </c>
      <c r="AI177" s="169" t="n">
        <f aca="false">AI178-AH178</f>
        <v>0</v>
      </c>
      <c r="AJ177" s="169" t="n">
        <f aca="false">AJ178-AI178</f>
        <v>0</v>
      </c>
      <c r="AK177" s="169" t="n">
        <f aca="false">AK178-AJ178</f>
        <v>0</v>
      </c>
      <c r="AL177" s="169" t="n">
        <f aca="false">AL178-AK178</f>
        <v>0</v>
      </c>
      <c r="AM177" s="169" t="n">
        <f aca="false">AM178-AL178</f>
        <v>0</v>
      </c>
      <c r="AN177" s="169" t="n">
        <f aca="false">AN178-AM178</f>
        <v>0</v>
      </c>
      <c r="AO177" s="169" t="n">
        <f aca="false">AO178-AN178</f>
        <v>0</v>
      </c>
      <c r="AP177" s="169" t="n">
        <f aca="false">AP178-AO178</f>
        <v>0</v>
      </c>
      <c r="AQ177" s="169" t="n">
        <f aca="false">AQ178-AP178</f>
        <v>0</v>
      </c>
      <c r="AR177" s="169" t="n">
        <f aca="false">AR178-AQ178</f>
        <v>0</v>
      </c>
      <c r="AS177" s="169" t="n">
        <f aca="false">AS178-AR178</f>
        <v>0</v>
      </c>
      <c r="AT177" s="169" t="n">
        <f aca="false">AT178-AS178</f>
        <v>0</v>
      </c>
      <c r="AU177" s="169" t="n">
        <f aca="false">AU178-AT178</f>
        <v>0</v>
      </c>
      <c r="AV177" s="169" t="n">
        <f aca="false">AV178-AU178</f>
        <v>0</v>
      </c>
      <c r="AW177" s="169" t="n">
        <f aca="false">AW178-AV178</f>
        <v>0</v>
      </c>
      <c r="AX177" s="169" t="n">
        <f aca="false">AX178-AW178</f>
        <v>0</v>
      </c>
      <c r="AY177" s="169" t="n">
        <f aca="false">AY178-AX178</f>
        <v>0</v>
      </c>
      <c r="AZ177" s="169" t="n">
        <f aca="false">AZ178-AY178</f>
        <v>0</v>
      </c>
      <c r="BA177" s="171" t="n">
        <f aca="false">BA178-AZ178</f>
        <v>0</v>
      </c>
      <c r="BB177" s="168" t="n">
        <f aca="false">BB178-BA178</f>
        <v>0</v>
      </c>
      <c r="BC177" s="172" t="n">
        <f aca="false">SUM(D177:BB177)</f>
        <v>1</v>
      </c>
    </row>
    <row r="178" customFormat="false" ht="12.75" hidden="false" customHeight="false" outlineLevel="0" collapsed="false">
      <c r="A178" s="172"/>
      <c r="B178" s="168" t="s">
        <v>124</v>
      </c>
      <c r="C178" s="163"/>
      <c r="D178" s="169" t="n">
        <v>0.043</v>
      </c>
      <c r="E178" s="169" t="n">
        <v>0.053</v>
      </c>
      <c r="F178" s="169" t="n">
        <v>0.063</v>
      </c>
      <c r="G178" s="169" t="n">
        <v>0.073</v>
      </c>
      <c r="H178" s="169" t="n">
        <v>0.083</v>
      </c>
      <c r="I178" s="169" t="n">
        <v>0.093</v>
      </c>
      <c r="J178" s="169" t="n">
        <v>0.103</v>
      </c>
      <c r="K178" s="169" t="n">
        <v>0.113</v>
      </c>
      <c r="L178" s="169" t="n">
        <v>0.122</v>
      </c>
      <c r="M178" s="169" t="n">
        <v>0.135</v>
      </c>
      <c r="N178" s="169" t="n">
        <v>0.151</v>
      </c>
      <c r="O178" s="169" t="n">
        <v>0.167</v>
      </c>
      <c r="P178" s="169" t="n">
        <v>0.182</v>
      </c>
      <c r="Q178" s="169" t="n">
        <v>0.197</v>
      </c>
      <c r="R178" s="169" t="n">
        <v>0.208</v>
      </c>
      <c r="S178" s="169" t="n">
        <v>0.217</v>
      </c>
      <c r="T178" s="169" t="n">
        <v>0.23</v>
      </c>
      <c r="U178" s="169" t="n">
        <v>0.246</v>
      </c>
      <c r="V178" s="169" t="n">
        <v>0.26</v>
      </c>
      <c r="W178" s="169" t="n">
        <v>0.276</v>
      </c>
      <c r="X178" s="169" t="n">
        <v>0.301</v>
      </c>
      <c r="Y178" s="169" t="n">
        <v>0.328</v>
      </c>
      <c r="Z178" s="169" t="n">
        <v>1</v>
      </c>
      <c r="AA178" s="170" t="n">
        <v>1</v>
      </c>
      <c r="AB178" s="169" t="n">
        <v>1</v>
      </c>
      <c r="AC178" s="169" t="n">
        <v>1</v>
      </c>
      <c r="AD178" s="169" t="n">
        <v>1</v>
      </c>
      <c r="AE178" s="169" t="n">
        <v>1</v>
      </c>
      <c r="AF178" s="169" t="n">
        <v>1</v>
      </c>
      <c r="AG178" s="169" t="n">
        <v>1</v>
      </c>
      <c r="AH178" s="169" t="n">
        <v>1</v>
      </c>
      <c r="AI178" s="169" t="n">
        <v>1</v>
      </c>
      <c r="AJ178" s="169" t="n">
        <v>1</v>
      </c>
      <c r="AK178" s="169" t="n">
        <v>1</v>
      </c>
      <c r="AL178" s="169" t="n">
        <v>1</v>
      </c>
      <c r="AM178" s="169" t="n">
        <v>1</v>
      </c>
      <c r="AN178" s="169" t="n">
        <v>1</v>
      </c>
      <c r="AO178" s="169" t="n">
        <v>1</v>
      </c>
      <c r="AP178" s="169" t="n">
        <v>1</v>
      </c>
      <c r="AQ178" s="169" t="n">
        <v>1</v>
      </c>
      <c r="AR178" s="169" t="n">
        <v>1</v>
      </c>
      <c r="AS178" s="169" t="n">
        <v>1</v>
      </c>
      <c r="AT178" s="169" t="n">
        <v>1</v>
      </c>
      <c r="AU178" s="169" t="n">
        <v>1</v>
      </c>
      <c r="AV178" s="169" t="n">
        <v>1</v>
      </c>
      <c r="AW178" s="169" t="n">
        <v>1</v>
      </c>
      <c r="AX178" s="169" t="n">
        <v>1</v>
      </c>
      <c r="AY178" s="169" t="n">
        <v>1</v>
      </c>
      <c r="AZ178" s="169" t="n">
        <v>1</v>
      </c>
      <c r="BA178" s="171" t="n">
        <v>1</v>
      </c>
      <c r="BB178" s="168" t="n">
        <v>1</v>
      </c>
    </row>
    <row r="179" customFormat="false" ht="12.75" hidden="false" customHeight="false" outlineLevel="0" collapsed="false">
      <c r="A179" s="177"/>
      <c r="B179" s="173"/>
      <c r="C179" s="163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  <c r="R179" s="174"/>
      <c r="S179" s="174"/>
      <c r="T179" s="174"/>
      <c r="U179" s="174"/>
      <c r="V179" s="174"/>
      <c r="W179" s="174"/>
      <c r="X179" s="174"/>
      <c r="Y179" s="174"/>
      <c r="Z179" s="174"/>
      <c r="AA179" s="175"/>
      <c r="AB179" s="174"/>
      <c r="AC179" s="174"/>
      <c r="AD179" s="174"/>
      <c r="AE179" s="174"/>
      <c r="AF179" s="174"/>
      <c r="AG179" s="174"/>
      <c r="AH179" s="174"/>
      <c r="AI179" s="174"/>
      <c r="AJ179" s="174"/>
      <c r="AK179" s="174"/>
      <c r="AL179" s="174"/>
      <c r="AM179" s="174"/>
      <c r="AN179" s="174"/>
      <c r="AO179" s="174"/>
      <c r="AP179" s="174"/>
      <c r="AQ179" s="174"/>
      <c r="AR179" s="174"/>
      <c r="AS179" s="174"/>
      <c r="AT179" s="174"/>
      <c r="AU179" s="174"/>
      <c r="AV179" s="174"/>
      <c r="AW179" s="174"/>
      <c r="AX179" s="174"/>
      <c r="AY179" s="174"/>
      <c r="AZ179" s="174"/>
      <c r="BA179" s="176"/>
      <c r="BB179" s="173"/>
    </row>
    <row r="180" customFormat="false" ht="12.75" hidden="false" customHeight="false" outlineLevel="0" collapsed="false">
      <c r="A180" s="178"/>
      <c r="B180" s="178" t="s">
        <v>125</v>
      </c>
      <c r="C180" s="179" t="n">
        <v>7</v>
      </c>
      <c r="D180" s="180" t="n">
        <f aca="false">+D176*$C180</f>
        <v>0.371</v>
      </c>
      <c r="E180" s="180" t="n">
        <f aca="false">+E176*$C180</f>
        <v>0.441</v>
      </c>
      <c r="F180" s="180" t="n">
        <f aca="false">+F176*$C180</f>
        <v>0.511</v>
      </c>
      <c r="G180" s="180" t="n">
        <f aca="false">+G176*$C180</f>
        <v>0.581</v>
      </c>
      <c r="H180" s="180" t="n">
        <f aca="false">+H176*$C180</f>
        <v>0.651</v>
      </c>
      <c r="I180" s="180" t="n">
        <f aca="false">+I176*$C180</f>
        <v>0.721</v>
      </c>
      <c r="J180" s="180" t="n">
        <f aca="false">+J176*$C180</f>
        <v>0.994</v>
      </c>
      <c r="K180" s="180" t="n">
        <f aca="false">+K176*$C180</f>
        <v>1.267</v>
      </c>
      <c r="L180" s="180" t="n">
        <f aca="false">+L176*$C180</f>
        <v>1.54</v>
      </c>
      <c r="M180" s="180" t="n">
        <f aca="false">+M176*$C180</f>
        <v>1.813</v>
      </c>
      <c r="N180" s="180" t="n">
        <f aca="false">+N176*$C180</f>
        <v>2.086</v>
      </c>
      <c r="O180" s="180" t="n">
        <f aca="false">+O176*$C180</f>
        <v>2.359</v>
      </c>
      <c r="P180" s="180" t="n">
        <f aca="false">+P176*$C180</f>
        <v>2.632</v>
      </c>
      <c r="Q180" s="180" t="n">
        <f aca="false">+Q176*$C180</f>
        <v>2.905</v>
      </c>
      <c r="R180" s="180" t="n">
        <f aca="false">+R176*$C180</f>
        <v>3.178</v>
      </c>
      <c r="S180" s="180" t="n">
        <f aca="false">+S176*$C180</f>
        <v>3.451</v>
      </c>
      <c r="T180" s="180" t="n">
        <f aca="false">+T176*$C180</f>
        <v>3.724</v>
      </c>
      <c r="U180" s="180" t="n">
        <f aca="false">+U176*$C180</f>
        <v>3.997</v>
      </c>
      <c r="V180" s="180" t="n">
        <f aca="false">+V176*$C180</f>
        <v>4.27</v>
      </c>
      <c r="W180" s="180" t="n">
        <f aca="false">+W176*$C180</f>
        <v>4.543</v>
      </c>
      <c r="X180" s="180" t="n">
        <f aca="false">+X176*$C180</f>
        <v>4.816</v>
      </c>
      <c r="Y180" s="180" t="n">
        <f aca="false">+Y176*$C180</f>
        <v>5.95</v>
      </c>
      <c r="Z180" s="180" t="n">
        <f aca="false">+Z176*$C180</f>
        <v>7</v>
      </c>
      <c r="AA180" s="181" t="n">
        <f aca="false">+AA176*$C180</f>
        <v>7</v>
      </c>
      <c r="AB180" s="180" t="n">
        <f aca="false">+AB176*$C180</f>
        <v>7</v>
      </c>
      <c r="AC180" s="180" t="n">
        <f aca="false">+AC176*$C180</f>
        <v>7</v>
      </c>
      <c r="AD180" s="180" t="n">
        <f aca="false">+AD176*$C180</f>
        <v>7</v>
      </c>
      <c r="AE180" s="180" t="n">
        <f aca="false">+AE176*$C180</f>
        <v>7</v>
      </c>
      <c r="AF180" s="180" t="n">
        <f aca="false">+AF176*$C180</f>
        <v>7</v>
      </c>
      <c r="AG180" s="180" t="n">
        <f aca="false">+AG176*$C180</f>
        <v>7</v>
      </c>
      <c r="AH180" s="180" t="n">
        <f aca="false">+AH176*$C180</f>
        <v>7</v>
      </c>
      <c r="AI180" s="180" t="n">
        <f aca="false">+AI176*$C180</f>
        <v>7</v>
      </c>
      <c r="AJ180" s="180" t="n">
        <f aca="false">+AJ176*$C180</f>
        <v>7</v>
      </c>
      <c r="AK180" s="180" t="n">
        <f aca="false">+AK176*$C180</f>
        <v>7</v>
      </c>
      <c r="AL180" s="180" t="n">
        <f aca="false">+AL176*$C180</f>
        <v>7</v>
      </c>
      <c r="AM180" s="180" t="n">
        <f aca="false">+AM176*$C180</f>
        <v>7</v>
      </c>
      <c r="AN180" s="180" t="n">
        <f aca="false">+AN176*$C180</f>
        <v>7</v>
      </c>
      <c r="AO180" s="180" t="n">
        <f aca="false">+AO176*$C180</f>
        <v>7</v>
      </c>
      <c r="AP180" s="180" t="n">
        <f aca="false">+AP176*$C180</f>
        <v>7</v>
      </c>
      <c r="AQ180" s="180" t="n">
        <f aca="false">+AQ176*$C180</f>
        <v>7</v>
      </c>
      <c r="AR180" s="180" t="n">
        <f aca="false">+AR176*$C180</f>
        <v>7</v>
      </c>
      <c r="AS180" s="180" t="n">
        <f aca="false">+AS176*$C180</f>
        <v>7</v>
      </c>
      <c r="AT180" s="180" t="n">
        <f aca="false">+AT176*$C180</f>
        <v>7</v>
      </c>
      <c r="AU180" s="180" t="n">
        <f aca="false">+AU176*$C180</f>
        <v>7</v>
      </c>
      <c r="AV180" s="180" t="n">
        <f aca="false">+AV176*$C180</f>
        <v>7</v>
      </c>
      <c r="AW180" s="180" t="n">
        <f aca="false">+AW176*$C180</f>
        <v>7</v>
      </c>
      <c r="AX180" s="180" t="n">
        <f aca="false">+AX176*$C180</f>
        <v>7</v>
      </c>
      <c r="AY180" s="180" t="n">
        <f aca="false">+AY176*$C180</f>
        <v>7</v>
      </c>
      <c r="AZ180" s="180" t="n">
        <f aca="false">+AZ176*$C180</f>
        <v>7</v>
      </c>
      <c r="BA180" s="182" t="n">
        <f aca="false">+BA176*$C180</f>
        <v>7</v>
      </c>
      <c r="BB180" s="183" t="n">
        <f aca="false">+BB176*$C180</f>
        <v>7</v>
      </c>
      <c r="BC180" s="183"/>
      <c r="BF180" s="183"/>
      <c r="BG180" s="183"/>
      <c r="BH180" s="183"/>
      <c r="BI180" s="183"/>
      <c r="BJ180" s="183"/>
      <c r="BK180" s="183"/>
      <c r="BL180" s="183"/>
      <c r="BM180" s="183"/>
      <c r="BN180" s="183"/>
      <c r="BO180" s="183"/>
      <c r="BP180" s="183"/>
      <c r="BQ180" s="183"/>
      <c r="BR180" s="183"/>
      <c r="BS180" s="183"/>
      <c r="BT180" s="183"/>
      <c r="BU180" s="183"/>
      <c r="BV180" s="183"/>
      <c r="BW180" s="183"/>
      <c r="BX180" s="183"/>
      <c r="BY180" s="183"/>
      <c r="BZ180" s="183"/>
      <c r="CA180" s="183"/>
      <c r="CB180" s="183"/>
      <c r="CC180" s="183"/>
      <c r="CD180" s="183"/>
      <c r="CE180" s="183"/>
      <c r="CF180" s="183"/>
      <c r="CG180" s="183"/>
      <c r="CH180" s="183"/>
      <c r="CI180" s="183"/>
      <c r="CJ180" s="183"/>
      <c r="CK180" s="183"/>
    </row>
    <row r="181" customFormat="false" ht="13.5" hidden="false" customHeight="false" outlineLevel="0" collapsed="false">
      <c r="A181" s="184"/>
      <c r="B181" s="184" t="s">
        <v>126</v>
      </c>
      <c r="C181" s="185" t="str">
        <f aca="false">+'NTP or Sold'!C17</f>
        <v>NTP</v>
      </c>
      <c r="D181" s="186" t="n">
        <f aca="false">+D178*$C180</f>
        <v>0.301</v>
      </c>
      <c r="E181" s="186" t="n">
        <f aca="false">+E178*$C180</f>
        <v>0.371</v>
      </c>
      <c r="F181" s="186" t="n">
        <f aca="false">+F178*$C180</f>
        <v>0.441</v>
      </c>
      <c r="G181" s="186" t="n">
        <f aca="false">+G178*$C180</f>
        <v>0.511</v>
      </c>
      <c r="H181" s="186" t="n">
        <f aca="false">+H178*$C180</f>
        <v>0.581</v>
      </c>
      <c r="I181" s="186" t="n">
        <f aca="false">+I178*$C180</f>
        <v>0.651</v>
      </c>
      <c r="J181" s="186" t="n">
        <f aca="false">+J178*$C180</f>
        <v>0.721</v>
      </c>
      <c r="K181" s="186" t="n">
        <f aca="false">+K178*$C180</f>
        <v>0.791</v>
      </c>
      <c r="L181" s="186" t="n">
        <f aca="false">+L178*$C180</f>
        <v>0.854</v>
      </c>
      <c r="M181" s="186" t="n">
        <f aca="false">+M178*$C180</f>
        <v>0.945</v>
      </c>
      <c r="N181" s="186" t="n">
        <f aca="false">+N178*$C180</f>
        <v>1.057</v>
      </c>
      <c r="O181" s="186" t="n">
        <f aca="false">+O178*$C180</f>
        <v>1.169</v>
      </c>
      <c r="P181" s="186" t="n">
        <f aca="false">+P178*$C180</f>
        <v>1.274</v>
      </c>
      <c r="Q181" s="186" t="n">
        <f aca="false">+Q178*$C180</f>
        <v>1.379</v>
      </c>
      <c r="R181" s="186" t="n">
        <f aca="false">+R178*$C180</f>
        <v>1.456</v>
      </c>
      <c r="S181" s="186" t="n">
        <f aca="false">+S178*$C180</f>
        <v>1.519</v>
      </c>
      <c r="T181" s="186" t="n">
        <f aca="false">+T178*$C180</f>
        <v>1.61</v>
      </c>
      <c r="U181" s="186" t="n">
        <f aca="false">+U178*$C180</f>
        <v>1.722</v>
      </c>
      <c r="V181" s="186" t="n">
        <f aca="false">+V178*$C180</f>
        <v>1.82</v>
      </c>
      <c r="W181" s="186" t="n">
        <f aca="false">+W178*$C180</f>
        <v>1.932</v>
      </c>
      <c r="X181" s="186" t="n">
        <f aca="false">+X178*$C180</f>
        <v>2.107</v>
      </c>
      <c r="Y181" s="186" t="n">
        <f aca="false">+Y178*$C180</f>
        <v>2.296</v>
      </c>
      <c r="Z181" s="186" t="n">
        <f aca="false">+Z178*$C180</f>
        <v>7</v>
      </c>
      <c r="AA181" s="187" t="n">
        <f aca="false">+AA178*$C180</f>
        <v>7</v>
      </c>
      <c r="AB181" s="186" t="n">
        <f aca="false">+AB178*$C180</f>
        <v>7</v>
      </c>
      <c r="AC181" s="186" t="n">
        <f aca="false">+AC178*$C180</f>
        <v>7</v>
      </c>
      <c r="AD181" s="186" t="n">
        <f aca="false">+AD178*$C180</f>
        <v>7</v>
      </c>
      <c r="AE181" s="186" t="n">
        <f aca="false">+AE178*$C180</f>
        <v>7</v>
      </c>
      <c r="AF181" s="186" t="n">
        <f aca="false">+AF178*$C180</f>
        <v>7</v>
      </c>
      <c r="AG181" s="186" t="n">
        <f aca="false">+AG178*$C180</f>
        <v>7</v>
      </c>
      <c r="AH181" s="186" t="n">
        <f aca="false">+AH178*$C180</f>
        <v>7</v>
      </c>
      <c r="AI181" s="186" t="n">
        <f aca="false">+AI178*$C180</f>
        <v>7</v>
      </c>
      <c r="AJ181" s="186" t="n">
        <f aca="false">+AJ178*$C180</f>
        <v>7</v>
      </c>
      <c r="AK181" s="186" t="n">
        <f aca="false">+AK178*$C180</f>
        <v>7</v>
      </c>
      <c r="AL181" s="186" t="n">
        <f aca="false">+AL178*$C180</f>
        <v>7</v>
      </c>
      <c r="AM181" s="186" t="n">
        <f aca="false">+AM178*$C180</f>
        <v>7</v>
      </c>
      <c r="AN181" s="186" t="n">
        <f aca="false">+AN178*$C180</f>
        <v>7</v>
      </c>
      <c r="AO181" s="186" t="n">
        <f aca="false">+AO178*$C180</f>
        <v>7</v>
      </c>
      <c r="AP181" s="186" t="n">
        <f aca="false">+AP178*$C180</f>
        <v>7</v>
      </c>
      <c r="AQ181" s="186" t="n">
        <f aca="false">+AQ178*$C180</f>
        <v>7</v>
      </c>
      <c r="AR181" s="186" t="n">
        <f aca="false">+AR178*$C180</f>
        <v>7</v>
      </c>
      <c r="AS181" s="186" t="n">
        <f aca="false">+AS178*$C180</f>
        <v>7</v>
      </c>
      <c r="AT181" s="186" t="n">
        <f aca="false">+AT178*$C180</f>
        <v>7</v>
      </c>
      <c r="AU181" s="186" t="n">
        <f aca="false">+AU178*$C180</f>
        <v>7</v>
      </c>
      <c r="AV181" s="186" t="n">
        <f aca="false">+AV178*$C180</f>
        <v>7</v>
      </c>
      <c r="AW181" s="186" t="n">
        <f aca="false">+AW178*$C180</f>
        <v>7</v>
      </c>
      <c r="AX181" s="186" t="n">
        <f aca="false">+AX178*$C180</f>
        <v>7</v>
      </c>
      <c r="AY181" s="186" t="n">
        <f aca="false">+AY178*$C180</f>
        <v>7</v>
      </c>
      <c r="AZ181" s="186" t="n">
        <f aca="false">+AZ178*$C180</f>
        <v>7</v>
      </c>
      <c r="BA181" s="188" t="n">
        <f aca="false">+BA178*$C180</f>
        <v>7</v>
      </c>
      <c r="BB181" s="189" t="n">
        <f aca="false">+BB178*$C180</f>
        <v>7</v>
      </c>
      <c r="BC181" s="189"/>
      <c r="BF181" s="189"/>
      <c r="BG181" s="189"/>
      <c r="BH181" s="189"/>
      <c r="BI181" s="189"/>
      <c r="BJ181" s="189"/>
      <c r="BK181" s="189"/>
      <c r="BL181" s="189"/>
      <c r="BM181" s="189"/>
      <c r="BN181" s="189"/>
      <c r="BO181" s="189"/>
      <c r="BP181" s="189"/>
      <c r="BQ181" s="189"/>
      <c r="BR181" s="189"/>
      <c r="BS181" s="189"/>
      <c r="BT181" s="189"/>
      <c r="BU181" s="189"/>
      <c r="BV181" s="189"/>
      <c r="BW181" s="189"/>
      <c r="BX181" s="189"/>
      <c r="BY181" s="189"/>
      <c r="BZ181" s="189"/>
      <c r="CA181" s="189"/>
      <c r="CB181" s="189"/>
      <c r="CC181" s="189"/>
      <c r="CD181" s="189"/>
      <c r="CE181" s="189"/>
      <c r="CF181" s="189"/>
      <c r="CG181" s="189"/>
      <c r="CH181" s="189"/>
      <c r="CI181" s="189"/>
      <c r="CJ181" s="189"/>
      <c r="CK181" s="189"/>
    </row>
    <row r="182" customFormat="false" ht="15" hidden="false" customHeight="true" outlineLevel="0" collapsed="false">
      <c r="A182" s="167"/>
      <c r="B182" s="162" t="str">
        <f aca="false">+'NTP or Sold'!H18</f>
        <v>7FA w/ STG</v>
      </c>
      <c r="C182" s="163" t="str">
        <f aca="false">+'NTP or Sold'!T18</f>
        <v>Gen Power - Dell, Arkansas location;  duct fired (EECC) - 49%</v>
      </c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  <c r="X182" s="164"/>
      <c r="Y182" s="164"/>
      <c r="Z182" s="164"/>
      <c r="AA182" s="164"/>
      <c r="AB182" s="164"/>
      <c r="AC182" s="164"/>
      <c r="AD182" s="164"/>
      <c r="AE182" s="164"/>
      <c r="AF182" s="164"/>
      <c r="AG182" s="164"/>
      <c r="AH182" s="164"/>
      <c r="AI182" s="164"/>
      <c r="AJ182" s="164"/>
      <c r="AK182" s="164"/>
      <c r="AL182" s="164"/>
      <c r="AM182" s="164"/>
      <c r="AN182" s="164"/>
      <c r="AO182" s="164"/>
      <c r="AP182" s="164"/>
      <c r="AQ182" s="164"/>
      <c r="AR182" s="164"/>
      <c r="AS182" s="164"/>
      <c r="AT182" s="164"/>
      <c r="AU182" s="164"/>
      <c r="AV182" s="164"/>
      <c r="AW182" s="164"/>
      <c r="AX182" s="164"/>
      <c r="AY182" s="164"/>
      <c r="AZ182" s="164"/>
      <c r="BA182" s="164"/>
      <c r="BB182" s="164"/>
      <c r="BC182" s="166"/>
    </row>
    <row r="183" customFormat="false" ht="12.75" hidden="false" customHeight="false" outlineLevel="0" collapsed="false">
      <c r="A183" s="172"/>
      <c r="B183" s="168" t="s">
        <v>121</v>
      </c>
      <c r="C183" s="163"/>
      <c r="D183" s="169" t="n">
        <v>0</v>
      </c>
      <c r="E183" s="169" t="n">
        <v>0</v>
      </c>
      <c r="F183" s="169" t="n">
        <v>0</v>
      </c>
      <c r="G183" s="169" t="n">
        <v>0</v>
      </c>
      <c r="H183" s="169" t="n">
        <v>0</v>
      </c>
      <c r="I183" s="169" t="n">
        <v>0</v>
      </c>
      <c r="J183" s="169" t="n">
        <v>0</v>
      </c>
      <c r="K183" s="169" t="n">
        <v>0</v>
      </c>
      <c r="L183" s="169" t="n">
        <v>0</v>
      </c>
      <c r="M183" s="169" t="n">
        <v>0</v>
      </c>
      <c r="N183" s="169" t="n">
        <v>0</v>
      </c>
      <c r="O183" s="169" t="n">
        <v>0</v>
      </c>
      <c r="P183" s="169" t="n">
        <v>0</v>
      </c>
      <c r="Q183" s="169" t="n">
        <v>0</v>
      </c>
      <c r="R183" s="169" t="n">
        <v>0</v>
      </c>
      <c r="S183" s="169" t="n">
        <v>0</v>
      </c>
      <c r="T183" s="169" t="n">
        <v>0</v>
      </c>
      <c r="U183" s="169" t="n">
        <v>0</v>
      </c>
      <c r="V183" s="169" t="n">
        <v>0</v>
      </c>
      <c r="W183" s="169" t="n">
        <v>0.05</v>
      </c>
      <c r="X183" s="169" t="n">
        <v>0.072</v>
      </c>
      <c r="Y183" s="169" t="n">
        <v>0.038</v>
      </c>
      <c r="Z183" s="169" t="n">
        <v>0.199</v>
      </c>
      <c r="AA183" s="169" t="n">
        <v>0.03</v>
      </c>
      <c r="AB183" s="169" t="n">
        <v>0.03</v>
      </c>
      <c r="AC183" s="169" t="n">
        <v>0.03</v>
      </c>
      <c r="AD183" s="169" t="n">
        <v>0.03</v>
      </c>
      <c r="AE183" s="169" t="n">
        <v>0.03</v>
      </c>
      <c r="AF183" s="169" t="n">
        <v>0.03</v>
      </c>
      <c r="AG183" s="169" t="n">
        <v>0.03</v>
      </c>
      <c r="AH183" s="169" t="n">
        <v>0.03</v>
      </c>
      <c r="AI183" s="169" t="n">
        <v>0.031</v>
      </c>
      <c r="AJ183" s="169" t="n">
        <v>0.04</v>
      </c>
      <c r="AK183" s="169" t="n">
        <v>0.04</v>
      </c>
      <c r="AL183" s="169" t="n">
        <v>0.2</v>
      </c>
      <c r="AM183" s="169" t="n">
        <v>0.04</v>
      </c>
      <c r="AN183" s="169" t="n">
        <v>0.05</v>
      </c>
      <c r="AO183" s="169" t="n">
        <v>0</v>
      </c>
      <c r="AP183" s="169" t="n">
        <v>0</v>
      </c>
      <c r="AQ183" s="169" t="n">
        <v>0</v>
      </c>
      <c r="AR183" s="169" t="n">
        <v>0</v>
      </c>
      <c r="AS183" s="169" t="n">
        <v>0</v>
      </c>
      <c r="AT183" s="169" t="n">
        <v>0</v>
      </c>
      <c r="AU183" s="169" t="n">
        <v>0</v>
      </c>
      <c r="AV183" s="169" t="n">
        <v>0</v>
      </c>
      <c r="AW183" s="169" t="n">
        <v>0</v>
      </c>
      <c r="AX183" s="169" t="n">
        <v>0</v>
      </c>
      <c r="AY183" s="169" t="n">
        <v>0</v>
      </c>
      <c r="AZ183" s="169" t="n">
        <v>0</v>
      </c>
      <c r="BA183" s="169" t="n">
        <v>0</v>
      </c>
      <c r="BB183" s="169" t="n">
        <v>0</v>
      </c>
      <c r="BC183" s="171" t="n">
        <f aca="false">SUM(D183:BB183)</f>
        <v>1</v>
      </c>
      <c r="BD183" s="168"/>
    </row>
    <row r="184" customFormat="false" ht="12.75" hidden="false" customHeight="false" outlineLevel="0" collapsed="false">
      <c r="A184" s="172"/>
      <c r="B184" s="168" t="s">
        <v>122</v>
      </c>
      <c r="C184" s="163"/>
      <c r="D184" s="169" t="n">
        <f aca="false">D183</f>
        <v>0</v>
      </c>
      <c r="E184" s="169" t="n">
        <f aca="false">+D184+E183</f>
        <v>0</v>
      </c>
      <c r="F184" s="169" t="n">
        <f aca="false">+E184+F183</f>
        <v>0</v>
      </c>
      <c r="G184" s="169" t="n">
        <f aca="false">+F184+G183</f>
        <v>0</v>
      </c>
      <c r="H184" s="169" t="n">
        <f aca="false">+G184+H183</f>
        <v>0</v>
      </c>
      <c r="I184" s="169" t="n">
        <f aca="false">+H184+I183</f>
        <v>0</v>
      </c>
      <c r="J184" s="169" t="n">
        <f aca="false">+I184+J183</f>
        <v>0</v>
      </c>
      <c r="K184" s="169" t="n">
        <f aca="false">+J184+K183</f>
        <v>0</v>
      </c>
      <c r="L184" s="169" t="n">
        <f aca="false">+K184+L183</f>
        <v>0</v>
      </c>
      <c r="M184" s="169" t="n">
        <f aca="false">+L184+M183</f>
        <v>0</v>
      </c>
      <c r="N184" s="169" t="n">
        <f aca="false">+M184+N183</f>
        <v>0</v>
      </c>
      <c r="O184" s="169" t="n">
        <f aca="false">+N184+O183</f>
        <v>0</v>
      </c>
      <c r="P184" s="169" t="n">
        <f aca="false">+O184+P183</f>
        <v>0</v>
      </c>
      <c r="Q184" s="169" t="n">
        <f aca="false">+P184+Q183</f>
        <v>0</v>
      </c>
      <c r="R184" s="169" t="n">
        <f aca="false">+Q184+R183</f>
        <v>0</v>
      </c>
      <c r="S184" s="169" t="n">
        <f aca="false">+R184+S183</f>
        <v>0</v>
      </c>
      <c r="T184" s="169" t="n">
        <f aca="false">+S184+T183</f>
        <v>0</v>
      </c>
      <c r="U184" s="169" t="n">
        <f aca="false">+T184+U183</f>
        <v>0</v>
      </c>
      <c r="V184" s="169" t="n">
        <f aca="false">+U184+V183</f>
        <v>0</v>
      </c>
      <c r="W184" s="169" t="n">
        <f aca="false">+V184+W183</f>
        <v>0.05</v>
      </c>
      <c r="X184" s="169" t="n">
        <f aca="false">+W184+X183</f>
        <v>0.122</v>
      </c>
      <c r="Y184" s="169" t="n">
        <f aca="false">+X184+Y183</f>
        <v>0.16</v>
      </c>
      <c r="Z184" s="169" t="n">
        <f aca="false">+Y184+Z183</f>
        <v>0.359</v>
      </c>
      <c r="AA184" s="169" t="n">
        <f aca="false">+Z184+AA183</f>
        <v>0.389</v>
      </c>
      <c r="AB184" s="169" t="n">
        <f aca="false">+AA184+AB183</f>
        <v>0.419</v>
      </c>
      <c r="AC184" s="169" t="n">
        <f aca="false">+AB184+AC183</f>
        <v>0.449</v>
      </c>
      <c r="AD184" s="169" t="n">
        <f aca="false">+AC184+AD183</f>
        <v>0.479</v>
      </c>
      <c r="AE184" s="169" t="n">
        <f aca="false">+AD184+AE183</f>
        <v>0.509</v>
      </c>
      <c r="AF184" s="169" t="n">
        <f aca="false">+AE184+AF183</f>
        <v>0.539</v>
      </c>
      <c r="AG184" s="169" t="n">
        <f aca="false">+AF184+AG183</f>
        <v>0.569</v>
      </c>
      <c r="AH184" s="169" t="n">
        <f aca="false">+AG184+AH183</f>
        <v>0.599</v>
      </c>
      <c r="AI184" s="169" t="n">
        <f aca="false">+AH184+AI183</f>
        <v>0.63</v>
      </c>
      <c r="AJ184" s="169" t="n">
        <f aca="false">+AI184+AJ183</f>
        <v>0.67</v>
      </c>
      <c r="AK184" s="169" t="n">
        <f aca="false">+AJ184+AK183</f>
        <v>0.71</v>
      </c>
      <c r="AL184" s="169" t="n">
        <f aca="false">+AK184+AL183</f>
        <v>0.91</v>
      </c>
      <c r="AM184" s="169" t="n">
        <f aca="false">+AL184+AM183</f>
        <v>0.95</v>
      </c>
      <c r="AN184" s="169" t="n">
        <f aca="false">+AM184+AN183</f>
        <v>1</v>
      </c>
      <c r="AO184" s="169" t="n">
        <f aca="false">+AN184+AO183</f>
        <v>1</v>
      </c>
      <c r="AP184" s="169" t="n">
        <f aca="false">+AO184+AP183</f>
        <v>1</v>
      </c>
      <c r="AQ184" s="169" t="n">
        <f aca="false">+AP184+AQ183</f>
        <v>1</v>
      </c>
      <c r="AR184" s="169" t="n">
        <f aca="false">+AQ184+AR183</f>
        <v>1</v>
      </c>
      <c r="AS184" s="169" t="n">
        <f aca="false">+AR184+AS183</f>
        <v>1</v>
      </c>
      <c r="AT184" s="169" t="n">
        <f aca="false">+AS184+AT183</f>
        <v>1</v>
      </c>
      <c r="AU184" s="169" t="n">
        <f aca="false">+AT184+AU183</f>
        <v>1</v>
      </c>
      <c r="AV184" s="169" t="n">
        <f aca="false">+AU184+AV183</f>
        <v>1</v>
      </c>
      <c r="AW184" s="169" t="n">
        <f aca="false">+AV184+AW183</f>
        <v>1</v>
      </c>
      <c r="AX184" s="169" t="n">
        <f aca="false">+AW184+AX183</f>
        <v>1</v>
      </c>
      <c r="AY184" s="169" t="n">
        <f aca="false">+AX184+AY183</f>
        <v>1</v>
      </c>
      <c r="AZ184" s="169" t="n">
        <f aca="false">+AY184+AZ183</f>
        <v>1</v>
      </c>
      <c r="BA184" s="169" t="n">
        <f aca="false">+AZ184+BA183</f>
        <v>1</v>
      </c>
      <c r="BB184" s="169" t="n">
        <f aca="false">+BA184+BB183</f>
        <v>1</v>
      </c>
      <c r="BC184" s="171"/>
      <c r="BD184" s="168"/>
    </row>
    <row r="185" customFormat="false" ht="12.75" hidden="false" customHeight="false" outlineLevel="0" collapsed="false">
      <c r="A185" s="172"/>
      <c r="B185" s="168" t="s">
        <v>123</v>
      </c>
      <c r="C185" s="163"/>
      <c r="D185" s="169" t="n">
        <v>0</v>
      </c>
      <c r="E185" s="169" t="n">
        <v>0</v>
      </c>
      <c r="F185" s="169" t="n">
        <v>0</v>
      </c>
      <c r="G185" s="169" t="n">
        <v>0</v>
      </c>
      <c r="H185" s="169" t="n">
        <v>0</v>
      </c>
      <c r="I185" s="169" t="n">
        <v>0</v>
      </c>
      <c r="J185" s="169" t="n">
        <v>0</v>
      </c>
      <c r="K185" s="169" t="n">
        <v>0</v>
      </c>
      <c r="L185" s="169" t="n">
        <v>0</v>
      </c>
      <c r="M185" s="169" t="n">
        <v>0</v>
      </c>
      <c r="N185" s="169" t="n">
        <v>0</v>
      </c>
      <c r="O185" s="169" t="n">
        <v>0</v>
      </c>
      <c r="P185" s="169" t="n">
        <v>0</v>
      </c>
      <c r="Q185" s="169" t="n">
        <v>0</v>
      </c>
      <c r="R185" s="169" t="n">
        <v>0</v>
      </c>
      <c r="S185" s="169" t="n">
        <v>0</v>
      </c>
      <c r="T185" s="169" t="n">
        <v>0</v>
      </c>
      <c r="U185" s="169" t="n">
        <v>0</v>
      </c>
      <c r="V185" s="169" t="n">
        <v>0</v>
      </c>
      <c r="W185" s="169" t="n">
        <f aca="false">W186-V186</f>
        <v>0.111</v>
      </c>
      <c r="X185" s="169" t="n">
        <f aca="false">X186-W186</f>
        <v>0.037</v>
      </c>
      <c r="Y185" s="169" t="n">
        <f aca="false">Y186-X186</f>
        <v>0.052</v>
      </c>
      <c r="Z185" s="169" t="n">
        <f aca="false">Z186-Y186</f>
        <v>0.1</v>
      </c>
      <c r="AA185" s="169" t="n">
        <f aca="false">AA186-Z186</f>
        <v>0.02</v>
      </c>
      <c r="AB185" s="169" t="n">
        <f aca="false">AB186-AA186</f>
        <v>0.02</v>
      </c>
      <c r="AC185" s="169" t="n">
        <f aca="false">AC186-AB186</f>
        <v>0.02</v>
      </c>
      <c r="AD185" s="169" t="n">
        <f aca="false">AD186-AC186</f>
        <v>0.02</v>
      </c>
      <c r="AE185" s="169" t="n">
        <f aca="false">AE186-AD186</f>
        <v>0.02</v>
      </c>
      <c r="AF185" s="169" t="n">
        <f aca="false">AF186-AE186</f>
        <v>0</v>
      </c>
      <c r="AG185" s="169" t="n">
        <f aca="false">AG186-AF186</f>
        <v>0</v>
      </c>
      <c r="AH185" s="169" t="n">
        <f aca="false">AH186-AG186</f>
        <v>0</v>
      </c>
      <c r="AI185" s="169" t="n">
        <f aca="false">AI186-AH186</f>
        <v>0</v>
      </c>
      <c r="AJ185" s="169" t="n">
        <f aca="false">AJ186-AI186</f>
        <v>0</v>
      </c>
      <c r="AK185" s="169" t="n">
        <f aca="false">AK186-AJ186</f>
        <v>0</v>
      </c>
      <c r="AL185" s="169" t="n">
        <f aca="false">AL186-AK186</f>
        <v>0.6</v>
      </c>
      <c r="AM185" s="169" t="n">
        <f aca="false">AM186-AL186</f>
        <v>0</v>
      </c>
      <c r="AN185" s="169" t="n">
        <f aca="false">AN186-AM186</f>
        <v>0</v>
      </c>
      <c r="AO185" s="169" t="n">
        <f aca="false">AO186-AN186</f>
        <v>0</v>
      </c>
      <c r="AP185" s="169" t="n">
        <f aca="false">AP186-AO186</f>
        <v>0</v>
      </c>
      <c r="AQ185" s="169" t="n">
        <f aca="false">AQ186-AP186</f>
        <v>0</v>
      </c>
      <c r="AR185" s="169" t="n">
        <f aca="false">AR186-AQ186</f>
        <v>0</v>
      </c>
      <c r="AS185" s="169" t="n">
        <f aca="false">AS186-AR186</f>
        <v>0</v>
      </c>
      <c r="AT185" s="169" t="n">
        <f aca="false">AT186-AS186</f>
        <v>0</v>
      </c>
      <c r="AU185" s="169" t="n">
        <f aca="false">AU186-AT186</f>
        <v>0</v>
      </c>
      <c r="AV185" s="169" t="n">
        <f aca="false">AV186-AU186</f>
        <v>0</v>
      </c>
      <c r="AW185" s="169" t="n">
        <f aca="false">AW186-AV186</f>
        <v>0</v>
      </c>
      <c r="AX185" s="169" t="n">
        <f aca="false">AX186-AW186</f>
        <v>0</v>
      </c>
      <c r="AY185" s="169" t="n">
        <f aca="false">AY186-AX186</f>
        <v>0</v>
      </c>
      <c r="AZ185" s="169" t="n">
        <f aca="false">AZ186-AY186</f>
        <v>0</v>
      </c>
      <c r="BA185" s="169" t="n">
        <f aca="false">BA186-AZ186</f>
        <v>0</v>
      </c>
      <c r="BB185" s="169" t="n">
        <f aca="false">BB186-BA186</f>
        <v>0</v>
      </c>
      <c r="BC185" s="171" t="n">
        <f aca="false">SUM(D185:BB185)</f>
        <v>1</v>
      </c>
      <c r="BD185" s="168"/>
    </row>
    <row r="186" customFormat="false" ht="12.75" hidden="false" customHeight="false" outlineLevel="0" collapsed="false">
      <c r="A186" s="172"/>
      <c r="B186" s="168" t="s">
        <v>124</v>
      </c>
      <c r="C186" s="163"/>
      <c r="D186" s="169" t="n">
        <f aca="false">D185</f>
        <v>0</v>
      </c>
      <c r="E186" s="169" t="n">
        <f aca="false">+D186+E185</f>
        <v>0</v>
      </c>
      <c r="F186" s="169" t="n">
        <f aca="false">+E186+F185</f>
        <v>0</v>
      </c>
      <c r="G186" s="169" t="n">
        <f aca="false">+F186+G185</f>
        <v>0</v>
      </c>
      <c r="H186" s="169" t="n">
        <f aca="false">+G186+H185</f>
        <v>0</v>
      </c>
      <c r="I186" s="169" t="n">
        <f aca="false">+H186+I185</f>
        <v>0</v>
      </c>
      <c r="J186" s="169" t="n">
        <f aca="false">+I186+J185</f>
        <v>0</v>
      </c>
      <c r="K186" s="169" t="n">
        <f aca="false">+J186+K185</f>
        <v>0</v>
      </c>
      <c r="L186" s="169" t="n">
        <f aca="false">+K186+L185</f>
        <v>0</v>
      </c>
      <c r="M186" s="169" t="n">
        <f aca="false">+L186+M185</f>
        <v>0</v>
      </c>
      <c r="N186" s="169" t="n">
        <f aca="false">+M186+N185</f>
        <v>0</v>
      </c>
      <c r="O186" s="169" t="n">
        <f aca="false">+N186+O185</f>
        <v>0</v>
      </c>
      <c r="P186" s="169" t="n">
        <f aca="false">+O186+P185</f>
        <v>0</v>
      </c>
      <c r="Q186" s="169" t="n">
        <f aca="false">+P186+Q185</f>
        <v>0</v>
      </c>
      <c r="R186" s="169" t="n">
        <f aca="false">+Q186+R185</f>
        <v>0</v>
      </c>
      <c r="S186" s="169" t="n">
        <f aca="false">+R186+S185</f>
        <v>0</v>
      </c>
      <c r="T186" s="169" t="n">
        <f aca="false">+S186+T185</f>
        <v>0</v>
      </c>
      <c r="U186" s="169" t="n">
        <f aca="false">+T186+U185</f>
        <v>0</v>
      </c>
      <c r="V186" s="169" t="n">
        <f aca="false">+U186+V185</f>
        <v>0</v>
      </c>
      <c r="W186" s="169" t="n">
        <v>0.111</v>
      </c>
      <c r="X186" s="169" t="n">
        <v>0.148</v>
      </c>
      <c r="Y186" s="169" t="n">
        <v>0.2</v>
      </c>
      <c r="Z186" s="169" t="n">
        <v>0.3</v>
      </c>
      <c r="AA186" s="169" t="n">
        <v>0.32</v>
      </c>
      <c r="AB186" s="169" t="n">
        <v>0.34</v>
      </c>
      <c r="AC186" s="169" t="n">
        <v>0.36</v>
      </c>
      <c r="AD186" s="169" t="n">
        <v>0.38</v>
      </c>
      <c r="AE186" s="169" t="n">
        <v>0.4</v>
      </c>
      <c r="AF186" s="169" t="n">
        <v>0.4</v>
      </c>
      <c r="AG186" s="169" t="n">
        <v>0.4</v>
      </c>
      <c r="AH186" s="169" t="n">
        <v>0.4</v>
      </c>
      <c r="AI186" s="169" t="n">
        <v>0.4</v>
      </c>
      <c r="AJ186" s="169" t="n">
        <v>0.4</v>
      </c>
      <c r="AK186" s="169" t="n">
        <v>0.4</v>
      </c>
      <c r="AL186" s="169" t="n">
        <v>1</v>
      </c>
      <c r="AM186" s="169" t="n">
        <v>1</v>
      </c>
      <c r="AN186" s="169" t="n">
        <v>1</v>
      </c>
      <c r="AO186" s="169" t="n">
        <v>1</v>
      </c>
      <c r="AP186" s="169" t="n">
        <v>1</v>
      </c>
      <c r="AQ186" s="169" t="n">
        <v>1</v>
      </c>
      <c r="AR186" s="169" t="n">
        <v>1</v>
      </c>
      <c r="AS186" s="169" t="n">
        <v>1</v>
      </c>
      <c r="AT186" s="169" t="n">
        <v>1</v>
      </c>
      <c r="AU186" s="169" t="n">
        <v>1</v>
      </c>
      <c r="AV186" s="169" t="n">
        <v>1</v>
      </c>
      <c r="AW186" s="169" t="n">
        <v>1</v>
      </c>
      <c r="AX186" s="169" t="n">
        <v>1</v>
      </c>
      <c r="AY186" s="169" t="n">
        <v>1</v>
      </c>
      <c r="AZ186" s="169" t="n">
        <v>1</v>
      </c>
      <c r="BA186" s="169" t="n">
        <v>1</v>
      </c>
      <c r="BB186" s="169" t="n">
        <v>1</v>
      </c>
      <c r="BC186" s="171"/>
      <c r="BD186" s="168"/>
    </row>
    <row r="187" customFormat="false" ht="12.75" hidden="false" customHeight="false" outlineLevel="0" collapsed="false">
      <c r="A187" s="172"/>
      <c r="B187" s="168"/>
      <c r="C187" s="282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71"/>
      <c r="BD187" s="168"/>
    </row>
    <row r="188" customFormat="false" ht="12.75" hidden="false" customHeight="false" outlineLevel="0" collapsed="false">
      <c r="A188" s="178"/>
      <c r="B188" s="178" t="s">
        <v>125</v>
      </c>
      <c r="C188" s="179" t="n">
        <v>34.87774</v>
      </c>
      <c r="D188" s="180" t="n">
        <f aca="false">+D184*$C188</f>
        <v>0</v>
      </c>
      <c r="E188" s="180" t="n">
        <f aca="false">+E184*$C188</f>
        <v>0</v>
      </c>
      <c r="F188" s="180" t="n">
        <f aca="false">+F184*$C188</f>
        <v>0</v>
      </c>
      <c r="G188" s="180" t="n">
        <f aca="false">+G184*$C188</f>
        <v>0</v>
      </c>
      <c r="H188" s="180" t="n">
        <f aca="false">+H184*$C188</f>
        <v>0</v>
      </c>
      <c r="I188" s="180" t="n">
        <f aca="false">+I184*$C188</f>
        <v>0</v>
      </c>
      <c r="J188" s="180" t="n">
        <f aca="false">+J184*$C188</f>
        <v>0</v>
      </c>
      <c r="K188" s="180" t="n">
        <f aca="false">+K184*$C188</f>
        <v>0</v>
      </c>
      <c r="L188" s="180" t="n">
        <f aca="false">+L184*$C188</f>
        <v>0</v>
      </c>
      <c r="M188" s="180" t="n">
        <f aca="false">+M184*$C188</f>
        <v>0</v>
      </c>
      <c r="N188" s="180" t="n">
        <f aca="false">+N184*$C188</f>
        <v>0</v>
      </c>
      <c r="O188" s="180" t="n">
        <f aca="false">+O184*$C188</f>
        <v>0</v>
      </c>
      <c r="P188" s="180" t="n">
        <f aca="false">+P184*$C188</f>
        <v>0</v>
      </c>
      <c r="Q188" s="180" t="n">
        <f aca="false">+Q184*$C188</f>
        <v>0</v>
      </c>
      <c r="R188" s="180" t="n">
        <f aca="false">+R184*$C188</f>
        <v>0</v>
      </c>
      <c r="S188" s="180" t="n">
        <f aca="false">+S184*$C188</f>
        <v>0</v>
      </c>
      <c r="T188" s="180" t="n">
        <f aca="false">+T184*$C188</f>
        <v>0</v>
      </c>
      <c r="U188" s="180" t="n">
        <f aca="false">+U184*$C188</f>
        <v>0</v>
      </c>
      <c r="V188" s="180" t="n">
        <f aca="false">+V184*$C188</f>
        <v>0</v>
      </c>
      <c r="W188" s="180" t="n">
        <f aca="false">+W184*$C188</f>
        <v>1.743887</v>
      </c>
      <c r="X188" s="180" t="n">
        <f aca="false">+X184*$C188</f>
        <v>4.25508428</v>
      </c>
      <c r="Y188" s="180" t="n">
        <f aca="false">+Y184*$C188</f>
        <v>5.5804384</v>
      </c>
      <c r="Z188" s="180" t="n">
        <f aca="false">+Z184*$C188</f>
        <v>12.52110866</v>
      </c>
      <c r="AA188" s="180" t="n">
        <f aca="false">+AA184*$C188</f>
        <v>13.56744086</v>
      </c>
      <c r="AB188" s="180" t="n">
        <f aca="false">+AB184*$C188</f>
        <v>14.61377306</v>
      </c>
      <c r="AC188" s="180" t="n">
        <f aca="false">+AC184*$C188</f>
        <v>15.66010526</v>
      </c>
      <c r="AD188" s="180" t="n">
        <f aca="false">+AD184*$C188</f>
        <v>16.70643746</v>
      </c>
      <c r="AE188" s="180" t="n">
        <f aca="false">+AE184*$C188</f>
        <v>17.75276966</v>
      </c>
      <c r="AF188" s="180" t="n">
        <f aca="false">+AF184*$C188</f>
        <v>18.79910186</v>
      </c>
      <c r="AG188" s="180" t="n">
        <f aca="false">+AG184*$C188</f>
        <v>19.84543406</v>
      </c>
      <c r="AH188" s="180" t="n">
        <f aca="false">+AH184*$C188</f>
        <v>20.89176626</v>
      </c>
      <c r="AI188" s="180" t="n">
        <f aca="false">+AI184*$C188</f>
        <v>21.9729762</v>
      </c>
      <c r="AJ188" s="180" t="n">
        <f aca="false">+AJ184*$C188</f>
        <v>23.3680858</v>
      </c>
      <c r="AK188" s="180" t="n">
        <f aca="false">+AK184*$C188</f>
        <v>24.7631954</v>
      </c>
      <c r="AL188" s="180" t="n">
        <f aca="false">+AL184*$C188</f>
        <v>31.7387434</v>
      </c>
      <c r="AM188" s="180" t="n">
        <f aca="false">+AM184*$C188</f>
        <v>33.133853</v>
      </c>
      <c r="AN188" s="180" t="n">
        <f aca="false">+AN184*$C188</f>
        <v>34.87774</v>
      </c>
      <c r="AO188" s="180" t="n">
        <f aca="false">+AO184*$C188</f>
        <v>34.87774</v>
      </c>
      <c r="AP188" s="180" t="n">
        <f aca="false">+AP184*$C188</f>
        <v>34.87774</v>
      </c>
      <c r="AQ188" s="180" t="n">
        <f aca="false">+AQ184*$C188</f>
        <v>34.87774</v>
      </c>
      <c r="AR188" s="180" t="n">
        <f aca="false">+AR184*$C188</f>
        <v>34.87774</v>
      </c>
      <c r="AS188" s="180" t="n">
        <f aca="false">+AS184*$C188</f>
        <v>34.87774</v>
      </c>
      <c r="AT188" s="180" t="n">
        <f aca="false">+AT184*$C188</f>
        <v>34.87774</v>
      </c>
      <c r="AU188" s="180" t="n">
        <f aca="false">+AU184*$C188</f>
        <v>34.87774</v>
      </c>
      <c r="AV188" s="180" t="n">
        <f aca="false">+AV184*$C188</f>
        <v>34.87774</v>
      </c>
      <c r="AW188" s="180" t="n">
        <f aca="false">+AW184*$C188</f>
        <v>34.87774</v>
      </c>
      <c r="AX188" s="180" t="n">
        <f aca="false">+AX184*$C188</f>
        <v>34.87774</v>
      </c>
      <c r="AY188" s="180" t="n">
        <f aca="false">+AY184*$C188</f>
        <v>34.87774</v>
      </c>
      <c r="AZ188" s="180" t="n">
        <f aca="false">+AZ184*$C188</f>
        <v>34.87774</v>
      </c>
      <c r="BA188" s="180" t="n">
        <f aca="false">+BA184*$C188</f>
        <v>34.87774</v>
      </c>
      <c r="BB188" s="180" t="n">
        <f aca="false">+BB184*$C188</f>
        <v>34.87774</v>
      </c>
      <c r="BC188" s="182"/>
      <c r="BD188" s="183"/>
      <c r="BE188" s="183"/>
      <c r="BF188" s="183"/>
      <c r="BG188" s="183"/>
      <c r="BH188" s="183"/>
      <c r="BI188" s="183"/>
      <c r="BJ188" s="183"/>
      <c r="BK188" s="183"/>
      <c r="BL188" s="183"/>
      <c r="BM188" s="183"/>
      <c r="BN188" s="183"/>
      <c r="BO188" s="183"/>
      <c r="BP188" s="183"/>
      <c r="BQ188" s="183"/>
      <c r="BR188" s="183"/>
      <c r="BS188" s="183"/>
      <c r="BT188" s="183"/>
      <c r="BU188" s="183"/>
      <c r="BV188" s="183"/>
      <c r="BW188" s="183"/>
      <c r="BX188" s="183"/>
      <c r="BY188" s="183"/>
      <c r="BZ188" s="183"/>
      <c r="CA188" s="183"/>
      <c r="CB188" s="183"/>
      <c r="CC188" s="183"/>
      <c r="CD188" s="183"/>
      <c r="CE188" s="183"/>
      <c r="CF188" s="183"/>
      <c r="CG188" s="183"/>
      <c r="CH188" s="183"/>
      <c r="CI188" s="183"/>
      <c r="CJ188" s="183"/>
      <c r="CK188" s="183"/>
    </row>
    <row r="189" customFormat="false" ht="13.5" hidden="false" customHeight="false" outlineLevel="0" collapsed="false">
      <c r="A189" s="184"/>
      <c r="B189" s="184" t="s">
        <v>126</v>
      </c>
      <c r="C189" s="185" t="str">
        <f aca="false">+'NTP or Sold'!C18</f>
        <v>Sold</v>
      </c>
      <c r="D189" s="186" t="n">
        <f aca="false">+D186*$C188</f>
        <v>0</v>
      </c>
      <c r="E189" s="186" t="n">
        <f aca="false">+E186*$C188</f>
        <v>0</v>
      </c>
      <c r="F189" s="186" t="n">
        <f aca="false">+F186*$C188</f>
        <v>0</v>
      </c>
      <c r="G189" s="186" t="n">
        <f aca="false">+G186*$C188</f>
        <v>0</v>
      </c>
      <c r="H189" s="186" t="n">
        <f aca="false">+H186*$C188</f>
        <v>0</v>
      </c>
      <c r="I189" s="186" t="n">
        <f aca="false">+I186*$C188</f>
        <v>0</v>
      </c>
      <c r="J189" s="186" t="n">
        <f aca="false">+J186*$C188</f>
        <v>0</v>
      </c>
      <c r="K189" s="186" t="n">
        <f aca="false">+K186*$C188</f>
        <v>0</v>
      </c>
      <c r="L189" s="186" t="n">
        <f aca="false">+L186*$C188</f>
        <v>0</v>
      </c>
      <c r="M189" s="186" t="n">
        <f aca="false">+M186*$C188</f>
        <v>0</v>
      </c>
      <c r="N189" s="186" t="n">
        <f aca="false">+N186*$C188</f>
        <v>0</v>
      </c>
      <c r="O189" s="186" t="n">
        <f aca="false">+O186*$C188</f>
        <v>0</v>
      </c>
      <c r="P189" s="186" t="n">
        <f aca="false">+P186*$C188</f>
        <v>0</v>
      </c>
      <c r="Q189" s="186" t="n">
        <f aca="false">+Q186*$C188</f>
        <v>0</v>
      </c>
      <c r="R189" s="186" t="n">
        <f aca="false">+R186*$C188</f>
        <v>0</v>
      </c>
      <c r="S189" s="186" t="n">
        <f aca="false">+S186*$C188</f>
        <v>0</v>
      </c>
      <c r="T189" s="186" t="n">
        <f aca="false">+T186*$C188</f>
        <v>0</v>
      </c>
      <c r="U189" s="186" t="n">
        <f aca="false">+U186*$C188</f>
        <v>0</v>
      </c>
      <c r="V189" s="186" t="n">
        <f aca="false">+V186*$C188</f>
        <v>0</v>
      </c>
      <c r="W189" s="186" t="n">
        <f aca="false">+W186*$C188</f>
        <v>3.87142914</v>
      </c>
      <c r="X189" s="186" t="n">
        <f aca="false">+X186*$C188</f>
        <v>5.16190552</v>
      </c>
      <c r="Y189" s="186" t="n">
        <f aca="false">+Y186*$C188</f>
        <v>6.975548</v>
      </c>
      <c r="Z189" s="186" t="n">
        <f aca="false">+Z186*$C188</f>
        <v>10.463322</v>
      </c>
      <c r="AA189" s="186" t="n">
        <f aca="false">+AA186*$C188</f>
        <v>11.1608768</v>
      </c>
      <c r="AB189" s="186" t="n">
        <f aca="false">+AB186*$C188</f>
        <v>11.8584316</v>
      </c>
      <c r="AC189" s="186" t="n">
        <f aca="false">+AC186*$C188</f>
        <v>12.5559864</v>
      </c>
      <c r="AD189" s="186" t="n">
        <f aca="false">+AD186*$C188</f>
        <v>13.2535412</v>
      </c>
      <c r="AE189" s="186" t="n">
        <f aca="false">+AE186*$C188</f>
        <v>13.951096</v>
      </c>
      <c r="AF189" s="186" t="n">
        <f aca="false">+AF186*$C188</f>
        <v>13.951096</v>
      </c>
      <c r="AG189" s="186" t="n">
        <f aca="false">+AG186*$C188</f>
        <v>13.951096</v>
      </c>
      <c r="AH189" s="186" t="n">
        <f aca="false">+AH186*$C188</f>
        <v>13.951096</v>
      </c>
      <c r="AI189" s="186" t="n">
        <f aca="false">+AI186*$C188</f>
        <v>13.951096</v>
      </c>
      <c r="AJ189" s="186" t="n">
        <f aca="false">+AJ186*$C188</f>
        <v>13.951096</v>
      </c>
      <c r="AK189" s="186" t="n">
        <f aca="false">+AK186*$C188</f>
        <v>13.951096</v>
      </c>
      <c r="AL189" s="186" t="n">
        <f aca="false">+AL186*$C188</f>
        <v>34.87774</v>
      </c>
      <c r="AM189" s="186" t="n">
        <f aca="false">+AM186*$C188</f>
        <v>34.87774</v>
      </c>
      <c r="AN189" s="186" t="n">
        <f aca="false">+AN186*$C188</f>
        <v>34.87774</v>
      </c>
      <c r="AO189" s="186" t="n">
        <f aca="false">+AO186*$C188</f>
        <v>34.87774</v>
      </c>
      <c r="AP189" s="186" t="n">
        <f aca="false">+AP186*$C188</f>
        <v>34.87774</v>
      </c>
      <c r="AQ189" s="186" t="n">
        <f aca="false">+AQ186*$C188</f>
        <v>34.87774</v>
      </c>
      <c r="AR189" s="186" t="n">
        <f aca="false">+AR186*$C188</f>
        <v>34.87774</v>
      </c>
      <c r="AS189" s="186" t="n">
        <f aca="false">+AS186*$C188</f>
        <v>34.87774</v>
      </c>
      <c r="AT189" s="186" t="n">
        <f aca="false">+AT186*$C188</f>
        <v>34.87774</v>
      </c>
      <c r="AU189" s="186" t="n">
        <f aca="false">+AU186*$C188</f>
        <v>34.87774</v>
      </c>
      <c r="AV189" s="186" t="n">
        <f aca="false">+AV186*$C188</f>
        <v>34.87774</v>
      </c>
      <c r="AW189" s="186" t="n">
        <f aca="false">+AW186*$C188</f>
        <v>34.87774</v>
      </c>
      <c r="AX189" s="186" t="n">
        <f aca="false">+AX186*$C188</f>
        <v>34.87774</v>
      </c>
      <c r="AY189" s="186" t="n">
        <f aca="false">+AY186*$C188</f>
        <v>34.87774</v>
      </c>
      <c r="AZ189" s="186" t="n">
        <f aca="false">+AZ186*$C188</f>
        <v>34.87774</v>
      </c>
      <c r="BA189" s="186" t="n">
        <f aca="false">+BA186*$C188</f>
        <v>34.87774</v>
      </c>
      <c r="BB189" s="186" t="n">
        <f aca="false">+BB186*$C188</f>
        <v>34.87774</v>
      </c>
      <c r="BC189" s="188"/>
      <c r="BD189" s="189"/>
      <c r="BE189" s="189"/>
      <c r="BF189" s="189"/>
      <c r="BG189" s="189"/>
      <c r="BH189" s="189"/>
      <c r="BI189" s="189"/>
      <c r="BJ189" s="189"/>
      <c r="BK189" s="189"/>
      <c r="BL189" s="189"/>
      <c r="BM189" s="189"/>
      <c r="BN189" s="189"/>
      <c r="BO189" s="189"/>
      <c r="BP189" s="189"/>
      <c r="BQ189" s="189"/>
      <c r="BR189" s="189"/>
      <c r="BS189" s="189"/>
      <c r="BT189" s="189"/>
      <c r="BU189" s="189"/>
      <c r="BV189" s="189"/>
      <c r="BW189" s="189"/>
      <c r="BX189" s="189"/>
      <c r="BY189" s="189"/>
      <c r="BZ189" s="189"/>
      <c r="CA189" s="189"/>
      <c r="CB189" s="189"/>
      <c r="CC189" s="189"/>
      <c r="CD189" s="189"/>
      <c r="CE189" s="189"/>
      <c r="CF189" s="189"/>
      <c r="CG189" s="189"/>
      <c r="CH189" s="189"/>
      <c r="CI189" s="189"/>
      <c r="CJ189" s="189"/>
      <c r="CK189" s="189"/>
    </row>
    <row r="190" customFormat="false" ht="15" hidden="false" customHeight="true" outlineLevel="0" collapsed="false">
      <c r="A190" s="167"/>
      <c r="B190" s="162" t="str">
        <f aca="false">+'NTP or Sold'!H19</f>
        <v>7FA w/ STG</v>
      </c>
      <c r="C190" s="163" t="str">
        <f aca="false">+'NTP or Sold'!T19</f>
        <v>Gen Power - Dell, Arkansas location;  duct fired (EECC) - 49%</v>
      </c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  <c r="AN190" s="164"/>
      <c r="AO190" s="164"/>
      <c r="AP190" s="164"/>
      <c r="AQ190" s="164"/>
      <c r="AR190" s="164"/>
      <c r="AS190" s="164"/>
      <c r="AT190" s="164"/>
      <c r="AU190" s="164"/>
      <c r="AV190" s="164"/>
      <c r="AW190" s="164"/>
      <c r="AX190" s="164"/>
      <c r="AY190" s="164"/>
      <c r="AZ190" s="164"/>
      <c r="BA190" s="164"/>
      <c r="BB190" s="164"/>
      <c r="BC190" s="166"/>
    </row>
    <row r="191" customFormat="false" ht="12.75" hidden="false" customHeight="false" outlineLevel="0" collapsed="false">
      <c r="A191" s="172"/>
      <c r="B191" s="168" t="s">
        <v>121</v>
      </c>
      <c r="C191" s="163"/>
      <c r="D191" s="169" t="n">
        <v>0</v>
      </c>
      <c r="E191" s="169" t="n">
        <v>0</v>
      </c>
      <c r="F191" s="169" t="n">
        <v>0</v>
      </c>
      <c r="G191" s="169" t="n">
        <v>0</v>
      </c>
      <c r="H191" s="169" t="n">
        <v>0</v>
      </c>
      <c r="I191" s="169" t="n">
        <v>0</v>
      </c>
      <c r="J191" s="169" t="n">
        <v>0</v>
      </c>
      <c r="K191" s="169" t="n">
        <v>0</v>
      </c>
      <c r="L191" s="169" t="n">
        <v>0</v>
      </c>
      <c r="M191" s="169" t="n">
        <v>0</v>
      </c>
      <c r="N191" s="169" t="n">
        <v>0</v>
      </c>
      <c r="O191" s="169" t="n">
        <v>0</v>
      </c>
      <c r="P191" s="169" t="n">
        <v>0</v>
      </c>
      <c r="Q191" s="169" t="n">
        <v>0</v>
      </c>
      <c r="R191" s="169" t="n">
        <v>0</v>
      </c>
      <c r="S191" s="169" t="n">
        <v>0</v>
      </c>
      <c r="T191" s="169" t="n">
        <v>0</v>
      </c>
      <c r="U191" s="169" t="n">
        <v>0</v>
      </c>
      <c r="V191" s="169" t="n">
        <v>0</v>
      </c>
      <c r="W191" s="169" t="n">
        <v>0.05</v>
      </c>
      <c r="X191" s="169" t="n">
        <v>0.07</v>
      </c>
      <c r="Y191" s="169" t="n">
        <v>0.035</v>
      </c>
      <c r="Z191" s="169" t="n">
        <v>0.19</v>
      </c>
      <c r="AA191" s="169" t="n">
        <v>0.025</v>
      </c>
      <c r="AB191" s="169" t="n">
        <v>0.025</v>
      </c>
      <c r="AC191" s="169" t="n">
        <v>0.03</v>
      </c>
      <c r="AD191" s="169" t="n">
        <v>0.03</v>
      </c>
      <c r="AE191" s="169" t="n">
        <v>0.03</v>
      </c>
      <c r="AF191" s="169" t="n">
        <v>0.03</v>
      </c>
      <c r="AG191" s="169" t="n">
        <v>0.03</v>
      </c>
      <c r="AH191" s="169" t="n">
        <v>0.03</v>
      </c>
      <c r="AI191" s="169" t="n">
        <v>0.03</v>
      </c>
      <c r="AJ191" s="169" t="n">
        <v>0.03</v>
      </c>
      <c r="AK191" s="169" t="n">
        <v>0.035</v>
      </c>
      <c r="AL191" s="169" t="n">
        <v>0.04</v>
      </c>
      <c r="AM191" s="169" t="n">
        <v>0.2</v>
      </c>
      <c r="AN191" s="169" t="n">
        <v>0.04</v>
      </c>
      <c r="AO191" s="169" t="n">
        <v>0.05</v>
      </c>
      <c r="AP191" s="169" t="n">
        <v>0</v>
      </c>
      <c r="AQ191" s="169" t="n">
        <v>0</v>
      </c>
      <c r="AR191" s="169" t="n">
        <v>0</v>
      </c>
      <c r="AS191" s="169" t="n">
        <v>0</v>
      </c>
      <c r="AT191" s="169" t="n">
        <v>0</v>
      </c>
      <c r="AU191" s="169" t="n">
        <v>0</v>
      </c>
      <c r="AV191" s="169" t="n">
        <v>0</v>
      </c>
      <c r="AW191" s="169" t="n">
        <v>0</v>
      </c>
      <c r="AX191" s="169" t="n">
        <v>0</v>
      </c>
      <c r="AY191" s="169" t="n">
        <v>0</v>
      </c>
      <c r="AZ191" s="169" t="n">
        <v>0</v>
      </c>
      <c r="BA191" s="169" t="n">
        <v>0</v>
      </c>
      <c r="BB191" s="169" t="n">
        <v>0</v>
      </c>
      <c r="BC191" s="171" t="n">
        <f aca="false">SUM(D191:BB191)</f>
        <v>1</v>
      </c>
      <c r="BD191" s="168"/>
    </row>
    <row r="192" customFormat="false" ht="12.75" hidden="false" customHeight="false" outlineLevel="0" collapsed="false">
      <c r="A192" s="172"/>
      <c r="B192" s="168" t="s">
        <v>122</v>
      </c>
      <c r="C192" s="163"/>
      <c r="D192" s="169" t="n">
        <f aca="false">D191</f>
        <v>0</v>
      </c>
      <c r="E192" s="169" t="n">
        <f aca="false">+D192+E191</f>
        <v>0</v>
      </c>
      <c r="F192" s="169" t="n">
        <f aca="false">+E192+F191</f>
        <v>0</v>
      </c>
      <c r="G192" s="169" t="n">
        <f aca="false">+F192+G191</f>
        <v>0</v>
      </c>
      <c r="H192" s="169" t="n">
        <f aca="false">+G192+H191</f>
        <v>0</v>
      </c>
      <c r="I192" s="169" t="n">
        <f aca="false">+H192+I191</f>
        <v>0</v>
      </c>
      <c r="J192" s="169" t="n">
        <f aca="false">+I192+J191</f>
        <v>0</v>
      </c>
      <c r="K192" s="169" t="n">
        <f aca="false">+J192+K191</f>
        <v>0</v>
      </c>
      <c r="L192" s="169" t="n">
        <f aca="false">+K192+L191</f>
        <v>0</v>
      </c>
      <c r="M192" s="169" t="n">
        <f aca="false">+L192+M191</f>
        <v>0</v>
      </c>
      <c r="N192" s="169" t="n">
        <f aca="false">+M192+N191</f>
        <v>0</v>
      </c>
      <c r="O192" s="169" t="n">
        <f aca="false">+N192+O191</f>
        <v>0</v>
      </c>
      <c r="P192" s="169" t="n">
        <f aca="false">+O192+P191</f>
        <v>0</v>
      </c>
      <c r="Q192" s="169" t="n">
        <f aca="false">+P192+Q191</f>
        <v>0</v>
      </c>
      <c r="R192" s="169" t="n">
        <f aca="false">+Q192+R191</f>
        <v>0</v>
      </c>
      <c r="S192" s="169" t="n">
        <f aca="false">+R192+S191</f>
        <v>0</v>
      </c>
      <c r="T192" s="169" t="n">
        <f aca="false">+S192+T191</f>
        <v>0</v>
      </c>
      <c r="U192" s="169" t="n">
        <f aca="false">+T192+U191</f>
        <v>0</v>
      </c>
      <c r="V192" s="169" t="n">
        <f aca="false">+U192+V191</f>
        <v>0</v>
      </c>
      <c r="W192" s="169" t="n">
        <f aca="false">+V192+W191</f>
        <v>0.05</v>
      </c>
      <c r="X192" s="169" t="n">
        <f aca="false">+W192+X191</f>
        <v>0.12</v>
      </c>
      <c r="Y192" s="169" t="n">
        <f aca="false">+X192+Y191</f>
        <v>0.155</v>
      </c>
      <c r="Z192" s="169" t="n">
        <f aca="false">+Y192+Z191</f>
        <v>0.345</v>
      </c>
      <c r="AA192" s="169" t="n">
        <f aca="false">+Z192+AA191</f>
        <v>0.37</v>
      </c>
      <c r="AB192" s="169" t="n">
        <f aca="false">+AA192+AB191</f>
        <v>0.395</v>
      </c>
      <c r="AC192" s="169" t="n">
        <f aca="false">+AB192+AC191</f>
        <v>0.425</v>
      </c>
      <c r="AD192" s="169" t="n">
        <f aca="false">+AC192+AD191</f>
        <v>0.455</v>
      </c>
      <c r="AE192" s="169" t="n">
        <f aca="false">+AD192+AE191</f>
        <v>0.485</v>
      </c>
      <c r="AF192" s="169" t="n">
        <f aca="false">+AE192+AF191</f>
        <v>0.515</v>
      </c>
      <c r="AG192" s="169" t="n">
        <f aca="false">+AF192+AG191</f>
        <v>0.545</v>
      </c>
      <c r="AH192" s="169" t="n">
        <f aca="false">+AG192+AH191</f>
        <v>0.575</v>
      </c>
      <c r="AI192" s="169" t="n">
        <f aca="false">+AH192+AI191</f>
        <v>0.605</v>
      </c>
      <c r="AJ192" s="169" t="n">
        <f aca="false">+AI192+AJ191</f>
        <v>0.635</v>
      </c>
      <c r="AK192" s="169" t="n">
        <f aca="false">+AJ192+AK191</f>
        <v>0.67</v>
      </c>
      <c r="AL192" s="169" t="n">
        <f aca="false">+AK192+AL191</f>
        <v>0.71</v>
      </c>
      <c r="AM192" s="169" t="n">
        <f aca="false">+AL192+AM191</f>
        <v>0.91</v>
      </c>
      <c r="AN192" s="169" t="n">
        <f aca="false">+AM192+AN191</f>
        <v>0.95</v>
      </c>
      <c r="AO192" s="169" t="n">
        <f aca="false">+AN192+AO191</f>
        <v>1</v>
      </c>
      <c r="AP192" s="169" t="n">
        <f aca="false">+AO192+AP191</f>
        <v>1</v>
      </c>
      <c r="AQ192" s="169" t="n">
        <f aca="false">+AP192+AQ191</f>
        <v>1</v>
      </c>
      <c r="AR192" s="169" t="n">
        <f aca="false">+AQ192+AR191</f>
        <v>1</v>
      </c>
      <c r="AS192" s="169" t="n">
        <f aca="false">+AR192+AS191</f>
        <v>1</v>
      </c>
      <c r="AT192" s="169" t="n">
        <f aca="false">+AS192+AT191</f>
        <v>1</v>
      </c>
      <c r="AU192" s="169" t="n">
        <f aca="false">+AT192+AU191</f>
        <v>1</v>
      </c>
      <c r="AV192" s="169" t="n">
        <f aca="false">+AU192+AV191</f>
        <v>1</v>
      </c>
      <c r="AW192" s="169" t="n">
        <f aca="false">+AV192+AW191</f>
        <v>1</v>
      </c>
      <c r="AX192" s="169" t="n">
        <f aca="false">+AW192+AX191</f>
        <v>1</v>
      </c>
      <c r="AY192" s="169" t="n">
        <f aca="false">+AX192+AY191</f>
        <v>1</v>
      </c>
      <c r="AZ192" s="169" t="n">
        <f aca="false">+AY192+AZ191</f>
        <v>1</v>
      </c>
      <c r="BA192" s="169" t="n">
        <f aca="false">+AZ192+BA191</f>
        <v>1</v>
      </c>
      <c r="BB192" s="169" t="n">
        <f aca="false">+BA192+BB191</f>
        <v>1</v>
      </c>
      <c r="BC192" s="171"/>
      <c r="BD192" s="168"/>
    </row>
    <row r="193" customFormat="false" ht="12.75" hidden="false" customHeight="false" outlineLevel="0" collapsed="false">
      <c r="A193" s="172"/>
      <c r="B193" s="168" t="s">
        <v>123</v>
      </c>
      <c r="C193" s="163"/>
      <c r="D193" s="169" t="n">
        <v>0</v>
      </c>
      <c r="E193" s="169" t="n">
        <v>0</v>
      </c>
      <c r="F193" s="169" t="n">
        <v>0</v>
      </c>
      <c r="G193" s="169" t="n">
        <v>0</v>
      </c>
      <c r="H193" s="169" t="n">
        <v>0</v>
      </c>
      <c r="I193" s="169" t="n">
        <v>0</v>
      </c>
      <c r="J193" s="169" t="n">
        <v>0</v>
      </c>
      <c r="K193" s="169" t="n">
        <v>0</v>
      </c>
      <c r="L193" s="169" t="n">
        <v>0</v>
      </c>
      <c r="M193" s="169" t="n">
        <v>0</v>
      </c>
      <c r="N193" s="169" t="n">
        <v>0</v>
      </c>
      <c r="O193" s="169" t="n">
        <v>0</v>
      </c>
      <c r="P193" s="169" t="n">
        <v>0</v>
      </c>
      <c r="Q193" s="169" t="n">
        <v>0</v>
      </c>
      <c r="R193" s="169" t="n">
        <v>0</v>
      </c>
      <c r="S193" s="169" t="n">
        <v>0</v>
      </c>
      <c r="T193" s="169" t="n">
        <v>0</v>
      </c>
      <c r="U193" s="169" t="n">
        <v>0</v>
      </c>
      <c r="V193" s="169" t="n">
        <v>0</v>
      </c>
      <c r="W193" s="169" t="n">
        <f aca="false">W194-V194</f>
        <v>0.111</v>
      </c>
      <c r="X193" s="169" t="n">
        <f aca="false">X194-W194</f>
        <v>0.037</v>
      </c>
      <c r="Y193" s="169" t="n">
        <f aca="false">Y194-X194</f>
        <v>0.052</v>
      </c>
      <c r="Z193" s="169" t="n">
        <f aca="false">Z194-Y194</f>
        <v>0.1</v>
      </c>
      <c r="AA193" s="169" t="n">
        <f aca="false">AA194-Z194</f>
        <v>0.02</v>
      </c>
      <c r="AB193" s="169" t="n">
        <f aca="false">AB194-AA194</f>
        <v>0.02</v>
      </c>
      <c r="AC193" s="169" t="n">
        <f aca="false">AC194-AB194</f>
        <v>0.02</v>
      </c>
      <c r="AD193" s="169" t="n">
        <f aca="false">AD194-AC194</f>
        <v>0.04</v>
      </c>
      <c r="AE193" s="169" t="n">
        <f aca="false">AE194-AD194</f>
        <v>0</v>
      </c>
      <c r="AF193" s="169" t="n">
        <f aca="false">AF194-AE194</f>
        <v>0</v>
      </c>
      <c r="AG193" s="169" t="n">
        <f aca="false">AG194-AF194</f>
        <v>0</v>
      </c>
      <c r="AH193" s="169" t="n">
        <f aca="false">AH194-AG194</f>
        <v>0</v>
      </c>
      <c r="AI193" s="169" t="n">
        <f aca="false">AI194-AH194</f>
        <v>0</v>
      </c>
      <c r="AJ193" s="169" t="n">
        <f aca="false">AJ194-AI194</f>
        <v>0</v>
      </c>
      <c r="AK193" s="169" t="n">
        <f aca="false">AK194-AJ194</f>
        <v>0</v>
      </c>
      <c r="AL193" s="169" t="n">
        <f aca="false">AL194-AK194</f>
        <v>0</v>
      </c>
      <c r="AM193" s="169" t="n">
        <f aca="false">AM194-AL194</f>
        <v>0.6</v>
      </c>
      <c r="AN193" s="169" t="n">
        <f aca="false">AN194-AM194</f>
        <v>0</v>
      </c>
      <c r="AO193" s="169" t="n">
        <f aca="false">AO194-AN194</f>
        <v>0</v>
      </c>
      <c r="AP193" s="169" t="n">
        <f aca="false">AP194-AO194</f>
        <v>0</v>
      </c>
      <c r="AQ193" s="169" t="n">
        <f aca="false">AQ194-AP194</f>
        <v>0</v>
      </c>
      <c r="AR193" s="169" t="n">
        <f aca="false">AR194-AQ194</f>
        <v>0</v>
      </c>
      <c r="AS193" s="169" t="n">
        <f aca="false">AS194-AR194</f>
        <v>0</v>
      </c>
      <c r="AT193" s="169" t="n">
        <f aca="false">AT194-AS194</f>
        <v>0</v>
      </c>
      <c r="AU193" s="169" t="n">
        <f aca="false">AU194-AT194</f>
        <v>0</v>
      </c>
      <c r="AV193" s="169" t="n">
        <f aca="false">AV194-AU194</f>
        <v>0</v>
      </c>
      <c r="AW193" s="169" t="n">
        <f aca="false">AW194-AV194</f>
        <v>0</v>
      </c>
      <c r="AX193" s="169" t="n">
        <f aca="false">AX194-AW194</f>
        <v>0</v>
      </c>
      <c r="AY193" s="169" t="n">
        <f aca="false">AY194-AX194</f>
        <v>0</v>
      </c>
      <c r="AZ193" s="169" t="n">
        <f aca="false">AZ194-AY194</f>
        <v>0</v>
      </c>
      <c r="BA193" s="169" t="n">
        <f aca="false">BA194-AZ194</f>
        <v>0</v>
      </c>
      <c r="BB193" s="169" t="n">
        <f aca="false">BB194-BA194</f>
        <v>0</v>
      </c>
      <c r="BC193" s="171" t="n">
        <f aca="false">SUM(D193:BB193)</f>
        <v>1</v>
      </c>
      <c r="BD193" s="168"/>
    </row>
    <row r="194" customFormat="false" ht="12.75" hidden="false" customHeight="false" outlineLevel="0" collapsed="false">
      <c r="A194" s="172"/>
      <c r="B194" s="168" t="s">
        <v>124</v>
      </c>
      <c r="C194" s="163"/>
      <c r="D194" s="169" t="n">
        <f aca="false">D193</f>
        <v>0</v>
      </c>
      <c r="E194" s="169" t="n">
        <f aca="false">+D194+E193</f>
        <v>0</v>
      </c>
      <c r="F194" s="169" t="n">
        <f aca="false">+E194+F193</f>
        <v>0</v>
      </c>
      <c r="G194" s="169" t="n">
        <f aca="false">+F194+G193</f>
        <v>0</v>
      </c>
      <c r="H194" s="169" t="n">
        <f aca="false">+G194+H193</f>
        <v>0</v>
      </c>
      <c r="I194" s="169" t="n">
        <f aca="false">+H194+I193</f>
        <v>0</v>
      </c>
      <c r="J194" s="169" t="n">
        <f aca="false">+I194+J193</f>
        <v>0</v>
      </c>
      <c r="K194" s="169" t="n">
        <f aca="false">+J194+K193</f>
        <v>0</v>
      </c>
      <c r="L194" s="169" t="n">
        <f aca="false">+K194+L193</f>
        <v>0</v>
      </c>
      <c r="M194" s="169" t="n">
        <f aca="false">+L194+M193</f>
        <v>0</v>
      </c>
      <c r="N194" s="169" t="n">
        <f aca="false">+M194+N193</f>
        <v>0</v>
      </c>
      <c r="O194" s="169" t="n">
        <f aca="false">+N194+O193</f>
        <v>0</v>
      </c>
      <c r="P194" s="169" t="n">
        <f aca="false">+O194+P193</f>
        <v>0</v>
      </c>
      <c r="Q194" s="169" t="n">
        <f aca="false">+P194+Q193</f>
        <v>0</v>
      </c>
      <c r="R194" s="169" t="n">
        <f aca="false">+Q194+R193</f>
        <v>0</v>
      </c>
      <c r="S194" s="169" t="n">
        <f aca="false">+R194+S193</f>
        <v>0</v>
      </c>
      <c r="T194" s="169" t="n">
        <f aca="false">+S194+T193</f>
        <v>0</v>
      </c>
      <c r="U194" s="169" t="n">
        <f aca="false">+T194+U193</f>
        <v>0</v>
      </c>
      <c r="V194" s="169" t="n">
        <f aca="false">+U194+V193</f>
        <v>0</v>
      </c>
      <c r="W194" s="169" t="n">
        <v>0.111</v>
      </c>
      <c r="X194" s="169" t="n">
        <v>0.148</v>
      </c>
      <c r="Y194" s="169" t="n">
        <v>0.2</v>
      </c>
      <c r="Z194" s="169" t="n">
        <v>0.3</v>
      </c>
      <c r="AA194" s="169" t="n">
        <v>0.32</v>
      </c>
      <c r="AB194" s="169" t="n">
        <v>0.34</v>
      </c>
      <c r="AC194" s="169" t="n">
        <v>0.36</v>
      </c>
      <c r="AD194" s="169" t="n">
        <v>0.4</v>
      </c>
      <c r="AE194" s="169" t="n">
        <v>0.4</v>
      </c>
      <c r="AF194" s="169" t="n">
        <v>0.4</v>
      </c>
      <c r="AG194" s="169" t="n">
        <v>0.4</v>
      </c>
      <c r="AH194" s="169" t="n">
        <v>0.4</v>
      </c>
      <c r="AI194" s="169" t="n">
        <v>0.4</v>
      </c>
      <c r="AJ194" s="169" t="n">
        <v>0.4</v>
      </c>
      <c r="AK194" s="169" t="n">
        <v>0.4</v>
      </c>
      <c r="AL194" s="169" t="n">
        <v>0.4</v>
      </c>
      <c r="AM194" s="169" t="n">
        <v>1</v>
      </c>
      <c r="AN194" s="169" t="n">
        <v>1</v>
      </c>
      <c r="AO194" s="169" t="n">
        <v>1</v>
      </c>
      <c r="AP194" s="169" t="n">
        <v>1</v>
      </c>
      <c r="AQ194" s="169" t="n">
        <v>1</v>
      </c>
      <c r="AR194" s="169" t="n">
        <v>1</v>
      </c>
      <c r="AS194" s="169" t="n">
        <v>1</v>
      </c>
      <c r="AT194" s="169" t="n">
        <v>1</v>
      </c>
      <c r="AU194" s="169" t="n">
        <v>1</v>
      </c>
      <c r="AV194" s="169" t="n">
        <v>1</v>
      </c>
      <c r="AW194" s="169" t="n">
        <v>1</v>
      </c>
      <c r="AX194" s="169" t="n">
        <v>1</v>
      </c>
      <c r="AY194" s="169" t="n">
        <v>1</v>
      </c>
      <c r="AZ194" s="169" t="n">
        <v>1</v>
      </c>
      <c r="BA194" s="169" t="n">
        <v>1</v>
      </c>
      <c r="BB194" s="169" t="n">
        <v>1</v>
      </c>
      <c r="BC194" s="171"/>
      <c r="BD194" s="168"/>
    </row>
    <row r="195" customFormat="false" ht="12.75" hidden="false" customHeight="false" outlineLevel="0" collapsed="false">
      <c r="A195" s="172"/>
      <c r="B195" s="168"/>
      <c r="C195" s="282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69"/>
      <c r="AW195" s="169"/>
      <c r="AX195" s="169"/>
      <c r="AY195" s="169"/>
      <c r="AZ195" s="169"/>
      <c r="BA195" s="169"/>
      <c r="BB195" s="169"/>
      <c r="BC195" s="171"/>
      <c r="BD195" s="168"/>
    </row>
    <row r="196" customFormat="false" ht="12.75" hidden="false" customHeight="false" outlineLevel="0" collapsed="false">
      <c r="A196" s="178"/>
      <c r="B196" s="178" t="s">
        <v>125</v>
      </c>
      <c r="C196" s="179" t="n">
        <v>34.87774</v>
      </c>
      <c r="D196" s="180" t="n">
        <f aca="false">+D192*$C196</f>
        <v>0</v>
      </c>
      <c r="E196" s="180" t="n">
        <f aca="false">+E192*$C196</f>
        <v>0</v>
      </c>
      <c r="F196" s="180" t="n">
        <f aca="false">+F192*$C196</f>
        <v>0</v>
      </c>
      <c r="G196" s="180" t="n">
        <f aca="false">+G192*$C196</f>
        <v>0</v>
      </c>
      <c r="H196" s="180" t="n">
        <f aca="false">+H192*$C196</f>
        <v>0</v>
      </c>
      <c r="I196" s="180" t="n">
        <f aca="false">+I192*$C196</f>
        <v>0</v>
      </c>
      <c r="J196" s="180" t="n">
        <f aca="false">+J192*$C196</f>
        <v>0</v>
      </c>
      <c r="K196" s="180" t="n">
        <f aca="false">+K192*$C196</f>
        <v>0</v>
      </c>
      <c r="L196" s="180" t="n">
        <f aca="false">+L192*$C196</f>
        <v>0</v>
      </c>
      <c r="M196" s="180" t="n">
        <f aca="false">+M192*$C196</f>
        <v>0</v>
      </c>
      <c r="N196" s="180" t="n">
        <f aca="false">+N192*$C196</f>
        <v>0</v>
      </c>
      <c r="O196" s="180" t="n">
        <f aca="false">+O192*$C196</f>
        <v>0</v>
      </c>
      <c r="P196" s="180" t="n">
        <f aca="false">+P192*$C196</f>
        <v>0</v>
      </c>
      <c r="Q196" s="180" t="n">
        <f aca="false">+Q192*$C196</f>
        <v>0</v>
      </c>
      <c r="R196" s="180" t="n">
        <f aca="false">+R192*$C196</f>
        <v>0</v>
      </c>
      <c r="S196" s="180" t="n">
        <f aca="false">+S192*$C196</f>
        <v>0</v>
      </c>
      <c r="T196" s="180" t="n">
        <f aca="false">+T192*$C196</f>
        <v>0</v>
      </c>
      <c r="U196" s="180" t="n">
        <f aca="false">+U192*$C196</f>
        <v>0</v>
      </c>
      <c r="V196" s="180" t="n">
        <f aca="false">+V192*$C196</f>
        <v>0</v>
      </c>
      <c r="W196" s="180" t="n">
        <f aca="false">+W192*$C196</f>
        <v>1.743887</v>
      </c>
      <c r="X196" s="180" t="n">
        <f aca="false">+X192*$C196</f>
        <v>4.1853288</v>
      </c>
      <c r="Y196" s="180" t="n">
        <f aca="false">+Y192*$C196</f>
        <v>5.4060497</v>
      </c>
      <c r="Z196" s="180" t="n">
        <f aca="false">+Z192*$C196</f>
        <v>12.0328203</v>
      </c>
      <c r="AA196" s="180" t="n">
        <f aca="false">+AA192*$C196</f>
        <v>12.9047638</v>
      </c>
      <c r="AB196" s="180" t="n">
        <f aca="false">+AB192*$C196</f>
        <v>13.7767073</v>
      </c>
      <c r="AC196" s="180" t="n">
        <f aca="false">+AC192*$C196</f>
        <v>14.8230395</v>
      </c>
      <c r="AD196" s="180" t="n">
        <f aca="false">+AD192*$C196</f>
        <v>15.8693717</v>
      </c>
      <c r="AE196" s="180" t="n">
        <f aca="false">+AE192*$C196</f>
        <v>16.9157039</v>
      </c>
      <c r="AF196" s="180" t="n">
        <f aca="false">+AF192*$C196</f>
        <v>17.9620361</v>
      </c>
      <c r="AG196" s="180" t="n">
        <f aca="false">+AG192*$C196</f>
        <v>19.0083683</v>
      </c>
      <c r="AH196" s="180" t="n">
        <f aca="false">+AH192*$C196</f>
        <v>20.0547005</v>
      </c>
      <c r="AI196" s="180" t="n">
        <f aca="false">+AI192*$C196</f>
        <v>21.1010327</v>
      </c>
      <c r="AJ196" s="180" t="n">
        <f aca="false">+AJ192*$C196</f>
        <v>22.1473649</v>
      </c>
      <c r="AK196" s="180" t="n">
        <f aca="false">+AK192*$C196</f>
        <v>23.3680858</v>
      </c>
      <c r="AL196" s="180" t="n">
        <f aca="false">+AL192*$C196</f>
        <v>24.7631954</v>
      </c>
      <c r="AM196" s="180" t="n">
        <f aca="false">+AM192*$C196</f>
        <v>31.7387434</v>
      </c>
      <c r="AN196" s="180" t="n">
        <f aca="false">+AN192*$C196</f>
        <v>33.133853</v>
      </c>
      <c r="AO196" s="180" t="n">
        <f aca="false">+AO192*$C196</f>
        <v>34.87774</v>
      </c>
      <c r="AP196" s="180" t="n">
        <f aca="false">+AP192*$C196</f>
        <v>34.87774</v>
      </c>
      <c r="AQ196" s="180" t="n">
        <f aca="false">+AQ192*$C196</f>
        <v>34.87774</v>
      </c>
      <c r="AR196" s="180" t="n">
        <f aca="false">+AR192*$C196</f>
        <v>34.87774</v>
      </c>
      <c r="AS196" s="180" t="n">
        <f aca="false">+AS192*$C196</f>
        <v>34.87774</v>
      </c>
      <c r="AT196" s="180" t="n">
        <f aca="false">+AT192*$C196</f>
        <v>34.87774</v>
      </c>
      <c r="AU196" s="180" t="n">
        <f aca="false">+AU192*$C196</f>
        <v>34.87774</v>
      </c>
      <c r="AV196" s="180" t="n">
        <f aca="false">+AV192*$C196</f>
        <v>34.87774</v>
      </c>
      <c r="AW196" s="180" t="n">
        <f aca="false">+AW192*$C196</f>
        <v>34.87774</v>
      </c>
      <c r="AX196" s="180" t="n">
        <f aca="false">+AX192*$C196</f>
        <v>34.87774</v>
      </c>
      <c r="AY196" s="180" t="n">
        <f aca="false">+AY192*$C196</f>
        <v>34.87774</v>
      </c>
      <c r="AZ196" s="180" t="n">
        <f aca="false">+AZ192*$C196</f>
        <v>34.87774</v>
      </c>
      <c r="BA196" s="180" t="n">
        <f aca="false">+BA192*$C196</f>
        <v>34.87774</v>
      </c>
      <c r="BB196" s="180" t="n">
        <f aca="false">+BB192*$C196</f>
        <v>34.87774</v>
      </c>
      <c r="BC196" s="182"/>
      <c r="BD196" s="183"/>
      <c r="BE196" s="183"/>
      <c r="BF196" s="183"/>
      <c r="BG196" s="183"/>
      <c r="BH196" s="183"/>
      <c r="BI196" s="183"/>
      <c r="BJ196" s="183"/>
      <c r="BK196" s="183"/>
      <c r="BL196" s="183"/>
      <c r="BM196" s="183"/>
      <c r="BN196" s="183"/>
      <c r="BO196" s="183"/>
      <c r="BP196" s="183"/>
      <c r="BQ196" s="183"/>
      <c r="BR196" s="183"/>
      <c r="BS196" s="183"/>
      <c r="BT196" s="183"/>
      <c r="BU196" s="183"/>
      <c r="BV196" s="183"/>
      <c r="BW196" s="183"/>
      <c r="BX196" s="183"/>
      <c r="BY196" s="183"/>
      <c r="BZ196" s="183"/>
      <c r="CA196" s="183"/>
      <c r="CB196" s="183"/>
      <c r="CC196" s="183"/>
      <c r="CD196" s="183"/>
      <c r="CE196" s="183"/>
      <c r="CF196" s="183"/>
      <c r="CG196" s="183"/>
      <c r="CH196" s="183"/>
      <c r="CI196" s="183"/>
      <c r="CJ196" s="183"/>
      <c r="CK196" s="183"/>
    </row>
    <row r="197" customFormat="false" ht="13.5" hidden="false" customHeight="false" outlineLevel="0" collapsed="false">
      <c r="A197" s="184"/>
      <c r="B197" s="184" t="s">
        <v>126</v>
      </c>
      <c r="C197" s="185" t="str">
        <f aca="false">+'NTP or Sold'!C19</f>
        <v>Sold</v>
      </c>
      <c r="D197" s="186" t="n">
        <f aca="false">+D194*$C196</f>
        <v>0</v>
      </c>
      <c r="E197" s="186" t="n">
        <f aca="false">+E194*$C196</f>
        <v>0</v>
      </c>
      <c r="F197" s="186" t="n">
        <f aca="false">+F194*$C196</f>
        <v>0</v>
      </c>
      <c r="G197" s="186" t="n">
        <f aca="false">+G194*$C196</f>
        <v>0</v>
      </c>
      <c r="H197" s="186" t="n">
        <f aca="false">+H194*$C196</f>
        <v>0</v>
      </c>
      <c r="I197" s="186" t="n">
        <f aca="false">+I194*$C196</f>
        <v>0</v>
      </c>
      <c r="J197" s="186" t="n">
        <f aca="false">+J194*$C196</f>
        <v>0</v>
      </c>
      <c r="K197" s="186" t="n">
        <f aca="false">+K194*$C196</f>
        <v>0</v>
      </c>
      <c r="L197" s="186" t="n">
        <f aca="false">+L194*$C196</f>
        <v>0</v>
      </c>
      <c r="M197" s="186" t="n">
        <f aca="false">+M194*$C196</f>
        <v>0</v>
      </c>
      <c r="N197" s="186" t="n">
        <f aca="false">+N194*$C196</f>
        <v>0</v>
      </c>
      <c r="O197" s="186" t="n">
        <f aca="false">+O194*$C196</f>
        <v>0</v>
      </c>
      <c r="P197" s="186" t="n">
        <f aca="false">+P194*$C196</f>
        <v>0</v>
      </c>
      <c r="Q197" s="186" t="n">
        <f aca="false">+Q194*$C196</f>
        <v>0</v>
      </c>
      <c r="R197" s="186" t="n">
        <f aca="false">+R194*$C196</f>
        <v>0</v>
      </c>
      <c r="S197" s="186" t="n">
        <f aca="false">+S194*$C196</f>
        <v>0</v>
      </c>
      <c r="T197" s="186" t="n">
        <f aca="false">+T194*$C196</f>
        <v>0</v>
      </c>
      <c r="U197" s="186" t="n">
        <f aca="false">+U194*$C196</f>
        <v>0</v>
      </c>
      <c r="V197" s="186" t="n">
        <f aca="false">+V194*$C196</f>
        <v>0</v>
      </c>
      <c r="W197" s="186" t="n">
        <f aca="false">+W194*$C196</f>
        <v>3.87142914</v>
      </c>
      <c r="X197" s="186" t="n">
        <f aca="false">+X194*$C196</f>
        <v>5.16190552</v>
      </c>
      <c r="Y197" s="186" t="n">
        <f aca="false">+Y194*$C196</f>
        <v>6.975548</v>
      </c>
      <c r="Z197" s="186" t="n">
        <f aca="false">+Z194*$C196</f>
        <v>10.463322</v>
      </c>
      <c r="AA197" s="186" t="n">
        <f aca="false">+AA194*$C196</f>
        <v>11.1608768</v>
      </c>
      <c r="AB197" s="186" t="n">
        <f aca="false">+AB194*$C196</f>
        <v>11.8584316</v>
      </c>
      <c r="AC197" s="186" t="n">
        <f aca="false">+AC194*$C196</f>
        <v>12.5559864</v>
      </c>
      <c r="AD197" s="186" t="n">
        <f aca="false">+AD194*$C196</f>
        <v>13.951096</v>
      </c>
      <c r="AE197" s="186" t="n">
        <f aca="false">+AE194*$C196</f>
        <v>13.951096</v>
      </c>
      <c r="AF197" s="186" t="n">
        <f aca="false">+AF194*$C196</f>
        <v>13.951096</v>
      </c>
      <c r="AG197" s="186" t="n">
        <f aca="false">+AG194*$C196</f>
        <v>13.951096</v>
      </c>
      <c r="AH197" s="186" t="n">
        <f aca="false">+AH194*$C196</f>
        <v>13.951096</v>
      </c>
      <c r="AI197" s="186" t="n">
        <f aca="false">+AI194*$C196</f>
        <v>13.951096</v>
      </c>
      <c r="AJ197" s="186" t="n">
        <f aca="false">+AJ194*$C196</f>
        <v>13.951096</v>
      </c>
      <c r="AK197" s="186" t="n">
        <f aca="false">+AK194*$C196</f>
        <v>13.951096</v>
      </c>
      <c r="AL197" s="186" t="n">
        <f aca="false">+AL194*$C196</f>
        <v>13.951096</v>
      </c>
      <c r="AM197" s="186" t="n">
        <f aca="false">+AM194*$C196</f>
        <v>34.87774</v>
      </c>
      <c r="AN197" s="186" t="n">
        <f aca="false">+AN194*$C196</f>
        <v>34.87774</v>
      </c>
      <c r="AO197" s="186" t="n">
        <f aca="false">+AO194*$C196</f>
        <v>34.87774</v>
      </c>
      <c r="AP197" s="186" t="n">
        <f aca="false">+AP194*$C196</f>
        <v>34.87774</v>
      </c>
      <c r="AQ197" s="186" t="n">
        <f aca="false">+AQ194*$C196</f>
        <v>34.87774</v>
      </c>
      <c r="AR197" s="186" t="n">
        <f aca="false">+AR194*$C196</f>
        <v>34.87774</v>
      </c>
      <c r="AS197" s="186" t="n">
        <f aca="false">+AS194*$C196</f>
        <v>34.87774</v>
      </c>
      <c r="AT197" s="186" t="n">
        <f aca="false">+AT194*$C196</f>
        <v>34.87774</v>
      </c>
      <c r="AU197" s="186" t="n">
        <f aca="false">+AU194*$C196</f>
        <v>34.87774</v>
      </c>
      <c r="AV197" s="186" t="n">
        <f aca="false">+AV194*$C196</f>
        <v>34.87774</v>
      </c>
      <c r="AW197" s="186" t="n">
        <f aca="false">+AW194*$C196</f>
        <v>34.87774</v>
      </c>
      <c r="AX197" s="186" t="n">
        <f aca="false">+AX194*$C196</f>
        <v>34.87774</v>
      </c>
      <c r="AY197" s="186" t="n">
        <f aca="false">+AY194*$C196</f>
        <v>34.87774</v>
      </c>
      <c r="AZ197" s="186" t="n">
        <f aca="false">+AZ194*$C196</f>
        <v>34.87774</v>
      </c>
      <c r="BA197" s="186" t="n">
        <f aca="false">+BA194*$C196</f>
        <v>34.87774</v>
      </c>
      <c r="BB197" s="186" t="n">
        <f aca="false">+BB194*$C196</f>
        <v>34.87774</v>
      </c>
      <c r="BC197" s="188"/>
      <c r="BD197" s="189"/>
      <c r="BE197" s="189"/>
      <c r="BF197" s="189"/>
      <c r="BG197" s="189"/>
      <c r="BH197" s="189"/>
      <c r="BI197" s="189"/>
      <c r="BJ197" s="189"/>
      <c r="BK197" s="189"/>
      <c r="BL197" s="189"/>
      <c r="BM197" s="189"/>
      <c r="BN197" s="189"/>
      <c r="BO197" s="189"/>
      <c r="BP197" s="189"/>
      <c r="BQ197" s="189"/>
      <c r="BR197" s="189"/>
      <c r="BS197" s="189"/>
      <c r="BT197" s="189"/>
      <c r="BU197" s="189"/>
      <c r="BV197" s="189"/>
      <c r="BW197" s="189"/>
      <c r="BX197" s="189"/>
      <c r="BY197" s="189"/>
      <c r="BZ197" s="189"/>
      <c r="CA197" s="189"/>
      <c r="CB197" s="189"/>
      <c r="CC197" s="189"/>
      <c r="CD197" s="189"/>
      <c r="CE197" s="189"/>
      <c r="CF197" s="189"/>
      <c r="CG197" s="189"/>
      <c r="CH197" s="189"/>
      <c r="CI197" s="189"/>
      <c r="CJ197" s="189"/>
      <c r="CK197" s="189"/>
    </row>
    <row r="198" customFormat="false" ht="15" hidden="false" customHeight="true" outlineLevel="0" collapsed="false">
      <c r="A198" s="167"/>
      <c r="B198" s="162" t="s">
        <v>206</v>
      </c>
      <c r="C198" s="163" t="str">
        <f aca="false">+C190</f>
        <v>Gen Power - Dell, Arkansas location;  duct fired (EECC) - 49%</v>
      </c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64"/>
      <c r="X198" s="164"/>
      <c r="Y198" s="164"/>
      <c r="Z198" s="164"/>
      <c r="AA198" s="164"/>
      <c r="AB198" s="164"/>
      <c r="AC198" s="164"/>
      <c r="AD198" s="164"/>
      <c r="AE198" s="164"/>
      <c r="AF198" s="164"/>
      <c r="AG198" s="164"/>
      <c r="AH198" s="164"/>
      <c r="AI198" s="164"/>
      <c r="AJ198" s="164"/>
      <c r="AK198" s="164"/>
      <c r="AL198" s="164"/>
      <c r="AM198" s="164"/>
      <c r="AN198" s="164"/>
      <c r="AO198" s="164"/>
      <c r="AP198" s="164"/>
      <c r="AQ198" s="164"/>
      <c r="AR198" s="164"/>
      <c r="AS198" s="164"/>
      <c r="AT198" s="164"/>
      <c r="AU198" s="164"/>
      <c r="AV198" s="164"/>
      <c r="AW198" s="164"/>
      <c r="AX198" s="164"/>
      <c r="AY198" s="164"/>
      <c r="AZ198" s="164"/>
      <c r="BA198" s="164"/>
      <c r="BB198" s="164"/>
      <c r="BC198" s="166"/>
    </row>
    <row r="199" customFormat="false" ht="12.75" hidden="false" customHeight="false" outlineLevel="0" collapsed="false">
      <c r="A199" s="172"/>
      <c r="B199" s="168" t="s">
        <v>121</v>
      </c>
      <c r="C199" s="163"/>
      <c r="D199" s="169" t="n">
        <v>0</v>
      </c>
      <c r="E199" s="169" t="n">
        <v>0</v>
      </c>
      <c r="F199" s="169" t="n">
        <v>0</v>
      </c>
      <c r="G199" s="169" t="n">
        <v>0</v>
      </c>
      <c r="H199" s="169" t="n">
        <v>0</v>
      </c>
      <c r="I199" s="169" t="n">
        <v>0</v>
      </c>
      <c r="J199" s="169" t="n">
        <v>0</v>
      </c>
      <c r="K199" s="169" t="n">
        <v>0</v>
      </c>
      <c r="L199" s="169" t="n">
        <v>0</v>
      </c>
      <c r="M199" s="169" t="n">
        <v>0</v>
      </c>
      <c r="N199" s="169" t="n">
        <v>0</v>
      </c>
      <c r="O199" s="169" t="n">
        <v>0</v>
      </c>
      <c r="P199" s="169" t="n">
        <v>0</v>
      </c>
      <c r="Q199" s="169" t="n">
        <v>0</v>
      </c>
      <c r="R199" s="169" t="n">
        <v>0</v>
      </c>
      <c r="S199" s="169" t="n">
        <v>0</v>
      </c>
      <c r="T199" s="169" t="n">
        <v>0</v>
      </c>
      <c r="U199" s="169" t="n">
        <v>0</v>
      </c>
      <c r="V199" s="169" t="n">
        <v>0</v>
      </c>
      <c r="W199" s="169" t="n">
        <v>0.05</v>
      </c>
      <c r="X199" s="169" t="n">
        <v>0.0668</v>
      </c>
      <c r="Y199" s="169" t="n">
        <v>0.0334</v>
      </c>
      <c r="Z199" s="169" t="n">
        <v>0.1832</v>
      </c>
      <c r="AA199" s="169" t="n">
        <v>0.0256</v>
      </c>
      <c r="AB199" s="169" t="n">
        <v>0.03</v>
      </c>
      <c r="AC199" s="169" t="n">
        <v>0.03</v>
      </c>
      <c r="AD199" s="169" t="n">
        <v>0.03</v>
      </c>
      <c r="AE199" s="169" t="n">
        <v>0.03</v>
      </c>
      <c r="AF199" s="169" t="n">
        <v>0.03</v>
      </c>
      <c r="AG199" s="169" t="n">
        <v>0.03</v>
      </c>
      <c r="AH199" s="169" t="n">
        <v>0.03</v>
      </c>
      <c r="AI199" s="169" t="n">
        <v>0.03</v>
      </c>
      <c r="AJ199" s="169" t="n">
        <v>0.031</v>
      </c>
      <c r="AK199" s="169" t="n">
        <v>0.035</v>
      </c>
      <c r="AL199" s="169" t="n">
        <v>0.035</v>
      </c>
      <c r="AM199" s="169" t="n">
        <v>0.25</v>
      </c>
      <c r="AN199" s="169" t="n">
        <v>0.05</v>
      </c>
      <c r="AO199" s="169" t="n">
        <v>0</v>
      </c>
      <c r="AP199" s="169" t="n">
        <v>0</v>
      </c>
      <c r="AQ199" s="169" t="n">
        <v>0</v>
      </c>
      <c r="AR199" s="169" t="n">
        <v>0</v>
      </c>
      <c r="AS199" s="169" t="n">
        <v>0</v>
      </c>
      <c r="AT199" s="169" t="n">
        <v>0</v>
      </c>
      <c r="AU199" s="169" t="n">
        <v>0</v>
      </c>
      <c r="AV199" s="169" t="n">
        <v>0</v>
      </c>
      <c r="AW199" s="169" t="n">
        <v>0</v>
      </c>
      <c r="AX199" s="169" t="n">
        <v>0</v>
      </c>
      <c r="AY199" s="169" t="n">
        <v>0</v>
      </c>
      <c r="AZ199" s="169" t="n">
        <v>0</v>
      </c>
      <c r="BA199" s="169" t="n">
        <v>0</v>
      </c>
      <c r="BB199" s="169" t="n">
        <v>0</v>
      </c>
      <c r="BC199" s="171" t="n">
        <f aca="false">SUM(D199:BB199)</f>
        <v>1</v>
      </c>
      <c r="BD199" s="168"/>
    </row>
    <row r="200" customFormat="false" ht="12.75" hidden="false" customHeight="false" outlineLevel="0" collapsed="false">
      <c r="A200" s="172"/>
      <c r="B200" s="168" t="s">
        <v>122</v>
      </c>
      <c r="C200" s="163"/>
      <c r="D200" s="169" t="n">
        <f aca="false">D199</f>
        <v>0</v>
      </c>
      <c r="E200" s="169" t="n">
        <f aca="false">+D200+E199</f>
        <v>0</v>
      </c>
      <c r="F200" s="169" t="n">
        <f aca="false">+E200+F199</f>
        <v>0</v>
      </c>
      <c r="G200" s="169" t="n">
        <f aca="false">+F200+G199</f>
        <v>0</v>
      </c>
      <c r="H200" s="169" t="n">
        <f aca="false">+G200+H199</f>
        <v>0</v>
      </c>
      <c r="I200" s="169" t="n">
        <f aca="false">+H200+I199</f>
        <v>0</v>
      </c>
      <c r="J200" s="169" t="n">
        <f aca="false">+I200+J199</f>
        <v>0</v>
      </c>
      <c r="K200" s="169" t="n">
        <f aca="false">+J200+K199</f>
        <v>0</v>
      </c>
      <c r="L200" s="169" t="n">
        <f aca="false">+K200+L199</f>
        <v>0</v>
      </c>
      <c r="M200" s="169" t="n">
        <f aca="false">+L200+M199</f>
        <v>0</v>
      </c>
      <c r="N200" s="169" t="n">
        <f aca="false">+M200+N199</f>
        <v>0</v>
      </c>
      <c r="O200" s="169" t="n">
        <f aca="false">+N200+O199</f>
        <v>0</v>
      </c>
      <c r="P200" s="169" t="n">
        <f aca="false">+O200+P199</f>
        <v>0</v>
      </c>
      <c r="Q200" s="169" t="n">
        <f aca="false">+P200+Q199</f>
        <v>0</v>
      </c>
      <c r="R200" s="169" t="n">
        <f aca="false">+Q200+R199</f>
        <v>0</v>
      </c>
      <c r="S200" s="169" t="n">
        <f aca="false">+R200+S199</f>
        <v>0</v>
      </c>
      <c r="T200" s="169" t="n">
        <f aca="false">+S200+T199</f>
        <v>0</v>
      </c>
      <c r="U200" s="169" t="n">
        <f aca="false">+T200+U199</f>
        <v>0</v>
      </c>
      <c r="V200" s="169" t="n">
        <f aca="false">+U200+V199</f>
        <v>0</v>
      </c>
      <c r="W200" s="169" t="n">
        <f aca="false">+V200+W199</f>
        <v>0.05</v>
      </c>
      <c r="X200" s="169" t="n">
        <f aca="false">+W200+X199</f>
        <v>0.1168</v>
      </c>
      <c r="Y200" s="169" t="n">
        <f aca="false">+X200+Y199</f>
        <v>0.1502</v>
      </c>
      <c r="Z200" s="169" t="n">
        <f aca="false">+Y200+Z199</f>
        <v>0.3334</v>
      </c>
      <c r="AA200" s="169" t="n">
        <f aca="false">+Z200+AA199</f>
        <v>0.359</v>
      </c>
      <c r="AB200" s="169" t="n">
        <f aca="false">+AA200+AB199</f>
        <v>0.389</v>
      </c>
      <c r="AC200" s="169" t="n">
        <f aca="false">+AB200+AC199</f>
        <v>0.419</v>
      </c>
      <c r="AD200" s="169" t="n">
        <f aca="false">+AC200+AD199</f>
        <v>0.449</v>
      </c>
      <c r="AE200" s="169" t="n">
        <f aca="false">+AD200+AE199</f>
        <v>0.479</v>
      </c>
      <c r="AF200" s="169" t="n">
        <f aca="false">+AE200+AF199</f>
        <v>0.509</v>
      </c>
      <c r="AG200" s="169" t="n">
        <f aca="false">+AF200+AG199</f>
        <v>0.539</v>
      </c>
      <c r="AH200" s="169" t="n">
        <f aca="false">+AG200+AH199</f>
        <v>0.569</v>
      </c>
      <c r="AI200" s="169" t="n">
        <f aca="false">+AH200+AI199</f>
        <v>0.599</v>
      </c>
      <c r="AJ200" s="169" t="n">
        <f aca="false">+AI200+AJ199</f>
        <v>0.63</v>
      </c>
      <c r="AK200" s="169" t="n">
        <f aca="false">+AJ200+AK199</f>
        <v>0.665</v>
      </c>
      <c r="AL200" s="169" t="n">
        <f aca="false">+AK200+AL199</f>
        <v>0.7</v>
      </c>
      <c r="AM200" s="169" t="n">
        <f aca="false">+AL200+AM199</f>
        <v>0.95</v>
      </c>
      <c r="AN200" s="169" t="n">
        <f aca="false">+AM200+AN199</f>
        <v>1</v>
      </c>
      <c r="AO200" s="169" t="n">
        <f aca="false">+AN200+AO199</f>
        <v>1</v>
      </c>
      <c r="AP200" s="169" t="n">
        <f aca="false">+AO200+AP199</f>
        <v>1</v>
      </c>
      <c r="AQ200" s="169" t="n">
        <f aca="false">+AP200+AQ199</f>
        <v>1</v>
      </c>
      <c r="AR200" s="169" t="n">
        <f aca="false">+AQ200+AR199</f>
        <v>1</v>
      </c>
      <c r="AS200" s="169" t="n">
        <f aca="false">+AR200+AS199</f>
        <v>1</v>
      </c>
      <c r="AT200" s="169" t="n">
        <f aca="false">+AS200+AT199</f>
        <v>1</v>
      </c>
      <c r="AU200" s="169" t="n">
        <f aca="false">+AT200+AU199</f>
        <v>1</v>
      </c>
      <c r="AV200" s="169" t="n">
        <f aca="false">+AU200+AV199</f>
        <v>1</v>
      </c>
      <c r="AW200" s="169" t="n">
        <f aca="false">+AV200+AW199</f>
        <v>1</v>
      </c>
      <c r="AX200" s="169" t="n">
        <f aca="false">+AW200+AX199</f>
        <v>1</v>
      </c>
      <c r="AY200" s="169" t="n">
        <f aca="false">+AX200+AY199</f>
        <v>1</v>
      </c>
      <c r="AZ200" s="169" t="n">
        <f aca="false">+AY200+AZ199</f>
        <v>1</v>
      </c>
      <c r="BA200" s="169" t="n">
        <f aca="false">+AZ200+BA199</f>
        <v>1</v>
      </c>
      <c r="BB200" s="169" t="n">
        <f aca="false">+BA200+BB199</f>
        <v>1</v>
      </c>
      <c r="BC200" s="171"/>
      <c r="BD200" s="168"/>
    </row>
    <row r="201" customFormat="false" ht="12.75" hidden="false" customHeight="false" outlineLevel="0" collapsed="false">
      <c r="A201" s="172"/>
      <c r="B201" s="168" t="s">
        <v>123</v>
      </c>
      <c r="C201" s="163"/>
      <c r="D201" s="169" t="n">
        <v>0</v>
      </c>
      <c r="E201" s="169" t="n">
        <v>0</v>
      </c>
      <c r="F201" s="169" t="n">
        <v>0</v>
      </c>
      <c r="G201" s="169" t="n">
        <v>0</v>
      </c>
      <c r="H201" s="169" t="n">
        <v>0</v>
      </c>
      <c r="I201" s="169" t="n">
        <v>0</v>
      </c>
      <c r="J201" s="169" t="n">
        <v>0</v>
      </c>
      <c r="K201" s="169" t="n">
        <v>0</v>
      </c>
      <c r="L201" s="169" t="n">
        <v>0</v>
      </c>
      <c r="M201" s="169" t="n">
        <v>0</v>
      </c>
      <c r="N201" s="169" t="n">
        <v>0</v>
      </c>
      <c r="O201" s="169" t="n">
        <v>0</v>
      </c>
      <c r="P201" s="169" t="n">
        <v>0</v>
      </c>
      <c r="Q201" s="169" t="n">
        <v>0</v>
      </c>
      <c r="R201" s="169" t="n">
        <v>0</v>
      </c>
      <c r="S201" s="169" t="n">
        <v>0</v>
      </c>
      <c r="T201" s="169" t="n">
        <v>0</v>
      </c>
      <c r="U201" s="169" t="n">
        <v>0</v>
      </c>
      <c r="V201" s="169" t="n">
        <v>0</v>
      </c>
      <c r="W201" s="169" t="n">
        <f aca="false">W202-V202</f>
        <v>0.05</v>
      </c>
      <c r="X201" s="169" t="n">
        <f aca="false">X202-W202</f>
        <v>0</v>
      </c>
      <c r="Y201" s="169" t="n">
        <f aca="false">Y202-X202</f>
        <v>0</v>
      </c>
      <c r="Z201" s="169" t="n">
        <f aca="false">Z202-Y202</f>
        <v>0.145</v>
      </c>
      <c r="AA201" s="169" t="n">
        <f aca="false">AA202-Z202</f>
        <v>0.095</v>
      </c>
      <c r="AB201" s="169" t="n">
        <f aca="false">AB202-AA202</f>
        <v>0.07</v>
      </c>
      <c r="AC201" s="169" t="n">
        <f aca="false">AC202-AB202</f>
        <v>0.04</v>
      </c>
      <c r="AD201" s="169" t="n">
        <f aca="false">AD202-AC202</f>
        <v>0.11</v>
      </c>
      <c r="AE201" s="169" t="n">
        <f aca="false">AE202-AD202</f>
        <v>0.08</v>
      </c>
      <c r="AF201" s="169" t="n">
        <f aca="false">AF202-AE202</f>
        <v>0.11</v>
      </c>
      <c r="AG201" s="169" t="n">
        <f aca="false">AG202-AF202</f>
        <v>0.1</v>
      </c>
      <c r="AH201" s="169" t="n">
        <f aca="false">AH202-AG202</f>
        <v>0.0299999999999999</v>
      </c>
      <c r="AI201" s="169" t="n">
        <f aca="false">AI202-AH202</f>
        <v>0.04</v>
      </c>
      <c r="AJ201" s="169" t="n">
        <f aca="false">AJ202-AI202</f>
        <v>0.0600000000000001</v>
      </c>
      <c r="AK201" s="169" t="n">
        <f aca="false">AK202-AJ202</f>
        <v>0.0199999999999999</v>
      </c>
      <c r="AL201" s="169" t="n">
        <f aca="false">AL202-AK202</f>
        <v>0.03</v>
      </c>
      <c r="AM201" s="169" t="n">
        <f aca="false">AM202-AL202</f>
        <v>0.02</v>
      </c>
      <c r="AN201" s="169" t="n">
        <f aca="false">AN202-AM202</f>
        <v>0</v>
      </c>
      <c r="AO201" s="169" t="n">
        <f aca="false">AO202-AN202</f>
        <v>0</v>
      </c>
      <c r="AP201" s="169" t="n">
        <f aca="false">AP202-AO202</f>
        <v>0</v>
      </c>
      <c r="AQ201" s="169" t="n">
        <f aca="false">AQ202-AP202</f>
        <v>0</v>
      </c>
      <c r="AR201" s="169" t="n">
        <f aca="false">AR202-AQ202</f>
        <v>0</v>
      </c>
      <c r="AS201" s="169" t="n">
        <f aca="false">AS202-AR202</f>
        <v>0</v>
      </c>
      <c r="AT201" s="169" t="n">
        <f aca="false">AT202-AS202</f>
        <v>0</v>
      </c>
      <c r="AU201" s="169" t="n">
        <f aca="false">AU202-AT202</f>
        <v>0</v>
      </c>
      <c r="AV201" s="169" t="n">
        <f aca="false">AV202-AU202</f>
        <v>0</v>
      </c>
      <c r="AW201" s="169" t="n">
        <f aca="false">AW202-AV202</f>
        <v>0</v>
      </c>
      <c r="AX201" s="169" t="n">
        <f aca="false">AX202-AW202</f>
        <v>0</v>
      </c>
      <c r="AY201" s="169" t="n">
        <f aca="false">AY202-AX202</f>
        <v>0</v>
      </c>
      <c r="AZ201" s="169" t="n">
        <f aca="false">AZ202-AY202</f>
        <v>0</v>
      </c>
      <c r="BA201" s="169" t="n">
        <f aca="false">BA202-AZ202</f>
        <v>0</v>
      </c>
      <c r="BB201" s="169" t="n">
        <f aca="false">BB202-BA202</f>
        <v>0</v>
      </c>
      <c r="BC201" s="171" t="n">
        <f aca="false">SUM(D201:BB201)</f>
        <v>1</v>
      </c>
      <c r="BD201" s="168"/>
    </row>
    <row r="202" customFormat="false" ht="12.75" hidden="false" customHeight="false" outlineLevel="0" collapsed="false">
      <c r="A202" s="172"/>
      <c r="B202" s="168" t="s">
        <v>124</v>
      </c>
      <c r="C202" s="163"/>
      <c r="D202" s="169" t="n">
        <f aca="false">D201</f>
        <v>0</v>
      </c>
      <c r="E202" s="169" t="n">
        <f aca="false">+D202+E201</f>
        <v>0</v>
      </c>
      <c r="F202" s="169" t="n">
        <f aca="false">+E202+F201</f>
        <v>0</v>
      </c>
      <c r="G202" s="169" t="n">
        <f aca="false">+F202+G201</f>
        <v>0</v>
      </c>
      <c r="H202" s="169" t="n">
        <f aca="false">+G202+H201</f>
        <v>0</v>
      </c>
      <c r="I202" s="169" t="n">
        <f aca="false">+H202+I201</f>
        <v>0</v>
      </c>
      <c r="J202" s="169" t="n">
        <f aca="false">+I202+J201</f>
        <v>0</v>
      </c>
      <c r="K202" s="169" t="n">
        <f aca="false">+J202+K201</f>
        <v>0</v>
      </c>
      <c r="L202" s="169" t="n">
        <f aca="false">+K202+L201</f>
        <v>0</v>
      </c>
      <c r="M202" s="169" t="n">
        <f aca="false">+L202+M201</f>
        <v>0</v>
      </c>
      <c r="N202" s="169" t="n">
        <f aca="false">+M202+N201</f>
        <v>0</v>
      </c>
      <c r="O202" s="169" t="n">
        <f aca="false">+N202+O201</f>
        <v>0</v>
      </c>
      <c r="P202" s="169" t="n">
        <f aca="false">+O202+P201</f>
        <v>0</v>
      </c>
      <c r="Q202" s="169" t="n">
        <f aca="false">+P202+Q201</f>
        <v>0</v>
      </c>
      <c r="R202" s="169" t="n">
        <f aca="false">+Q202+R201</f>
        <v>0</v>
      </c>
      <c r="S202" s="169" t="n">
        <f aca="false">+R202+S201</f>
        <v>0</v>
      </c>
      <c r="T202" s="169" t="n">
        <f aca="false">+S202+T201</f>
        <v>0</v>
      </c>
      <c r="U202" s="169" t="n">
        <f aca="false">+T202+U201</f>
        <v>0</v>
      </c>
      <c r="V202" s="169" t="n">
        <f aca="false">+U202+V201</f>
        <v>0</v>
      </c>
      <c r="W202" s="169" t="n">
        <v>0.05</v>
      </c>
      <c r="X202" s="169" t="n">
        <v>0.05</v>
      </c>
      <c r="Y202" s="169" t="n">
        <v>0.05</v>
      </c>
      <c r="Z202" s="169" t="n">
        <v>0.195</v>
      </c>
      <c r="AA202" s="169" t="n">
        <v>0.29</v>
      </c>
      <c r="AB202" s="169" t="n">
        <v>0.36</v>
      </c>
      <c r="AC202" s="169" t="n">
        <v>0.4</v>
      </c>
      <c r="AD202" s="169" t="n">
        <v>0.51</v>
      </c>
      <c r="AE202" s="169" t="n">
        <v>0.59</v>
      </c>
      <c r="AF202" s="169" t="n">
        <v>0.7</v>
      </c>
      <c r="AG202" s="169" t="n">
        <v>0.8</v>
      </c>
      <c r="AH202" s="169" t="n">
        <v>0.83</v>
      </c>
      <c r="AI202" s="169" t="n">
        <v>0.87</v>
      </c>
      <c r="AJ202" s="169" t="n">
        <v>0.93</v>
      </c>
      <c r="AK202" s="169" t="n">
        <v>0.95</v>
      </c>
      <c r="AL202" s="169" t="n">
        <v>0.98</v>
      </c>
      <c r="AM202" s="169" t="n">
        <v>1</v>
      </c>
      <c r="AN202" s="169" t="n">
        <v>1</v>
      </c>
      <c r="AO202" s="169" t="n">
        <v>1</v>
      </c>
      <c r="AP202" s="169" t="n">
        <v>1</v>
      </c>
      <c r="AQ202" s="169" t="n">
        <v>1</v>
      </c>
      <c r="AR202" s="169" t="n">
        <v>1</v>
      </c>
      <c r="AS202" s="169" t="n">
        <v>1</v>
      </c>
      <c r="AT202" s="169" t="n">
        <v>1</v>
      </c>
      <c r="AU202" s="169" t="n">
        <v>1</v>
      </c>
      <c r="AV202" s="169" t="n">
        <v>1</v>
      </c>
      <c r="AW202" s="169" t="n">
        <v>1</v>
      </c>
      <c r="AX202" s="169" t="n">
        <v>1</v>
      </c>
      <c r="AY202" s="169" t="n">
        <v>1</v>
      </c>
      <c r="AZ202" s="169" t="n">
        <v>1</v>
      </c>
      <c r="BA202" s="169" t="n">
        <v>1</v>
      </c>
      <c r="BB202" s="169" t="n">
        <v>1</v>
      </c>
      <c r="BC202" s="171"/>
      <c r="BD202" s="168"/>
    </row>
    <row r="203" customFormat="false" ht="12.75" hidden="false" customHeight="false" outlineLevel="0" collapsed="false">
      <c r="A203" s="172"/>
      <c r="B203" s="168"/>
      <c r="C203" s="282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N203" s="169"/>
      <c r="AO203" s="169"/>
      <c r="AP203" s="169"/>
      <c r="AQ203" s="169"/>
      <c r="AR203" s="169"/>
      <c r="AS203" s="169"/>
      <c r="AT203" s="169"/>
      <c r="AU203" s="169"/>
      <c r="AV203" s="169"/>
      <c r="AW203" s="169"/>
      <c r="AX203" s="169"/>
      <c r="AY203" s="169"/>
      <c r="AZ203" s="169"/>
      <c r="BA203" s="169"/>
      <c r="BB203" s="169"/>
      <c r="BC203" s="171"/>
      <c r="BD203" s="168"/>
    </row>
    <row r="204" customFormat="false" ht="12.75" hidden="false" customHeight="false" outlineLevel="0" collapsed="false">
      <c r="A204" s="178"/>
      <c r="B204" s="178" t="s">
        <v>125</v>
      </c>
      <c r="C204" s="179" t="n">
        <v>21.59752</v>
      </c>
      <c r="D204" s="180" t="n">
        <f aca="false">+D200*$C204</f>
        <v>0</v>
      </c>
      <c r="E204" s="180" t="n">
        <f aca="false">+E200*$C204</f>
        <v>0</v>
      </c>
      <c r="F204" s="180" t="n">
        <f aca="false">+F200*$C204</f>
        <v>0</v>
      </c>
      <c r="G204" s="180" t="n">
        <f aca="false">+G200*$C204</f>
        <v>0</v>
      </c>
      <c r="H204" s="180" t="n">
        <f aca="false">+H200*$C204</f>
        <v>0</v>
      </c>
      <c r="I204" s="180" t="n">
        <f aca="false">+I200*$C204</f>
        <v>0</v>
      </c>
      <c r="J204" s="180" t="n">
        <f aca="false">+J200*$C204</f>
        <v>0</v>
      </c>
      <c r="K204" s="180" t="n">
        <f aca="false">+K200*$C204</f>
        <v>0</v>
      </c>
      <c r="L204" s="180" t="n">
        <f aca="false">+L200*$C204</f>
        <v>0</v>
      </c>
      <c r="M204" s="180" t="n">
        <f aca="false">+M200*$C204</f>
        <v>0</v>
      </c>
      <c r="N204" s="180" t="n">
        <f aca="false">+N200*$C204</f>
        <v>0</v>
      </c>
      <c r="O204" s="180" t="n">
        <f aca="false">+O200*$C204</f>
        <v>0</v>
      </c>
      <c r="P204" s="180" t="n">
        <f aca="false">+P200*$C204</f>
        <v>0</v>
      </c>
      <c r="Q204" s="180" t="n">
        <f aca="false">+Q200*$C204</f>
        <v>0</v>
      </c>
      <c r="R204" s="180" t="n">
        <f aca="false">+R200*$C204</f>
        <v>0</v>
      </c>
      <c r="S204" s="180" t="n">
        <f aca="false">+S200*$C204</f>
        <v>0</v>
      </c>
      <c r="T204" s="180" t="n">
        <f aca="false">+T200*$C204</f>
        <v>0</v>
      </c>
      <c r="U204" s="180" t="n">
        <f aca="false">+U200*$C204</f>
        <v>0</v>
      </c>
      <c r="V204" s="180" t="n">
        <f aca="false">+V200*$C204</f>
        <v>0</v>
      </c>
      <c r="W204" s="180" t="n">
        <f aca="false">+W200*$C204</f>
        <v>1.079876</v>
      </c>
      <c r="X204" s="180" t="n">
        <f aca="false">+X200*$C204</f>
        <v>2.522590336</v>
      </c>
      <c r="Y204" s="180" t="n">
        <f aca="false">+Y200*$C204</f>
        <v>3.243947504</v>
      </c>
      <c r="Z204" s="180" t="n">
        <f aca="false">+Z200*$C204</f>
        <v>7.200613168</v>
      </c>
      <c r="AA204" s="180" t="n">
        <f aca="false">+AA200*$C204</f>
        <v>7.75350968</v>
      </c>
      <c r="AB204" s="180" t="n">
        <f aca="false">+AB200*$C204</f>
        <v>8.40143528</v>
      </c>
      <c r="AC204" s="180" t="n">
        <f aca="false">+AC200*$C204</f>
        <v>9.04936088</v>
      </c>
      <c r="AD204" s="180" t="n">
        <f aca="false">+AD200*$C204</f>
        <v>9.69728648</v>
      </c>
      <c r="AE204" s="180" t="n">
        <f aca="false">+AE200*$C204</f>
        <v>10.34521208</v>
      </c>
      <c r="AF204" s="180" t="n">
        <f aca="false">+AF200*$C204</f>
        <v>10.99313768</v>
      </c>
      <c r="AG204" s="180" t="n">
        <f aca="false">+AG200*$C204</f>
        <v>11.64106328</v>
      </c>
      <c r="AH204" s="180" t="n">
        <f aca="false">+AH200*$C204</f>
        <v>12.28898888</v>
      </c>
      <c r="AI204" s="180" t="n">
        <f aca="false">+AI200*$C204</f>
        <v>12.93691448</v>
      </c>
      <c r="AJ204" s="180" t="n">
        <f aca="false">+AJ200*$C204</f>
        <v>13.6064376</v>
      </c>
      <c r="AK204" s="180" t="n">
        <f aca="false">+AK200*$C204</f>
        <v>14.3623508</v>
      </c>
      <c r="AL204" s="180" t="n">
        <f aca="false">+AL200*$C204</f>
        <v>15.118264</v>
      </c>
      <c r="AM204" s="180" t="n">
        <f aca="false">+AM200*$C204</f>
        <v>20.517644</v>
      </c>
      <c r="AN204" s="180" t="n">
        <f aca="false">+AN200*$C204</f>
        <v>21.59752</v>
      </c>
      <c r="AO204" s="180" t="n">
        <f aca="false">+AO200*$C204</f>
        <v>21.59752</v>
      </c>
      <c r="AP204" s="180" t="n">
        <f aca="false">+AP200*$C204</f>
        <v>21.59752</v>
      </c>
      <c r="AQ204" s="180" t="n">
        <f aca="false">+AQ200*$C204</f>
        <v>21.59752</v>
      </c>
      <c r="AR204" s="180" t="n">
        <f aca="false">+AR200*$C204</f>
        <v>21.59752</v>
      </c>
      <c r="AS204" s="180" t="n">
        <f aca="false">+AS200*$C204</f>
        <v>21.59752</v>
      </c>
      <c r="AT204" s="180" t="n">
        <f aca="false">+AT200*$C204</f>
        <v>21.59752</v>
      </c>
      <c r="AU204" s="180" t="n">
        <f aca="false">+AU200*$C204</f>
        <v>21.59752</v>
      </c>
      <c r="AV204" s="180" t="n">
        <f aca="false">+AV200*$C204</f>
        <v>21.59752</v>
      </c>
      <c r="AW204" s="180" t="n">
        <f aca="false">+AW200*$C204</f>
        <v>21.59752</v>
      </c>
      <c r="AX204" s="180" t="n">
        <f aca="false">+AX200*$C204</f>
        <v>21.59752</v>
      </c>
      <c r="AY204" s="180" t="n">
        <f aca="false">+AY200*$C204</f>
        <v>21.59752</v>
      </c>
      <c r="AZ204" s="180" t="n">
        <f aca="false">+AZ200*$C204</f>
        <v>21.59752</v>
      </c>
      <c r="BA204" s="180" t="n">
        <f aca="false">+BA200*$C204</f>
        <v>21.59752</v>
      </c>
      <c r="BB204" s="180" t="n">
        <f aca="false">+BB200*$C204</f>
        <v>21.59752</v>
      </c>
      <c r="BC204" s="182"/>
      <c r="BD204" s="183"/>
      <c r="BE204" s="183"/>
      <c r="BF204" s="183"/>
      <c r="BG204" s="183"/>
      <c r="BH204" s="183"/>
      <c r="BI204" s="183"/>
      <c r="BJ204" s="183"/>
      <c r="BK204" s="183"/>
      <c r="BL204" s="183"/>
      <c r="BM204" s="183"/>
      <c r="BN204" s="183"/>
      <c r="BO204" s="183"/>
      <c r="BP204" s="183"/>
      <c r="BQ204" s="183"/>
      <c r="BR204" s="183"/>
      <c r="BS204" s="183"/>
      <c r="BT204" s="183"/>
      <c r="BU204" s="183"/>
      <c r="BV204" s="183"/>
      <c r="BW204" s="183"/>
      <c r="BX204" s="183"/>
      <c r="BY204" s="183"/>
      <c r="BZ204" s="183"/>
      <c r="CA204" s="183"/>
      <c r="CB204" s="183"/>
      <c r="CC204" s="183"/>
      <c r="CD204" s="183"/>
      <c r="CE204" s="183"/>
      <c r="CF204" s="183"/>
      <c r="CG204" s="183"/>
      <c r="CH204" s="183"/>
      <c r="CI204" s="183"/>
      <c r="CJ204" s="183"/>
      <c r="CK204" s="183"/>
    </row>
    <row r="205" customFormat="false" ht="13.5" hidden="false" customHeight="false" outlineLevel="0" collapsed="false">
      <c r="A205" s="184"/>
      <c r="B205" s="184" t="s">
        <v>126</v>
      </c>
      <c r="C205" s="185" t="str">
        <f aca="false">+C197</f>
        <v>Sold</v>
      </c>
      <c r="D205" s="186" t="n">
        <f aca="false">+D202*$C204</f>
        <v>0</v>
      </c>
      <c r="E205" s="186" t="n">
        <f aca="false">+E202*$C204</f>
        <v>0</v>
      </c>
      <c r="F205" s="186" t="n">
        <f aca="false">+F202*$C204</f>
        <v>0</v>
      </c>
      <c r="G205" s="186" t="n">
        <f aca="false">+G202*$C204</f>
        <v>0</v>
      </c>
      <c r="H205" s="186" t="n">
        <f aca="false">+H202*$C204</f>
        <v>0</v>
      </c>
      <c r="I205" s="186" t="n">
        <f aca="false">+I202*$C204</f>
        <v>0</v>
      </c>
      <c r="J205" s="186" t="n">
        <f aca="false">+J202*$C204</f>
        <v>0</v>
      </c>
      <c r="K205" s="186" t="n">
        <f aca="false">+K202*$C204</f>
        <v>0</v>
      </c>
      <c r="L205" s="186" t="n">
        <f aca="false">+L202*$C204</f>
        <v>0</v>
      </c>
      <c r="M205" s="186" t="n">
        <f aca="false">+M202*$C204</f>
        <v>0</v>
      </c>
      <c r="N205" s="186" t="n">
        <f aca="false">+N202*$C204</f>
        <v>0</v>
      </c>
      <c r="O205" s="186" t="n">
        <f aca="false">+O202*$C204</f>
        <v>0</v>
      </c>
      <c r="P205" s="186" t="n">
        <f aca="false">+P202*$C204</f>
        <v>0</v>
      </c>
      <c r="Q205" s="186" t="n">
        <f aca="false">+Q202*$C204</f>
        <v>0</v>
      </c>
      <c r="R205" s="186" t="n">
        <f aca="false">+R202*$C204</f>
        <v>0</v>
      </c>
      <c r="S205" s="186" t="n">
        <f aca="false">+S202*$C204</f>
        <v>0</v>
      </c>
      <c r="T205" s="186" t="n">
        <f aca="false">+T202*$C204</f>
        <v>0</v>
      </c>
      <c r="U205" s="186" t="n">
        <f aca="false">+U202*$C204</f>
        <v>0</v>
      </c>
      <c r="V205" s="186" t="n">
        <f aca="false">+V202*$C204</f>
        <v>0</v>
      </c>
      <c r="W205" s="186" t="n">
        <f aca="false">+W202*$C204</f>
        <v>1.079876</v>
      </c>
      <c r="X205" s="186" t="n">
        <f aca="false">+X202*$C204</f>
        <v>1.079876</v>
      </c>
      <c r="Y205" s="186" t="n">
        <f aca="false">+Y202*$C204</f>
        <v>1.079876</v>
      </c>
      <c r="Z205" s="186" t="n">
        <f aca="false">+Z202*$C204</f>
        <v>4.2115164</v>
      </c>
      <c r="AA205" s="186" t="n">
        <f aca="false">+AA202*$C204</f>
        <v>6.2632808</v>
      </c>
      <c r="AB205" s="186" t="n">
        <f aca="false">+AB202*$C204</f>
        <v>7.7751072</v>
      </c>
      <c r="AC205" s="186" t="n">
        <f aca="false">+AC202*$C204</f>
        <v>8.639008</v>
      </c>
      <c r="AD205" s="186" t="n">
        <f aca="false">+AD202*$C204</f>
        <v>11.0147352</v>
      </c>
      <c r="AE205" s="186" t="n">
        <f aca="false">+AE202*$C204</f>
        <v>12.7425368</v>
      </c>
      <c r="AF205" s="186" t="n">
        <f aca="false">+AF202*$C204</f>
        <v>15.118264</v>
      </c>
      <c r="AG205" s="186" t="n">
        <f aca="false">+AG202*$C204</f>
        <v>17.278016</v>
      </c>
      <c r="AH205" s="186" t="n">
        <f aca="false">+AH202*$C204</f>
        <v>17.9259416</v>
      </c>
      <c r="AI205" s="186" t="n">
        <f aca="false">+AI202*$C204</f>
        <v>18.7898424</v>
      </c>
      <c r="AJ205" s="186" t="n">
        <f aca="false">+AJ202*$C204</f>
        <v>20.0856936</v>
      </c>
      <c r="AK205" s="186" t="n">
        <f aca="false">+AK202*$C204</f>
        <v>20.517644</v>
      </c>
      <c r="AL205" s="186" t="n">
        <f aca="false">+AL202*$C204</f>
        <v>21.1655696</v>
      </c>
      <c r="AM205" s="186" t="n">
        <f aca="false">+AM202*$C204</f>
        <v>21.59752</v>
      </c>
      <c r="AN205" s="186" t="n">
        <f aca="false">+AN202*$C204</f>
        <v>21.59752</v>
      </c>
      <c r="AO205" s="186" t="n">
        <f aca="false">+AO202*$C204</f>
        <v>21.59752</v>
      </c>
      <c r="AP205" s="186" t="n">
        <f aca="false">+AP202*$C204</f>
        <v>21.59752</v>
      </c>
      <c r="AQ205" s="186" t="n">
        <f aca="false">+AQ202*$C204</f>
        <v>21.59752</v>
      </c>
      <c r="AR205" s="186" t="n">
        <f aca="false">+AR202*$C204</f>
        <v>21.59752</v>
      </c>
      <c r="AS205" s="186" t="n">
        <f aca="false">+AS202*$C204</f>
        <v>21.59752</v>
      </c>
      <c r="AT205" s="186" t="n">
        <f aca="false">+AT202*$C204</f>
        <v>21.59752</v>
      </c>
      <c r="AU205" s="186" t="n">
        <f aca="false">+AU202*$C204</f>
        <v>21.59752</v>
      </c>
      <c r="AV205" s="186" t="n">
        <f aca="false">+AV202*$C204</f>
        <v>21.59752</v>
      </c>
      <c r="AW205" s="186" t="n">
        <f aca="false">+AW202*$C204</f>
        <v>21.59752</v>
      </c>
      <c r="AX205" s="186" t="n">
        <f aca="false">+AX202*$C204</f>
        <v>21.59752</v>
      </c>
      <c r="AY205" s="186" t="n">
        <f aca="false">+AY202*$C204</f>
        <v>21.59752</v>
      </c>
      <c r="AZ205" s="186" t="n">
        <f aca="false">+AZ202*$C204</f>
        <v>21.59752</v>
      </c>
      <c r="BA205" s="186" t="n">
        <f aca="false">+BA202*$C204</f>
        <v>21.59752</v>
      </c>
      <c r="BB205" s="186" t="n">
        <f aca="false">+BB202*$C204</f>
        <v>21.59752</v>
      </c>
      <c r="BC205" s="188"/>
      <c r="BD205" s="189"/>
      <c r="BE205" s="189"/>
      <c r="BF205" s="189"/>
      <c r="BG205" s="189"/>
      <c r="BH205" s="189"/>
      <c r="BI205" s="189"/>
      <c r="BJ205" s="189"/>
      <c r="BK205" s="189"/>
      <c r="BL205" s="189"/>
      <c r="BM205" s="189"/>
      <c r="BN205" s="189"/>
      <c r="BO205" s="189"/>
      <c r="BP205" s="189"/>
      <c r="BQ205" s="189"/>
      <c r="BR205" s="189"/>
      <c r="BS205" s="189"/>
      <c r="BT205" s="189"/>
      <c r="BU205" s="189"/>
      <c r="BV205" s="189"/>
      <c r="BW205" s="189"/>
      <c r="BX205" s="189"/>
      <c r="BY205" s="189"/>
      <c r="BZ205" s="189"/>
      <c r="CA205" s="189"/>
      <c r="CB205" s="189"/>
      <c r="CC205" s="189"/>
      <c r="CD205" s="189"/>
      <c r="CE205" s="189"/>
      <c r="CF205" s="189"/>
      <c r="CG205" s="189"/>
      <c r="CH205" s="189"/>
      <c r="CI205" s="189"/>
      <c r="CJ205" s="189"/>
      <c r="CK205" s="189"/>
    </row>
    <row r="206" customFormat="false" ht="15" hidden="false" customHeight="true" outlineLevel="0" collapsed="false">
      <c r="A206" s="167"/>
      <c r="B206" s="162" t="str">
        <f aca="false">+'NTP or Sold'!H20</f>
        <v>7FA w/ STG</v>
      </c>
      <c r="C206" s="163" t="str">
        <f aca="false">+'NTP or Sold'!T20</f>
        <v>Gen Power - McAdams, Mississippi location; duct fired (EECC) - 49%</v>
      </c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  <c r="X206" s="164"/>
      <c r="Y206" s="164"/>
      <c r="Z206" s="164"/>
      <c r="AA206" s="164"/>
      <c r="AB206" s="164"/>
      <c r="AC206" s="164"/>
      <c r="AD206" s="164"/>
      <c r="AE206" s="164"/>
      <c r="AF206" s="164"/>
      <c r="AG206" s="164"/>
      <c r="AH206" s="164"/>
      <c r="AI206" s="164"/>
      <c r="AJ206" s="164"/>
      <c r="AK206" s="164"/>
      <c r="AL206" s="164"/>
      <c r="AM206" s="164"/>
      <c r="AN206" s="164"/>
      <c r="AO206" s="164"/>
      <c r="AP206" s="164"/>
      <c r="AQ206" s="164"/>
      <c r="AR206" s="164"/>
      <c r="AS206" s="164"/>
      <c r="AT206" s="164"/>
      <c r="AU206" s="164"/>
      <c r="AV206" s="164"/>
      <c r="AW206" s="164"/>
      <c r="AX206" s="164"/>
      <c r="AY206" s="164"/>
      <c r="AZ206" s="164"/>
      <c r="BA206" s="164"/>
      <c r="BB206" s="164"/>
      <c r="BC206" s="166"/>
    </row>
    <row r="207" customFormat="false" ht="12.75" hidden="false" customHeight="false" outlineLevel="0" collapsed="false">
      <c r="A207" s="172"/>
      <c r="B207" s="168" t="s">
        <v>121</v>
      </c>
      <c r="C207" s="163"/>
      <c r="D207" s="169" t="n">
        <v>0</v>
      </c>
      <c r="E207" s="169" t="n">
        <v>0</v>
      </c>
      <c r="F207" s="169" t="n">
        <v>0</v>
      </c>
      <c r="G207" s="169" t="n">
        <v>0</v>
      </c>
      <c r="H207" s="169" t="n">
        <v>0</v>
      </c>
      <c r="I207" s="169" t="n">
        <v>0</v>
      </c>
      <c r="J207" s="169" t="n">
        <v>0</v>
      </c>
      <c r="K207" s="169" t="n">
        <v>0</v>
      </c>
      <c r="L207" s="169" t="n">
        <v>0</v>
      </c>
      <c r="M207" s="169" t="n">
        <v>0</v>
      </c>
      <c r="N207" s="169" t="n">
        <v>0</v>
      </c>
      <c r="O207" s="169" t="n">
        <v>0</v>
      </c>
      <c r="P207" s="169" t="n">
        <v>0</v>
      </c>
      <c r="Q207" s="169" t="n">
        <v>0</v>
      </c>
      <c r="R207" s="169" t="n">
        <v>0</v>
      </c>
      <c r="S207" s="169" t="n">
        <v>0</v>
      </c>
      <c r="T207" s="169" t="n">
        <v>0</v>
      </c>
      <c r="U207" s="169" t="n">
        <v>0</v>
      </c>
      <c r="V207" s="169" t="n">
        <v>0</v>
      </c>
      <c r="W207" s="169" t="n">
        <v>0.05</v>
      </c>
      <c r="X207" s="169" t="n">
        <v>0.072</v>
      </c>
      <c r="Y207" s="169" t="n">
        <v>0.038</v>
      </c>
      <c r="Z207" s="169" t="n">
        <v>0.199</v>
      </c>
      <c r="AA207" s="169" t="n">
        <v>0.038</v>
      </c>
      <c r="AB207" s="169" t="n">
        <v>0.038</v>
      </c>
      <c r="AC207" s="169" t="n">
        <v>0.039</v>
      </c>
      <c r="AD207" s="169" t="n">
        <v>0.039</v>
      </c>
      <c r="AE207" s="169" t="n">
        <v>0.039</v>
      </c>
      <c r="AF207" s="169" t="n">
        <v>0.039</v>
      </c>
      <c r="AG207" s="169" t="n">
        <v>0.039</v>
      </c>
      <c r="AH207" s="169" t="n">
        <v>0.04</v>
      </c>
      <c r="AI207" s="169" t="n">
        <v>0.04</v>
      </c>
      <c r="AJ207" s="169" t="n">
        <v>0.04</v>
      </c>
      <c r="AK207" s="169" t="n">
        <v>0.2</v>
      </c>
      <c r="AL207" s="169" t="n">
        <v>0.05</v>
      </c>
      <c r="AM207" s="169" t="n">
        <v>0</v>
      </c>
      <c r="AN207" s="169" t="n">
        <v>0</v>
      </c>
      <c r="AO207" s="169" t="n">
        <v>0</v>
      </c>
      <c r="AP207" s="169" t="n">
        <v>0</v>
      </c>
      <c r="AQ207" s="169" t="n">
        <v>0</v>
      </c>
      <c r="AR207" s="169" t="n">
        <v>0</v>
      </c>
      <c r="AS207" s="169" t="n">
        <v>0</v>
      </c>
      <c r="AT207" s="169" t="n">
        <v>0</v>
      </c>
      <c r="AU207" s="169" t="n">
        <v>0</v>
      </c>
      <c r="AV207" s="169" t="n">
        <v>0</v>
      </c>
      <c r="AW207" s="169" t="n">
        <v>0</v>
      </c>
      <c r="AX207" s="169" t="n">
        <v>0</v>
      </c>
      <c r="AY207" s="169" t="n">
        <v>0</v>
      </c>
      <c r="AZ207" s="169" t="n">
        <v>0</v>
      </c>
      <c r="BA207" s="169" t="n">
        <v>0</v>
      </c>
      <c r="BB207" s="169" t="n">
        <v>0</v>
      </c>
      <c r="BC207" s="171" t="n">
        <f aca="false">SUM(D207:BB207)</f>
        <v>1</v>
      </c>
      <c r="BD207" s="168"/>
    </row>
    <row r="208" customFormat="false" ht="12.75" hidden="false" customHeight="false" outlineLevel="0" collapsed="false">
      <c r="A208" s="172"/>
      <c r="B208" s="168" t="s">
        <v>122</v>
      </c>
      <c r="C208" s="163"/>
      <c r="D208" s="169" t="n">
        <f aca="false">D207</f>
        <v>0</v>
      </c>
      <c r="E208" s="169" t="n">
        <f aca="false">+D208+E207</f>
        <v>0</v>
      </c>
      <c r="F208" s="169" t="n">
        <f aca="false">+E208+F207</f>
        <v>0</v>
      </c>
      <c r="G208" s="169" t="n">
        <f aca="false">+F208+G207</f>
        <v>0</v>
      </c>
      <c r="H208" s="169" t="n">
        <f aca="false">+G208+H207</f>
        <v>0</v>
      </c>
      <c r="I208" s="169" t="n">
        <f aca="false">+H208+I207</f>
        <v>0</v>
      </c>
      <c r="J208" s="169" t="n">
        <f aca="false">+I208+J207</f>
        <v>0</v>
      </c>
      <c r="K208" s="169" t="n">
        <f aca="false">+J208+K207</f>
        <v>0</v>
      </c>
      <c r="L208" s="169" t="n">
        <f aca="false">+K208+L207</f>
        <v>0</v>
      </c>
      <c r="M208" s="169" t="n">
        <f aca="false">+L208+M207</f>
        <v>0</v>
      </c>
      <c r="N208" s="169" t="n">
        <f aca="false">+M208+N207</f>
        <v>0</v>
      </c>
      <c r="O208" s="169" t="n">
        <f aca="false">+N208+O207</f>
        <v>0</v>
      </c>
      <c r="P208" s="169" t="n">
        <f aca="false">+O208+P207</f>
        <v>0</v>
      </c>
      <c r="Q208" s="169" t="n">
        <f aca="false">+P208+Q207</f>
        <v>0</v>
      </c>
      <c r="R208" s="169" t="n">
        <f aca="false">+Q208+R207</f>
        <v>0</v>
      </c>
      <c r="S208" s="169" t="n">
        <f aca="false">+R208+S207</f>
        <v>0</v>
      </c>
      <c r="T208" s="169" t="n">
        <f aca="false">+S208+T207</f>
        <v>0</v>
      </c>
      <c r="U208" s="169" t="n">
        <f aca="false">+T208+U207</f>
        <v>0</v>
      </c>
      <c r="V208" s="169" t="n">
        <f aca="false">+U208+V207</f>
        <v>0</v>
      </c>
      <c r="W208" s="169" t="n">
        <f aca="false">+V208+W207</f>
        <v>0.05</v>
      </c>
      <c r="X208" s="169" t="n">
        <f aca="false">+W208+X207</f>
        <v>0.122</v>
      </c>
      <c r="Y208" s="169" t="n">
        <f aca="false">+X208+Y207</f>
        <v>0.16</v>
      </c>
      <c r="Z208" s="169" t="n">
        <f aca="false">+Y208+Z207</f>
        <v>0.359</v>
      </c>
      <c r="AA208" s="169" t="n">
        <f aca="false">+Z208+AA207</f>
        <v>0.397</v>
      </c>
      <c r="AB208" s="169" t="n">
        <f aca="false">+AA208+AB207</f>
        <v>0.435</v>
      </c>
      <c r="AC208" s="169" t="n">
        <f aca="false">+AB208+AC207</f>
        <v>0.474</v>
      </c>
      <c r="AD208" s="169" t="n">
        <f aca="false">+AC208+AD207</f>
        <v>0.513</v>
      </c>
      <c r="AE208" s="169" t="n">
        <f aca="false">+AD208+AE207</f>
        <v>0.552</v>
      </c>
      <c r="AF208" s="169" t="n">
        <f aca="false">+AE208+AF207</f>
        <v>0.591</v>
      </c>
      <c r="AG208" s="169" t="n">
        <f aca="false">+AF208+AG207</f>
        <v>0.63</v>
      </c>
      <c r="AH208" s="169" t="n">
        <f aca="false">+AG208+AH207</f>
        <v>0.67</v>
      </c>
      <c r="AI208" s="169" t="n">
        <f aca="false">+AH208+AI207</f>
        <v>0.71</v>
      </c>
      <c r="AJ208" s="169" t="n">
        <f aca="false">+AI208+AJ207</f>
        <v>0.75</v>
      </c>
      <c r="AK208" s="169" t="n">
        <f aca="false">+AJ208+AK207</f>
        <v>0.95</v>
      </c>
      <c r="AL208" s="169" t="n">
        <f aca="false">+AK208+AL207</f>
        <v>1</v>
      </c>
      <c r="AM208" s="169" t="n">
        <f aca="false">+AL208+AM207</f>
        <v>1</v>
      </c>
      <c r="AN208" s="169" t="n">
        <f aca="false">+AM208+AN207</f>
        <v>1</v>
      </c>
      <c r="AO208" s="169" t="n">
        <f aca="false">+AN208+AO207</f>
        <v>1</v>
      </c>
      <c r="AP208" s="169" t="n">
        <f aca="false">+AO208+AP207</f>
        <v>1</v>
      </c>
      <c r="AQ208" s="169" t="n">
        <f aca="false">+AP208+AQ207</f>
        <v>1</v>
      </c>
      <c r="AR208" s="169" t="n">
        <f aca="false">+AQ208+AR207</f>
        <v>1</v>
      </c>
      <c r="AS208" s="169" t="n">
        <f aca="false">+AR208+AS207</f>
        <v>1</v>
      </c>
      <c r="AT208" s="169" t="n">
        <f aca="false">+AS208+AT207</f>
        <v>1</v>
      </c>
      <c r="AU208" s="169" t="n">
        <f aca="false">+AT208+AU207</f>
        <v>1</v>
      </c>
      <c r="AV208" s="169" t="n">
        <f aca="false">+AU208+AV207</f>
        <v>1</v>
      </c>
      <c r="AW208" s="169" t="n">
        <f aca="false">+AV208+AW207</f>
        <v>1</v>
      </c>
      <c r="AX208" s="169" t="n">
        <f aca="false">+AW208+AX207</f>
        <v>1</v>
      </c>
      <c r="AY208" s="169" t="n">
        <f aca="false">+AX208+AY207</f>
        <v>1</v>
      </c>
      <c r="AZ208" s="169" t="n">
        <f aca="false">+AY208+AZ207</f>
        <v>1</v>
      </c>
      <c r="BA208" s="169" t="n">
        <f aca="false">+AZ208+BA207</f>
        <v>1</v>
      </c>
      <c r="BB208" s="169" t="n">
        <f aca="false">+BA208+BB207</f>
        <v>1</v>
      </c>
      <c r="BC208" s="171"/>
      <c r="BD208" s="168"/>
    </row>
    <row r="209" customFormat="false" ht="12.75" hidden="false" customHeight="false" outlineLevel="0" collapsed="false">
      <c r="A209" s="172"/>
      <c r="B209" s="168" t="s">
        <v>123</v>
      </c>
      <c r="C209" s="163"/>
      <c r="D209" s="169" t="n">
        <v>0</v>
      </c>
      <c r="E209" s="169" t="n">
        <v>0</v>
      </c>
      <c r="F209" s="169" t="n">
        <v>0</v>
      </c>
      <c r="G209" s="169" t="n">
        <v>0</v>
      </c>
      <c r="H209" s="169" t="n">
        <v>0</v>
      </c>
      <c r="I209" s="169" t="n">
        <v>0</v>
      </c>
      <c r="J209" s="169" t="n">
        <v>0</v>
      </c>
      <c r="K209" s="169" t="n">
        <v>0</v>
      </c>
      <c r="L209" s="169" t="n">
        <v>0</v>
      </c>
      <c r="M209" s="169" t="n">
        <v>0</v>
      </c>
      <c r="N209" s="169" t="n">
        <v>0</v>
      </c>
      <c r="O209" s="169" t="n">
        <v>0</v>
      </c>
      <c r="P209" s="169" t="n">
        <v>0</v>
      </c>
      <c r="Q209" s="169" t="n">
        <v>0</v>
      </c>
      <c r="R209" s="169" t="n">
        <v>0</v>
      </c>
      <c r="S209" s="169" t="n">
        <v>0</v>
      </c>
      <c r="T209" s="169" t="n">
        <v>0</v>
      </c>
      <c r="U209" s="169" t="n">
        <v>0</v>
      </c>
      <c r="V209" s="169" t="n">
        <v>0</v>
      </c>
      <c r="W209" s="169" t="n">
        <f aca="false">W210-V210</f>
        <v>0.111</v>
      </c>
      <c r="X209" s="169" t="n">
        <f aca="false">X210-W210</f>
        <v>0.037</v>
      </c>
      <c r="Y209" s="169" t="n">
        <f aca="false">Y210-X210</f>
        <v>0.052</v>
      </c>
      <c r="Z209" s="169" t="n">
        <f aca="false">Z210-Y210</f>
        <v>0.1</v>
      </c>
      <c r="AA209" s="169" t="n">
        <f aca="false">AA210-Z210</f>
        <v>0.02</v>
      </c>
      <c r="AB209" s="169" t="n">
        <f aca="false">AB210-AA210</f>
        <v>0.02</v>
      </c>
      <c r="AC209" s="169" t="n">
        <f aca="false">AC210-AB210</f>
        <v>0.02</v>
      </c>
      <c r="AD209" s="169" t="n">
        <f aca="false">AD210-AC210</f>
        <v>0.02</v>
      </c>
      <c r="AE209" s="169" t="n">
        <f aca="false">AE210-AD210</f>
        <v>0.02</v>
      </c>
      <c r="AF209" s="169" t="n">
        <f aca="false">AF210-AE210</f>
        <v>0</v>
      </c>
      <c r="AG209" s="169" t="n">
        <f aca="false">AG210-AF210</f>
        <v>0</v>
      </c>
      <c r="AH209" s="169" t="n">
        <f aca="false">AH210-AG210</f>
        <v>0</v>
      </c>
      <c r="AI209" s="169" t="n">
        <f aca="false">AI210-AH210</f>
        <v>0</v>
      </c>
      <c r="AJ209" s="169" t="n">
        <f aca="false">AJ210-AI210</f>
        <v>0</v>
      </c>
      <c r="AK209" s="169" t="n">
        <f aca="false">AK210-AJ210</f>
        <v>0.6</v>
      </c>
      <c r="AL209" s="169" t="n">
        <f aca="false">AL210-AK210</f>
        <v>0</v>
      </c>
      <c r="AM209" s="169" t="n">
        <f aca="false">AM210-AL210</f>
        <v>0</v>
      </c>
      <c r="AN209" s="169" t="n">
        <f aca="false">AN210-AM210</f>
        <v>0</v>
      </c>
      <c r="AO209" s="169" t="n">
        <f aca="false">AO210-AN210</f>
        <v>0</v>
      </c>
      <c r="AP209" s="169" t="n">
        <f aca="false">AP210-AO210</f>
        <v>0</v>
      </c>
      <c r="AQ209" s="169" t="n">
        <f aca="false">AQ210-AP210</f>
        <v>0</v>
      </c>
      <c r="AR209" s="169" t="n">
        <f aca="false">AR210-AQ210</f>
        <v>0</v>
      </c>
      <c r="AS209" s="169" t="n">
        <f aca="false">AS210-AR210</f>
        <v>0</v>
      </c>
      <c r="AT209" s="169" t="n">
        <f aca="false">AT210-AS210</f>
        <v>0</v>
      </c>
      <c r="AU209" s="169" t="n">
        <f aca="false">AU210-AT210</f>
        <v>0</v>
      </c>
      <c r="AV209" s="169" t="n">
        <f aca="false">AV210-AU210</f>
        <v>0</v>
      </c>
      <c r="AW209" s="169" t="n">
        <f aca="false">AW210-AV210</f>
        <v>0</v>
      </c>
      <c r="AX209" s="169" t="n">
        <f aca="false">AX210-AW210</f>
        <v>0</v>
      </c>
      <c r="AY209" s="169" t="n">
        <f aca="false">AY210-AX210</f>
        <v>0</v>
      </c>
      <c r="AZ209" s="169" t="n">
        <f aca="false">AZ210-AY210</f>
        <v>0</v>
      </c>
      <c r="BA209" s="169" t="n">
        <f aca="false">BA210-AZ210</f>
        <v>0</v>
      </c>
      <c r="BB209" s="169" t="n">
        <f aca="false">BB210-BA210</f>
        <v>0</v>
      </c>
      <c r="BC209" s="171" t="n">
        <f aca="false">SUM(D209:BB209)</f>
        <v>1</v>
      </c>
      <c r="BD209" s="168"/>
    </row>
    <row r="210" customFormat="false" ht="12.75" hidden="false" customHeight="false" outlineLevel="0" collapsed="false">
      <c r="A210" s="172"/>
      <c r="B210" s="168" t="s">
        <v>124</v>
      </c>
      <c r="C210" s="163"/>
      <c r="D210" s="169" t="n">
        <f aca="false">D209</f>
        <v>0</v>
      </c>
      <c r="E210" s="169" t="n">
        <f aca="false">+D210+E209</f>
        <v>0</v>
      </c>
      <c r="F210" s="169" t="n">
        <f aca="false">+E210+F209</f>
        <v>0</v>
      </c>
      <c r="G210" s="169" t="n">
        <f aca="false">+F210+G209</f>
        <v>0</v>
      </c>
      <c r="H210" s="169" t="n">
        <f aca="false">+G210+H209</f>
        <v>0</v>
      </c>
      <c r="I210" s="169" t="n">
        <f aca="false">+H210+I209</f>
        <v>0</v>
      </c>
      <c r="J210" s="169" t="n">
        <f aca="false">+I210+J209</f>
        <v>0</v>
      </c>
      <c r="K210" s="169" t="n">
        <f aca="false">+J210+K209</f>
        <v>0</v>
      </c>
      <c r="L210" s="169" t="n">
        <f aca="false">+K210+L209</f>
        <v>0</v>
      </c>
      <c r="M210" s="169" t="n">
        <f aca="false">+L210+M209</f>
        <v>0</v>
      </c>
      <c r="N210" s="169" t="n">
        <f aca="false">+M210+N209</f>
        <v>0</v>
      </c>
      <c r="O210" s="169" t="n">
        <f aca="false">+N210+O209</f>
        <v>0</v>
      </c>
      <c r="P210" s="169" t="n">
        <f aca="false">+O210+P209</f>
        <v>0</v>
      </c>
      <c r="Q210" s="169" t="n">
        <f aca="false">+P210+Q209</f>
        <v>0</v>
      </c>
      <c r="R210" s="169" t="n">
        <f aca="false">+Q210+R209</f>
        <v>0</v>
      </c>
      <c r="S210" s="169" t="n">
        <f aca="false">+R210+S209</f>
        <v>0</v>
      </c>
      <c r="T210" s="169" t="n">
        <f aca="false">+S210+T209</f>
        <v>0</v>
      </c>
      <c r="U210" s="169" t="n">
        <f aca="false">+T210+U209</f>
        <v>0</v>
      </c>
      <c r="V210" s="169" t="n">
        <f aca="false">+U210+V209</f>
        <v>0</v>
      </c>
      <c r="W210" s="169" t="n">
        <v>0.111</v>
      </c>
      <c r="X210" s="169" t="n">
        <v>0.148</v>
      </c>
      <c r="Y210" s="169" t="n">
        <v>0.2</v>
      </c>
      <c r="Z210" s="169" t="n">
        <v>0.3</v>
      </c>
      <c r="AA210" s="169" t="n">
        <v>0.32</v>
      </c>
      <c r="AB210" s="169" t="n">
        <v>0.34</v>
      </c>
      <c r="AC210" s="169" t="n">
        <v>0.36</v>
      </c>
      <c r="AD210" s="169" t="n">
        <v>0.38</v>
      </c>
      <c r="AE210" s="169" t="n">
        <v>0.4</v>
      </c>
      <c r="AF210" s="169" t="n">
        <v>0.4</v>
      </c>
      <c r="AG210" s="169" t="n">
        <v>0.4</v>
      </c>
      <c r="AH210" s="169" t="n">
        <v>0.4</v>
      </c>
      <c r="AI210" s="169" t="n">
        <v>0.4</v>
      </c>
      <c r="AJ210" s="169" t="n">
        <v>0.4</v>
      </c>
      <c r="AK210" s="169" t="n">
        <v>1</v>
      </c>
      <c r="AL210" s="169" t="n">
        <v>1</v>
      </c>
      <c r="AM210" s="169" t="n">
        <v>1</v>
      </c>
      <c r="AN210" s="169" t="n">
        <v>1</v>
      </c>
      <c r="AO210" s="169" t="n">
        <v>1</v>
      </c>
      <c r="AP210" s="169" t="n">
        <v>1</v>
      </c>
      <c r="AQ210" s="169" t="n">
        <v>1</v>
      </c>
      <c r="AR210" s="169" t="n">
        <v>1</v>
      </c>
      <c r="AS210" s="169" t="n">
        <v>1</v>
      </c>
      <c r="AT210" s="169" t="n">
        <v>1</v>
      </c>
      <c r="AU210" s="169" t="n">
        <v>1</v>
      </c>
      <c r="AV210" s="169" t="n">
        <v>1</v>
      </c>
      <c r="AW210" s="169" t="n">
        <v>1</v>
      </c>
      <c r="AX210" s="169" t="n">
        <v>1</v>
      </c>
      <c r="AY210" s="169" t="n">
        <v>1</v>
      </c>
      <c r="AZ210" s="169" t="n">
        <v>1</v>
      </c>
      <c r="BA210" s="169" t="n">
        <v>1</v>
      </c>
      <c r="BB210" s="169" t="n">
        <v>1</v>
      </c>
      <c r="BC210" s="171"/>
      <c r="BD210" s="168"/>
    </row>
    <row r="211" customFormat="false" ht="12.75" hidden="false" customHeight="false" outlineLevel="0" collapsed="false">
      <c r="A211" s="172"/>
      <c r="B211" s="168"/>
      <c r="C211" s="282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169"/>
      <c r="AT211" s="169"/>
      <c r="AU211" s="169"/>
      <c r="AV211" s="169"/>
      <c r="AW211" s="169"/>
      <c r="AX211" s="169"/>
      <c r="AY211" s="169"/>
      <c r="AZ211" s="169"/>
      <c r="BA211" s="169"/>
      <c r="BB211" s="169"/>
      <c r="BC211" s="171"/>
      <c r="BD211" s="168"/>
    </row>
    <row r="212" customFormat="false" ht="12.75" hidden="false" customHeight="false" outlineLevel="0" collapsed="false">
      <c r="A212" s="178"/>
      <c r="B212" s="178" t="s">
        <v>125</v>
      </c>
      <c r="C212" s="179" t="n">
        <v>34.62774</v>
      </c>
      <c r="D212" s="180" t="n">
        <f aca="false">+D208*$C212</f>
        <v>0</v>
      </c>
      <c r="E212" s="180" t="n">
        <f aca="false">+E208*$C212</f>
        <v>0</v>
      </c>
      <c r="F212" s="180" t="n">
        <f aca="false">+F208*$C212</f>
        <v>0</v>
      </c>
      <c r="G212" s="180" t="n">
        <f aca="false">+G208*$C212</f>
        <v>0</v>
      </c>
      <c r="H212" s="180" t="n">
        <f aca="false">+H208*$C212</f>
        <v>0</v>
      </c>
      <c r="I212" s="180" t="n">
        <f aca="false">+I208*$C212</f>
        <v>0</v>
      </c>
      <c r="J212" s="180" t="n">
        <f aca="false">+J208*$C212</f>
        <v>0</v>
      </c>
      <c r="K212" s="180" t="n">
        <f aca="false">+K208*$C212</f>
        <v>0</v>
      </c>
      <c r="L212" s="180" t="n">
        <f aca="false">+L208*$C212</f>
        <v>0</v>
      </c>
      <c r="M212" s="180" t="n">
        <f aca="false">+M208*$C212</f>
        <v>0</v>
      </c>
      <c r="N212" s="180" t="n">
        <f aca="false">+N208*$C212</f>
        <v>0</v>
      </c>
      <c r="O212" s="180" t="n">
        <f aca="false">+O208*$C212</f>
        <v>0</v>
      </c>
      <c r="P212" s="180" t="n">
        <f aca="false">+P208*$C212</f>
        <v>0</v>
      </c>
      <c r="Q212" s="180" t="n">
        <f aca="false">+Q208*$C212</f>
        <v>0</v>
      </c>
      <c r="R212" s="180" t="n">
        <f aca="false">+R208*$C212</f>
        <v>0</v>
      </c>
      <c r="S212" s="180" t="n">
        <f aca="false">+S208*$C212</f>
        <v>0</v>
      </c>
      <c r="T212" s="180" t="n">
        <f aca="false">+T208*$C212</f>
        <v>0</v>
      </c>
      <c r="U212" s="180" t="n">
        <f aca="false">+U208*$C212</f>
        <v>0</v>
      </c>
      <c r="V212" s="180" t="n">
        <f aca="false">+V208*$C212</f>
        <v>0</v>
      </c>
      <c r="W212" s="180" t="n">
        <f aca="false">+W208*$C212</f>
        <v>1.731387</v>
      </c>
      <c r="X212" s="180" t="n">
        <f aca="false">+X208*$C212</f>
        <v>4.22458428</v>
      </c>
      <c r="Y212" s="180" t="n">
        <f aca="false">+Y208*$C212</f>
        <v>5.5404384</v>
      </c>
      <c r="Z212" s="180" t="n">
        <f aca="false">+Z208*$C212</f>
        <v>12.43135866</v>
      </c>
      <c r="AA212" s="180" t="n">
        <f aca="false">+AA208*$C212</f>
        <v>13.74721278</v>
      </c>
      <c r="AB212" s="180" t="n">
        <f aca="false">+AB208*$C212</f>
        <v>15.0630669</v>
      </c>
      <c r="AC212" s="180" t="n">
        <f aca="false">+AC208*$C212</f>
        <v>16.41354876</v>
      </c>
      <c r="AD212" s="180" t="n">
        <f aca="false">+AD208*$C212</f>
        <v>17.76403062</v>
      </c>
      <c r="AE212" s="180" t="n">
        <f aca="false">+AE208*$C212</f>
        <v>19.11451248</v>
      </c>
      <c r="AF212" s="180" t="n">
        <f aca="false">+AF208*$C212</f>
        <v>20.46499434</v>
      </c>
      <c r="AG212" s="180" t="n">
        <f aca="false">+AG208*$C212</f>
        <v>21.8154762</v>
      </c>
      <c r="AH212" s="180" t="n">
        <f aca="false">+AH208*$C212</f>
        <v>23.2005858</v>
      </c>
      <c r="AI212" s="180" t="n">
        <f aca="false">+AI208*$C212</f>
        <v>24.5856954</v>
      </c>
      <c r="AJ212" s="180" t="n">
        <f aca="false">+AJ208*$C212</f>
        <v>25.970805</v>
      </c>
      <c r="AK212" s="180" t="n">
        <f aca="false">+AK208*$C212</f>
        <v>32.896353</v>
      </c>
      <c r="AL212" s="180" t="n">
        <f aca="false">+AL208*$C212</f>
        <v>34.62774</v>
      </c>
      <c r="AM212" s="180" t="n">
        <f aca="false">+AM208*$C212</f>
        <v>34.62774</v>
      </c>
      <c r="AN212" s="180" t="n">
        <f aca="false">+AN208*$C212</f>
        <v>34.62774</v>
      </c>
      <c r="AO212" s="180" t="n">
        <f aca="false">+AO208*$C212</f>
        <v>34.62774</v>
      </c>
      <c r="AP212" s="180" t="n">
        <f aca="false">+AP208*$C212</f>
        <v>34.62774</v>
      </c>
      <c r="AQ212" s="180" t="n">
        <f aca="false">+AQ208*$C212</f>
        <v>34.62774</v>
      </c>
      <c r="AR212" s="180" t="n">
        <f aca="false">+AR208*$C212</f>
        <v>34.62774</v>
      </c>
      <c r="AS212" s="180" t="n">
        <f aca="false">+AS208*$C212</f>
        <v>34.62774</v>
      </c>
      <c r="AT212" s="180" t="n">
        <f aca="false">+AT208*$C212</f>
        <v>34.62774</v>
      </c>
      <c r="AU212" s="180" t="n">
        <f aca="false">+AU208*$C212</f>
        <v>34.62774</v>
      </c>
      <c r="AV212" s="180" t="n">
        <f aca="false">+AV208*$C212</f>
        <v>34.62774</v>
      </c>
      <c r="AW212" s="180" t="n">
        <f aca="false">+AW208*$C212</f>
        <v>34.62774</v>
      </c>
      <c r="AX212" s="180" t="n">
        <f aca="false">+AX208*$C212</f>
        <v>34.62774</v>
      </c>
      <c r="AY212" s="180" t="n">
        <f aca="false">+AY208*$C212</f>
        <v>34.62774</v>
      </c>
      <c r="AZ212" s="180" t="n">
        <f aca="false">+AZ208*$C212</f>
        <v>34.62774</v>
      </c>
      <c r="BA212" s="180" t="n">
        <f aca="false">+BA208*$C212</f>
        <v>34.62774</v>
      </c>
      <c r="BB212" s="180" t="n">
        <f aca="false">+BB208*$C212</f>
        <v>34.62774</v>
      </c>
      <c r="BC212" s="182"/>
      <c r="BD212" s="183"/>
      <c r="BE212" s="183"/>
      <c r="BF212" s="183"/>
      <c r="BG212" s="183"/>
      <c r="BH212" s="183"/>
      <c r="BI212" s="183"/>
      <c r="BJ212" s="183"/>
      <c r="BK212" s="183"/>
      <c r="BL212" s="183"/>
      <c r="BM212" s="183"/>
      <c r="BN212" s="183"/>
      <c r="BO212" s="183"/>
      <c r="BP212" s="183"/>
      <c r="BQ212" s="183"/>
      <c r="BR212" s="183"/>
      <c r="BS212" s="183"/>
      <c r="BT212" s="183"/>
      <c r="BU212" s="183"/>
      <c r="BV212" s="183"/>
      <c r="BW212" s="183"/>
      <c r="BX212" s="183"/>
      <c r="BY212" s="183"/>
      <c r="BZ212" s="183"/>
      <c r="CA212" s="183"/>
      <c r="CB212" s="183"/>
      <c r="CC212" s="183"/>
      <c r="CD212" s="183"/>
      <c r="CE212" s="183"/>
      <c r="CF212" s="183"/>
      <c r="CG212" s="183"/>
      <c r="CH212" s="183"/>
      <c r="CI212" s="183"/>
      <c r="CJ212" s="183"/>
      <c r="CK212" s="183"/>
    </row>
    <row r="213" customFormat="false" ht="13.5" hidden="false" customHeight="false" outlineLevel="0" collapsed="false">
      <c r="A213" s="184"/>
      <c r="B213" s="184" t="s">
        <v>126</v>
      </c>
      <c r="C213" s="185" t="str">
        <f aca="false">+'NTP or Sold'!C20</f>
        <v>Sold</v>
      </c>
      <c r="D213" s="186" t="n">
        <f aca="false">+D210*$C212</f>
        <v>0</v>
      </c>
      <c r="E213" s="186" t="n">
        <f aca="false">+E210*$C212</f>
        <v>0</v>
      </c>
      <c r="F213" s="186" t="n">
        <f aca="false">+F210*$C212</f>
        <v>0</v>
      </c>
      <c r="G213" s="186" t="n">
        <f aca="false">+G210*$C212</f>
        <v>0</v>
      </c>
      <c r="H213" s="186" t="n">
        <f aca="false">+H210*$C212</f>
        <v>0</v>
      </c>
      <c r="I213" s="186" t="n">
        <f aca="false">+I210*$C212</f>
        <v>0</v>
      </c>
      <c r="J213" s="186" t="n">
        <f aca="false">+J210*$C212</f>
        <v>0</v>
      </c>
      <c r="K213" s="186" t="n">
        <f aca="false">+K210*$C212</f>
        <v>0</v>
      </c>
      <c r="L213" s="186" t="n">
        <f aca="false">+L210*$C212</f>
        <v>0</v>
      </c>
      <c r="M213" s="186" t="n">
        <f aca="false">+M210*$C212</f>
        <v>0</v>
      </c>
      <c r="N213" s="186" t="n">
        <f aca="false">+N210*$C212</f>
        <v>0</v>
      </c>
      <c r="O213" s="186" t="n">
        <f aca="false">+O210*$C212</f>
        <v>0</v>
      </c>
      <c r="P213" s="186" t="n">
        <f aca="false">+P210*$C212</f>
        <v>0</v>
      </c>
      <c r="Q213" s="186" t="n">
        <f aca="false">+Q210*$C212</f>
        <v>0</v>
      </c>
      <c r="R213" s="186" t="n">
        <f aca="false">+R210*$C212</f>
        <v>0</v>
      </c>
      <c r="S213" s="186" t="n">
        <f aca="false">+S210*$C212</f>
        <v>0</v>
      </c>
      <c r="T213" s="186" t="n">
        <f aca="false">+T210*$C212</f>
        <v>0</v>
      </c>
      <c r="U213" s="186" t="n">
        <f aca="false">+U210*$C212</f>
        <v>0</v>
      </c>
      <c r="V213" s="186" t="n">
        <f aca="false">+V210*$C212</f>
        <v>0</v>
      </c>
      <c r="W213" s="186" t="n">
        <f aca="false">+W210*$C212</f>
        <v>3.84367914</v>
      </c>
      <c r="X213" s="186" t="n">
        <f aca="false">+X210*$C212</f>
        <v>5.12490552</v>
      </c>
      <c r="Y213" s="186" t="n">
        <f aca="false">+Y210*$C212</f>
        <v>6.925548</v>
      </c>
      <c r="Z213" s="186" t="n">
        <f aca="false">+Z210*$C212</f>
        <v>10.388322</v>
      </c>
      <c r="AA213" s="186" t="n">
        <f aca="false">+AA210*$C212</f>
        <v>11.0808768</v>
      </c>
      <c r="AB213" s="186" t="n">
        <f aca="false">+AB210*$C212</f>
        <v>11.7734316</v>
      </c>
      <c r="AC213" s="186" t="n">
        <f aca="false">+AC210*$C212</f>
        <v>12.4659864</v>
      </c>
      <c r="AD213" s="186" t="n">
        <f aca="false">+AD210*$C212</f>
        <v>13.1585412</v>
      </c>
      <c r="AE213" s="186" t="n">
        <f aca="false">+AE210*$C212</f>
        <v>13.851096</v>
      </c>
      <c r="AF213" s="186" t="n">
        <f aca="false">+AF210*$C212</f>
        <v>13.851096</v>
      </c>
      <c r="AG213" s="186" t="n">
        <f aca="false">+AG210*$C212</f>
        <v>13.851096</v>
      </c>
      <c r="AH213" s="186" t="n">
        <f aca="false">+AH210*$C212</f>
        <v>13.851096</v>
      </c>
      <c r="AI213" s="186" t="n">
        <f aca="false">+AI210*$C212</f>
        <v>13.851096</v>
      </c>
      <c r="AJ213" s="186" t="n">
        <f aca="false">+AJ210*$C212</f>
        <v>13.851096</v>
      </c>
      <c r="AK213" s="186" t="n">
        <f aca="false">+AK210*$C212</f>
        <v>34.62774</v>
      </c>
      <c r="AL213" s="186" t="n">
        <f aca="false">+AL210*$C212</f>
        <v>34.62774</v>
      </c>
      <c r="AM213" s="186" t="n">
        <f aca="false">+AM210*$C212</f>
        <v>34.62774</v>
      </c>
      <c r="AN213" s="186" t="n">
        <f aca="false">+AN210*$C212</f>
        <v>34.62774</v>
      </c>
      <c r="AO213" s="186" t="n">
        <f aca="false">+AO210*$C212</f>
        <v>34.62774</v>
      </c>
      <c r="AP213" s="186" t="n">
        <f aca="false">+AP210*$C212</f>
        <v>34.62774</v>
      </c>
      <c r="AQ213" s="186" t="n">
        <f aca="false">+AQ210*$C212</f>
        <v>34.62774</v>
      </c>
      <c r="AR213" s="186" t="n">
        <f aca="false">+AR210*$C212</f>
        <v>34.62774</v>
      </c>
      <c r="AS213" s="186" t="n">
        <f aca="false">+AS210*$C212</f>
        <v>34.62774</v>
      </c>
      <c r="AT213" s="186" t="n">
        <f aca="false">+AT210*$C212</f>
        <v>34.62774</v>
      </c>
      <c r="AU213" s="186" t="n">
        <f aca="false">+AU210*$C212</f>
        <v>34.62774</v>
      </c>
      <c r="AV213" s="186" t="n">
        <f aca="false">+AV210*$C212</f>
        <v>34.62774</v>
      </c>
      <c r="AW213" s="186" t="n">
        <f aca="false">+AW210*$C212</f>
        <v>34.62774</v>
      </c>
      <c r="AX213" s="186" t="n">
        <f aca="false">+AX210*$C212</f>
        <v>34.62774</v>
      </c>
      <c r="AY213" s="186" t="n">
        <f aca="false">+AY210*$C212</f>
        <v>34.62774</v>
      </c>
      <c r="AZ213" s="186" t="n">
        <f aca="false">+AZ210*$C212</f>
        <v>34.62774</v>
      </c>
      <c r="BA213" s="186" t="n">
        <f aca="false">+BA210*$C212</f>
        <v>34.62774</v>
      </c>
      <c r="BB213" s="186" t="n">
        <f aca="false">+BB210*$C212</f>
        <v>34.62774</v>
      </c>
      <c r="BC213" s="188"/>
      <c r="BD213" s="189"/>
      <c r="BE213" s="189"/>
      <c r="BF213" s="189"/>
      <c r="BG213" s="189"/>
      <c r="BH213" s="189"/>
      <c r="BI213" s="189"/>
      <c r="BJ213" s="189"/>
      <c r="BK213" s="189"/>
      <c r="BL213" s="189"/>
      <c r="BM213" s="189"/>
      <c r="BN213" s="189"/>
      <c r="BO213" s="189"/>
      <c r="BP213" s="189"/>
      <c r="BQ213" s="189"/>
      <c r="BR213" s="189"/>
      <c r="BS213" s="189"/>
      <c r="BT213" s="189"/>
      <c r="BU213" s="189"/>
      <c r="BV213" s="189"/>
      <c r="BW213" s="189"/>
      <c r="BX213" s="189"/>
      <c r="BY213" s="189"/>
      <c r="BZ213" s="189"/>
      <c r="CA213" s="189"/>
      <c r="CB213" s="189"/>
      <c r="CC213" s="189"/>
      <c r="CD213" s="189"/>
      <c r="CE213" s="189"/>
      <c r="CF213" s="189"/>
      <c r="CG213" s="189"/>
      <c r="CH213" s="189"/>
      <c r="CI213" s="189"/>
      <c r="CJ213" s="189"/>
      <c r="CK213" s="189"/>
    </row>
    <row r="214" customFormat="false" ht="15" hidden="false" customHeight="true" outlineLevel="0" collapsed="false">
      <c r="A214" s="167"/>
      <c r="B214" s="162" t="str">
        <f aca="false">+'NTP or Sold'!H21</f>
        <v>7FA w/ STG</v>
      </c>
      <c r="C214" s="163" t="str">
        <f aca="false">+'NTP or Sold'!T21</f>
        <v>Gen Power - McAdams, Mississippi location; duct fired (EECC) - 49%</v>
      </c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  <c r="X214" s="164"/>
      <c r="Y214" s="164"/>
      <c r="Z214" s="164"/>
      <c r="AA214" s="164"/>
      <c r="AB214" s="164"/>
      <c r="AC214" s="164"/>
      <c r="AD214" s="164"/>
      <c r="AE214" s="164"/>
      <c r="AF214" s="164"/>
      <c r="AG214" s="164"/>
      <c r="AH214" s="164"/>
      <c r="AI214" s="164"/>
      <c r="AJ214" s="164"/>
      <c r="AK214" s="164"/>
      <c r="AL214" s="164"/>
      <c r="AM214" s="164"/>
      <c r="AN214" s="164"/>
      <c r="AO214" s="164"/>
      <c r="AP214" s="164"/>
      <c r="AQ214" s="164"/>
      <c r="AR214" s="164"/>
      <c r="AS214" s="164"/>
      <c r="AT214" s="164"/>
      <c r="AU214" s="164"/>
      <c r="AV214" s="164"/>
      <c r="AW214" s="164"/>
      <c r="AX214" s="164"/>
      <c r="AY214" s="164"/>
      <c r="AZ214" s="164"/>
      <c r="BA214" s="164"/>
      <c r="BB214" s="164"/>
      <c r="BC214" s="166"/>
    </row>
    <row r="215" customFormat="false" ht="12.75" hidden="false" customHeight="false" outlineLevel="0" collapsed="false">
      <c r="A215" s="172"/>
      <c r="B215" s="168" t="s">
        <v>121</v>
      </c>
      <c r="C215" s="163"/>
      <c r="D215" s="169" t="n">
        <v>0</v>
      </c>
      <c r="E215" s="169" t="n">
        <v>0</v>
      </c>
      <c r="F215" s="169" t="n">
        <v>0</v>
      </c>
      <c r="G215" s="169" t="n">
        <v>0</v>
      </c>
      <c r="H215" s="169" t="n">
        <v>0</v>
      </c>
      <c r="I215" s="169" t="n">
        <v>0</v>
      </c>
      <c r="J215" s="169" t="n">
        <v>0</v>
      </c>
      <c r="K215" s="169" t="n">
        <v>0</v>
      </c>
      <c r="L215" s="169" t="n">
        <v>0</v>
      </c>
      <c r="M215" s="169" t="n">
        <v>0</v>
      </c>
      <c r="N215" s="169" t="n">
        <v>0</v>
      </c>
      <c r="O215" s="169" t="n">
        <v>0</v>
      </c>
      <c r="P215" s="169" t="n">
        <v>0</v>
      </c>
      <c r="Q215" s="169" t="n">
        <v>0</v>
      </c>
      <c r="R215" s="169" t="n">
        <v>0</v>
      </c>
      <c r="S215" s="169" t="n">
        <v>0</v>
      </c>
      <c r="T215" s="169" t="n">
        <v>0</v>
      </c>
      <c r="U215" s="169" t="n">
        <v>0</v>
      </c>
      <c r="V215" s="169" t="n">
        <v>0</v>
      </c>
      <c r="W215" s="169" t="n">
        <v>0.05</v>
      </c>
      <c r="X215" s="169" t="n">
        <v>0.07</v>
      </c>
      <c r="Y215" s="169" t="n">
        <v>0.035</v>
      </c>
      <c r="Z215" s="169" t="n">
        <v>0.19</v>
      </c>
      <c r="AA215" s="169" t="n">
        <v>0.035</v>
      </c>
      <c r="AB215" s="169" t="n">
        <v>0.035</v>
      </c>
      <c r="AC215" s="169" t="n">
        <v>0.035</v>
      </c>
      <c r="AD215" s="169" t="n">
        <v>0.036</v>
      </c>
      <c r="AE215" s="169" t="n">
        <v>0.036</v>
      </c>
      <c r="AF215" s="169" t="n">
        <v>0.037</v>
      </c>
      <c r="AG215" s="169" t="n">
        <v>0.037</v>
      </c>
      <c r="AH215" s="169" t="n">
        <v>0.037</v>
      </c>
      <c r="AI215" s="169" t="n">
        <v>0.037</v>
      </c>
      <c r="AJ215" s="169" t="n">
        <v>0.04</v>
      </c>
      <c r="AK215" s="169" t="n">
        <v>0.04</v>
      </c>
      <c r="AL215" s="169" t="n">
        <v>0.2</v>
      </c>
      <c r="AM215" s="169" t="n">
        <v>0.05</v>
      </c>
      <c r="AN215" s="169" t="n">
        <v>0</v>
      </c>
      <c r="AO215" s="169" t="n">
        <v>0</v>
      </c>
      <c r="AP215" s="169" t="n">
        <v>0</v>
      </c>
      <c r="AQ215" s="169" t="n">
        <v>0</v>
      </c>
      <c r="AR215" s="169" t="n">
        <v>0</v>
      </c>
      <c r="AS215" s="169" t="n">
        <v>0</v>
      </c>
      <c r="AT215" s="169" t="n">
        <v>0</v>
      </c>
      <c r="AU215" s="169" t="n">
        <v>0</v>
      </c>
      <c r="AV215" s="169" t="n">
        <v>0</v>
      </c>
      <c r="AW215" s="169" t="n">
        <v>0</v>
      </c>
      <c r="AX215" s="169" t="n">
        <v>0</v>
      </c>
      <c r="AY215" s="169" t="n">
        <v>0</v>
      </c>
      <c r="AZ215" s="169" t="n">
        <v>0</v>
      </c>
      <c r="BA215" s="169" t="n">
        <v>0</v>
      </c>
      <c r="BB215" s="169" t="n">
        <v>0</v>
      </c>
      <c r="BC215" s="171" t="n">
        <f aca="false">SUM(D215:BB215)</f>
        <v>1</v>
      </c>
      <c r="BD215" s="168"/>
    </row>
    <row r="216" customFormat="false" ht="12.75" hidden="false" customHeight="false" outlineLevel="0" collapsed="false">
      <c r="A216" s="172"/>
      <c r="B216" s="168" t="s">
        <v>122</v>
      </c>
      <c r="C216" s="163"/>
      <c r="D216" s="169" t="n">
        <f aca="false">D215</f>
        <v>0</v>
      </c>
      <c r="E216" s="169" t="n">
        <f aca="false">+D216+E215</f>
        <v>0</v>
      </c>
      <c r="F216" s="169" t="n">
        <f aca="false">+E216+F215</f>
        <v>0</v>
      </c>
      <c r="G216" s="169" t="n">
        <f aca="false">+F216+G215</f>
        <v>0</v>
      </c>
      <c r="H216" s="169" t="n">
        <f aca="false">+G216+H215</f>
        <v>0</v>
      </c>
      <c r="I216" s="169" t="n">
        <f aca="false">+H216+I215</f>
        <v>0</v>
      </c>
      <c r="J216" s="169" t="n">
        <f aca="false">+I216+J215</f>
        <v>0</v>
      </c>
      <c r="K216" s="169" t="n">
        <f aca="false">+J216+K215</f>
        <v>0</v>
      </c>
      <c r="L216" s="169" t="n">
        <f aca="false">+K216+L215</f>
        <v>0</v>
      </c>
      <c r="M216" s="169" t="n">
        <f aca="false">+L216+M215</f>
        <v>0</v>
      </c>
      <c r="N216" s="169" t="n">
        <f aca="false">+M216+N215</f>
        <v>0</v>
      </c>
      <c r="O216" s="169" t="n">
        <f aca="false">+N216+O215</f>
        <v>0</v>
      </c>
      <c r="P216" s="169" t="n">
        <f aca="false">+O216+P215</f>
        <v>0</v>
      </c>
      <c r="Q216" s="169" t="n">
        <f aca="false">+P216+Q215</f>
        <v>0</v>
      </c>
      <c r="R216" s="169" t="n">
        <f aca="false">+Q216+R215</f>
        <v>0</v>
      </c>
      <c r="S216" s="169" t="n">
        <f aca="false">+R216+S215</f>
        <v>0</v>
      </c>
      <c r="T216" s="169" t="n">
        <f aca="false">+S216+T215</f>
        <v>0</v>
      </c>
      <c r="U216" s="169" t="n">
        <f aca="false">+T216+U215</f>
        <v>0</v>
      </c>
      <c r="V216" s="169" t="n">
        <f aca="false">+U216+V215</f>
        <v>0</v>
      </c>
      <c r="W216" s="169" t="n">
        <f aca="false">+V216+W215</f>
        <v>0.05</v>
      </c>
      <c r="X216" s="169" t="n">
        <f aca="false">+W216+X215</f>
        <v>0.12</v>
      </c>
      <c r="Y216" s="169" t="n">
        <f aca="false">+X216+Y215</f>
        <v>0.155</v>
      </c>
      <c r="Z216" s="169" t="n">
        <f aca="false">+Y216+Z215</f>
        <v>0.345</v>
      </c>
      <c r="AA216" s="169" t="n">
        <f aca="false">+Z216+AA215</f>
        <v>0.38</v>
      </c>
      <c r="AB216" s="169" t="n">
        <f aca="false">+AA216+AB215</f>
        <v>0.415</v>
      </c>
      <c r="AC216" s="169" t="n">
        <f aca="false">+AB216+AC215</f>
        <v>0.45</v>
      </c>
      <c r="AD216" s="169" t="n">
        <f aca="false">+AC216+AD215</f>
        <v>0.486</v>
      </c>
      <c r="AE216" s="169" t="n">
        <f aca="false">+AD216+AE215</f>
        <v>0.522</v>
      </c>
      <c r="AF216" s="169" t="n">
        <f aca="false">+AE216+AF215</f>
        <v>0.559</v>
      </c>
      <c r="AG216" s="169" t="n">
        <f aca="false">+AF216+AG215</f>
        <v>0.596</v>
      </c>
      <c r="AH216" s="169" t="n">
        <f aca="false">+AG216+AH215</f>
        <v>0.633</v>
      </c>
      <c r="AI216" s="169" t="n">
        <f aca="false">+AH216+AI215</f>
        <v>0.67</v>
      </c>
      <c r="AJ216" s="169" t="n">
        <f aca="false">+AI216+AJ215</f>
        <v>0.71</v>
      </c>
      <c r="AK216" s="169" t="n">
        <f aca="false">+AJ216+AK215</f>
        <v>0.75</v>
      </c>
      <c r="AL216" s="169" t="n">
        <f aca="false">+AK216+AL215</f>
        <v>0.95</v>
      </c>
      <c r="AM216" s="169" t="n">
        <f aca="false">+AL216+AM215</f>
        <v>1</v>
      </c>
      <c r="AN216" s="169" t="n">
        <f aca="false">+AM216+AN215</f>
        <v>1</v>
      </c>
      <c r="AO216" s="169" t="n">
        <f aca="false">+AN216+AO215</f>
        <v>1</v>
      </c>
      <c r="AP216" s="169" t="n">
        <f aca="false">+AO216+AP215</f>
        <v>1</v>
      </c>
      <c r="AQ216" s="169" t="n">
        <f aca="false">+AP216+AQ215</f>
        <v>1</v>
      </c>
      <c r="AR216" s="169" t="n">
        <f aca="false">+AQ216+AR215</f>
        <v>1</v>
      </c>
      <c r="AS216" s="169" t="n">
        <f aca="false">+AR216+AS215</f>
        <v>1</v>
      </c>
      <c r="AT216" s="169" t="n">
        <f aca="false">+AS216+AT215</f>
        <v>1</v>
      </c>
      <c r="AU216" s="169" t="n">
        <f aca="false">+AT216+AU215</f>
        <v>1</v>
      </c>
      <c r="AV216" s="169" t="n">
        <f aca="false">+AU216+AV215</f>
        <v>1</v>
      </c>
      <c r="AW216" s="169" t="n">
        <f aca="false">+AV216+AW215</f>
        <v>1</v>
      </c>
      <c r="AX216" s="169" t="n">
        <f aca="false">+AW216+AX215</f>
        <v>1</v>
      </c>
      <c r="AY216" s="169" t="n">
        <f aca="false">+AX216+AY215</f>
        <v>1</v>
      </c>
      <c r="AZ216" s="169" t="n">
        <f aca="false">+AY216+AZ215</f>
        <v>1</v>
      </c>
      <c r="BA216" s="169" t="n">
        <f aca="false">+AZ216+BA215</f>
        <v>1</v>
      </c>
      <c r="BB216" s="169" t="n">
        <f aca="false">+BA216+BB215</f>
        <v>1</v>
      </c>
      <c r="BC216" s="171"/>
      <c r="BD216" s="168"/>
    </row>
    <row r="217" customFormat="false" ht="12.75" hidden="false" customHeight="false" outlineLevel="0" collapsed="false">
      <c r="A217" s="172"/>
      <c r="B217" s="168" t="s">
        <v>123</v>
      </c>
      <c r="C217" s="163"/>
      <c r="D217" s="169" t="n">
        <v>0</v>
      </c>
      <c r="E217" s="169" t="n">
        <v>0</v>
      </c>
      <c r="F217" s="169" t="n">
        <v>0</v>
      </c>
      <c r="G217" s="169" t="n">
        <v>0</v>
      </c>
      <c r="H217" s="169" t="n">
        <v>0</v>
      </c>
      <c r="I217" s="169" t="n">
        <v>0</v>
      </c>
      <c r="J217" s="169" t="n">
        <v>0</v>
      </c>
      <c r="K217" s="169" t="n">
        <v>0</v>
      </c>
      <c r="L217" s="169" t="n">
        <v>0</v>
      </c>
      <c r="M217" s="169" t="n">
        <v>0</v>
      </c>
      <c r="N217" s="169" t="n">
        <v>0</v>
      </c>
      <c r="O217" s="169" t="n">
        <v>0</v>
      </c>
      <c r="P217" s="169" t="n">
        <v>0</v>
      </c>
      <c r="Q217" s="169" t="n">
        <v>0</v>
      </c>
      <c r="R217" s="169" t="n">
        <v>0</v>
      </c>
      <c r="S217" s="169" t="n">
        <v>0</v>
      </c>
      <c r="T217" s="169" t="n">
        <v>0</v>
      </c>
      <c r="U217" s="169" t="n">
        <v>0</v>
      </c>
      <c r="V217" s="169" t="n">
        <v>0</v>
      </c>
      <c r="W217" s="169" t="n">
        <f aca="false">W218-V218</f>
        <v>0.111</v>
      </c>
      <c r="X217" s="169" t="n">
        <f aca="false">X218-W218</f>
        <v>0.037</v>
      </c>
      <c r="Y217" s="169" t="n">
        <f aca="false">Y218-X218</f>
        <v>0.052</v>
      </c>
      <c r="Z217" s="169" t="n">
        <f aca="false">Z218-Y218</f>
        <v>0.1</v>
      </c>
      <c r="AA217" s="169" t="n">
        <f aca="false">AA218-Z218</f>
        <v>0.02</v>
      </c>
      <c r="AB217" s="169" t="n">
        <f aca="false">AB218-AA218</f>
        <v>0.02</v>
      </c>
      <c r="AC217" s="169" t="n">
        <f aca="false">AC218-AB218</f>
        <v>0.02</v>
      </c>
      <c r="AD217" s="169" t="n">
        <f aca="false">AD218-AC218</f>
        <v>0.04</v>
      </c>
      <c r="AE217" s="169" t="n">
        <f aca="false">AE218-AD218</f>
        <v>0</v>
      </c>
      <c r="AF217" s="169" t="n">
        <f aca="false">AF218-AE218</f>
        <v>0</v>
      </c>
      <c r="AG217" s="169" t="n">
        <f aca="false">AG218-AF218</f>
        <v>0</v>
      </c>
      <c r="AH217" s="169" t="n">
        <f aca="false">AH218-AG218</f>
        <v>0</v>
      </c>
      <c r="AI217" s="169" t="n">
        <f aca="false">AI218-AH218</f>
        <v>0</v>
      </c>
      <c r="AJ217" s="169" t="n">
        <f aca="false">AJ218-AI218</f>
        <v>0</v>
      </c>
      <c r="AK217" s="169" t="n">
        <f aca="false">AK218-AJ218</f>
        <v>0</v>
      </c>
      <c r="AL217" s="169" t="n">
        <f aca="false">AL218-AK218</f>
        <v>0.6</v>
      </c>
      <c r="AM217" s="169" t="n">
        <f aca="false">AM218-AL218</f>
        <v>0</v>
      </c>
      <c r="AN217" s="169" t="n">
        <f aca="false">AN218-AM218</f>
        <v>0</v>
      </c>
      <c r="AO217" s="169" t="n">
        <f aca="false">AO218-AN218</f>
        <v>0</v>
      </c>
      <c r="AP217" s="169" t="n">
        <f aca="false">AP218-AO218</f>
        <v>0</v>
      </c>
      <c r="AQ217" s="169" t="n">
        <f aca="false">AQ218-AP218</f>
        <v>0</v>
      </c>
      <c r="AR217" s="169" t="n">
        <f aca="false">AR218-AQ218</f>
        <v>0</v>
      </c>
      <c r="AS217" s="169" t="n">
        <f aca="false">AS218-AR218</f>
        <v>0</v>
      </c>
      <c r="AT217" s="169" t="n">
        <f aca="false">AT218-AS218</f>
        <v>0</v>
      </c>
      <c r="AU217" s="169" t="n">
        <f aca="false">AU218-AT218</f>
        <v>0</v>
      </c>
      <c r="AV217" s="169" t="n">
        <f aca="false">AV218-AU218</f>
        <v>0</v>
      </c>
      <c r="AW217" s="169" t="n">
        <f aca="false">AW218-AV218</f>
        <v>0</v>
      </c>
      <c r="AX217" s="169" t="n">
        <f aca="false">AX218-AW218</f>
        <v>0</v>
      </c>
      <c r="AY217" s="169" t="n">
        <f aca="false">AY218-AX218</f>
        <v>0</v>
      </c>
      <c r="AZ217" s="169" t="n">
        <f aca="false">AZ218-AY218</f>
        <v>0</v>
      </c>
      <c r="BA217" s="169" t="n">
        <f aca="false">BA218-AZ218</f>
        <v>0</v>
      </c>
      <c r="BB217" s="169" t="n">
        <f aca="false">BB218-BA218</f>
        <v>0</v>
      </c>
      <c r="BC217" s="171" t="n">
        <f aca="false">SUM(D217:BB217)</f>
        <v>1</v>
      </c>
      <c r="BD217" s="168"/>
    </row>
    <row r="218" customFormat="false" ht="12.75" hidden="false" customHeight="false" outlineLevel="0" collapsed="false">
      <c r="A218" s="172"/>
      <c r="B218" s="168" t="s">
        <v>124</v>
      </c>
      <c r="C218" s="163"/>
      <c r="D218" s="169" t="n">
        <f aca="false">D217</f>
        <v>0</v>
      </c>
      <c r="E218" s="169" t="n">
        <f aca="false">+D218+E217</f>
        <v>0</v>
      </c>
      <c r="F218" s="169" t="n">
        <f aca="false">+E218+F217</f>
        <v>0</v>
      </c>
      <c r="G218" s="169" t="n">
        <f aca="false">+F218+G217</f>
        <v>0</v>
      </c>
      <c r="H218" s="169" t="n">
        <f aca="false">+G218+H217</f>
        <v>0</v>
      </c>
      <c r="I218" s="169" t="n">
        <f aca="false">+H218+I217</f>
        <v>0</v>
      </c>
      <c r="J218" s="169" t="n">
        <f aca="false">+I218+J217</f>
        <v>0</v>
      </c>
      <c r="K218" s="169" t="n">
        <f aca="false">+J218+K217</f>
        <v>0</v>
      </c>
      <c r="L218" s="169" t="n">
        <f aca="false">+K218+L217</f>
        <v>0</v>
      </c>
      <c r="M218" s="169" t="n">
        <f aca="false">+L218+M217</f>
        <v>0</v>
      </c>
      <c r="N218" s="169" t="n">
        <f aca="false">+M218+N217</f>
        <v>0</v>
      </c>
      <c r="O218" s="169" t="n">
        <f aca="false">+N218+O217</f>
        <v>0</v>
      </c>
      <c r="P218" s="169" t="n">
        <f aca="false">+O218+P217</f>
        <v>0</v>
      </c>
      <c r="Q218" s="169" t="n">
        <f aca="false">+P218+Q217</f>
        <v>0</v>
      </c>
      <c r="R218" s="169" t="n">
        <f aca="false">+Q218+R217</f>
        <v>0</v>
      </c>
      <c r="S218" s="169" t="n">
        <f aca="false">+R218+S217</f>
        <v>0</v>
      </c>
      <c r="T218" s="169" t="n">
        <f aca="false">+S218+T217</f>
        <v>0</v>
      </c>
      <c r="U218" s="169" t="n">
        <f aca="false">+T218+U217</f>
        <v>0</v>
      </c>
      <c r="V218" s="169" t="n">
        <f aca="false">+U218+V217</f>
        <v>0</v>
      </c>
      <c r="W218" s="169" t="n">
        <v>0.111</v>
      </c>
      <c r="X218" s="169" t="n">
        <v>0.148</v>
      </c>
      <c r="Y218" s="169" t="n">
        <v>0.2</v>
      </c>
      <c r="Z218" s="169" t="n">
        <v>0.3</v>
      </c>
      <c r="AA218" s="169" t="n">
        <v>0.32</v>
      </c>
      <c r="AB218" s="169" t="n">
        <v>0.34</v>
      </c>
      <c r="AC218" s="169" t="n">
        <v>0.36</v>
      </c>
      <c r="AD218" s="169" t="n">
        <v>0.4</v>
      </c>
      <c r="AE218" s="169" t="n">
        <v>0.4</v>
      </c>
      <c r="AF218" s="169" t="n">
        <v>0.4</v>
      </c>
      <c r="AG218" s="169" t="n">
        <v>0.4</v>
      </c>
      <c r="AH218" s="169" t="n">
        <v>0.4</v>
      </c>
      <c r="AI218" s="169" t="n">
        <v>0.4</v>
      </c>
      <c r="AJ218" s="169" t="n">
        <v>0.4</v>
      </c>
      <c r="AK218" s="169" t="n">
        <v>0.4</v>
      </c>
      <c r="AL218" s="169" t="n">
        <v>1</v>
      </c>
      <c r="AM218" s="169" t="n">
        <v>1</v>
      </c>
      <c r="AN218" s="169" t="n">
        <v>1</v>
      </c>
      <c r="AO218" s="169" t="n">
        <v>1</v>
      </c>
      <c r="AP218" s="169" t="n">
        <v>1</v>
      </c>
      <c r="AQ218" s="169" t="n">
        <v>1</v>
      </c>
      <c r="AR218" s="169" t="n">
        <v>1</v>
      </c>
      <c r="AS218" s="169" t="n">
        <v>1</v>
      </c>
      <c r="AT218" s="169" t="n">
        <v>1</v>
      </c>
      <c r="AU218" s="169" t="n">
        <v>1</v>
      </c>
      <c r="AV218" s="169" t="n">
        <v>1</v>
      </c>
      <c r="AW218" s="169" t="n">
        <v>1</v>
      </c>
      <c r="AX218" s="169" t="n">
        <v>1</v>
      </c>
      <c r="AY218" s="169" t="n">
        <v>1</v>
      </c>
      <c r="AZ218" s="169" t="n">
        <v>1</v>
      </c>
      <c r="BA218" s="169" t="n">
        <v>1</v>
      </c>
      <c r="BB218" s="169" t="n">
        <v>1</v>
      </c>
      <c r="BC218" s="171"/>
      <c r="BD218" s="168"/>
    </row>
    <row r="219" customFormat="false" ht="12.75" hidden="false" customHeight="false" outlineLevel="0" collapsed="false">
      <c r="A219" s="177"/>
      <c r="B219" s="173"/>
      <c r="C219" s="163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  <c r="S219" s="174"/>
      <c r="T219" s="174"/>
      <c r="U219" s="174"/>
      <c r="V219" s="174"/>
      <c r="W219" s="174"/>
      <c r="X219" s="174"/>
      <c r="Y219" s="174"/>
      <c r="Z219" s="174"/>
      <c r="AA219" s="174"/>
      <c r="AB219" s="174"/>
      <c r="AC219" s="174"/>
      <c r="AD219" s="174"/>
      <c r="AE219" s="174"/>
      <c r="AF219" s="174"/>
      <c r="AG219" s="174"/>
      <c r="AH219" s="174"/>
      <c r="AI219" s="174"/>
      <c r="AJ219" s="174"/>
      <c r="AK219" s="174"/>
      <c r="AL219" s="174"/>
      <c r="AM219" s="174"/>
      <c r="AN219" s="174"/>
      <c r="AO219" s="174"/>
      <c r="AP219" s="174"/>
      <c r="AQ219" s="174"/>
      <c r="AR219" s="174"/>
      <c r="AS219" s="174"/>
      <c r="AT219" s="174"/>
      <c r="AU219" s="174"/>
      <c r="AV219" s="174"/>
      <c r="AW219" s="174"/>
      <c r="AX219" s="174"/>
      <c r="AY219" s="174"/>
      <c r="AZ219" s="174"/>
      <c r="BA219" s="174"/>
      <c r="BB219" s="174"/>
      <c r="BC219" s="176"/>
      <c r="BD219" s="173"/>
    </row>
    <row r="220" customFormat="false" ht="12.75" hidden="false" customHeight="false" outlineLevel="0" collapsed="false">
      <c r="A220" s="178"/>
      <c r="B220" s="178" t="s">
        <v>125</v>
      </c>
      <c r="C220" s="179" t="n">
        <v>34.62774</v>
      </c>
      <c r="D220" s="180" t="n">
        <f aca="false">+D216*$C220</f>
        <v>0</v>
      </c>
      <c r="E220" s="180" t="n">
        <f aca="false">+E216*$C220</f>
        <v>0</v>
      </c>
      <c r="F220" s="180" t="n">
        <f aca="false">+F216*$C220</f>
        <v>0</v>
      </c>
      <c r="G220" s="180" t="n">
        <f aca="false">+G216*$C220</f>
        <v>0</v>
      </c>
      <c r="H220" s="180" t="n">
        <f aca="false">+H216*$C220</f>
        <v>0</v>
      </c>
      <c r="I220" s="180" t="n">
        <f aca="false">+I216*$C220</f>
        <v>0</v>
      </c>
      <c r="J220" s="180" t="n">
        <f aca="false">+J216*$C220</f>
        <v>0</v>
      </c>
      <c r="K220" s="180" t="n">
        <f aca="false">+K216*$C220</f>
        <v>0</v>
      </c>
      <c r="L220" s="180" t="n">
        <f aca="false">+L216*$C220</f>
        <v>0</v>
      </c>
      <c r="M220" s="180" t="n">
        <f aca="false">+M216*$C220</f>
        <v>0</v>
      </c>
      <c r="N220" s="180" t="n">
        <f aca="false">+N216*$C220</f>
        <v>0</v>
      </c>
      <c r="O220" s="180" t="n">
        <f aca="false">+O216*$C220</f>
        <v>0</v>
      </c>
      <c r="P220" s="180" t="n">
        <f aca="false">+P216*$C220</f>
        <v>0</v>
      </c>
      <c r="Q220" s="180" t="n">
        <f aca="false">+Q216*$C220</f>
        <v>0</v>
      </c>
      <c r="R220" s="180" t="n">
        <f aca="false">+R216*$C220</f>
        <v>0</v>
      </c>
      <c r="S220" s="180" t="n">
        <f aca="false">+S216*$C220</f>
        <v>0</v>
      </c>
      <c r="T220" s="180" t="n">
        <f aca="false">+T216*$C220</f>
        <v>0</v>
      </c>
      <c r="U220" s="180" t="n">
        <f aca="false">+U216*$C220</f>
        <v>0</v>
      </c>
      <c r="V220" s="180" t="n">
        <f aca="false">+V216*$C220</f>
        <v>0</v>
      </c>
      <c r="W220" s="180" t="n">
        <f aca="false">+W216*$C220</f>
        <v>1.731387</v>
      </c>
      <c r="X220" s="180" t="n">
        <f aca="false">+X216*$C220</f>
        <v>4.1553288</v>
      </c>
      <c r="Y220" s="180" t="n">
        <f aca="false">+Y216*$C220</f>
        <v>5.3672997</v>
      </c>
      <c r="Z220" s="180" t="n">
        <f aca="false">+Z216*$C220</f>
        <v>11.9465703</v>
      </c>
      <c r="AA220" s="180" t="n">
        <f aca="false">+AA216*$C220</f>
        <v>13.1585412</v>
      </c>
      <c r="AB220" s="180" t="n">
        <f aca="false">+AB216*$C220</f>
        <v>14.3705121</v>
      </c>
      <c r="AC220" s="180" t="n">
        <f aca="false">+AC216*$C220</f>
        <v>15.582483</v>
      </c>
      <c r="AD220" s="180" t="n">
        <f aca="false">+AD216*$C220</f>
        <v>16.82908164</v>
      </c>
      <c r="AE220" s="180" t="n">
        <f aca="false">+AE216*$C220</f>
        <v>18.07568028</v>
      </c>
      <c r="AF220" s="180" t="n">
        <f aca="false">+AF216*$C220</f>
        <v>19.35690666</v>
      </c>
      <c r="AG220" s="180" t="n">
        <f aca="false">+AG216*$C220</f>
        <v>20.63813304</v>
      </c>
      <c r="AH220" s="180" t="n">
        <f aca="false">+AH216*$C220</f>
        <v>21.91935942</v>
      </c>
      <c r="AI220" s="180" t="n">
        <f aca="false">+AI216*$C220</f>
        <v>23.2005858</v>
      </c>
      <c r="AJ220" s="180" t="n">
        <f aca="false">+AJ216*$C220</f>
        <v>24.5856954</v>
      </c>
      <c r="AK220" s="180" t="n">
        <f aca="false">+AK216*$C220</f>
        <v>25.970805</v>
      </c>
      <c r="AL220" s="180" t="n">
        <f aca="false">+AL216*$C220</f>
        <v>32.896353</v>
      </c>
      <c r="AM220" s="180" t="n">
        <f aca="false">+AM216*$C220</f>
        <v>34.62774</v>
      </c>
      <c r="AN220" s="180" t="n">
        <f aca="false">+AN216*$C220</f>
        <v>34.62774</v>
      </c>
      <c r="AO220" s="180" t="n">
        <f aca="false">+AO216*$C220</f>
        <v>34.62774</v>
      </c>
      <c r="AP220" s="180" t="n">
        <f aca="false">+AP216*$C220</f>
        <v>34.62774</v>
      </c>
      <c r="AQ220" s="180" t="n">
        <f aca="false">+AQ216*$C220</f>
        <v>34.62774</v>
      </c>
      <c r="AR220" s="180" t="n">
        <f aca="false">+AR216*$C220</f>
        <v>34.62774</v>
      </c>
      <c r="AS220" s="180" t="n">
        <f aca="false">+AS216*$C220</f>
        <v>34.62774</v>
      </c>
      <c r="AT220" s="180" t="n">
        <f aca="false">+AT216*$C220</f>
        <v>34.62774</v>
      </c>
      <c r="AU220" s="180" t="n">
        <f aca="false">+AU216*$C220</f>
        <v>34.62774</v>
      </c>
      <c r="AV220" s="180" t="n">
        <f aca="false">+AV216*$C220</f>
        <v>34.62774</v>
      </c>
      <c r="AW220" s="180" t="n">
        <f aca="false">+AW216*$C220</f>
        <v>34.62774</v>
      </c>
      <c r="AX220" s="180" t="n">
        <f aca="false">+AX216*$C220</f>
        <v>34.62774</v>
      </c>
      <c r="AY220" s="180" t="n">
        <f aca="false">+AY216*$C220</f>
        <v>34.62774</v>
      </c>
      <c r="AZ220" s="180" t="n">
        <f aca="false">+AZ216*$C220</f>
        <v>34.62774</v>
      </c>
      <c r="BA220" s="180" t="n">
        <f aca="false">+BA216*$C220</f>
        <v>34.62774</v>
      </c>
      <c r="BB220" s="180" t="n">
        <f aca="false">+BB216*$C220</f>
        <v>34.62774</v>
      </c>
      <c r="BC220" s="182"/>
      <c r="BD220" s="183"/>
      <c r="BE220" s="183"/>
      <c r="BF220" s="183"/>
      <c r="BG220" s="183"/>
      <c r="BH220" s="183"/>
      <c r="BI220" s="183"/>
      <c r="BJ220" s="183"/>
      <c r="BK220" s="183"/>
      <c r="BL220" s="183"/>
      <c r="BM220" s="183"/>
      <c r="BN220" s="183"/>
      <c r="BO220" s="183"/>
      <c r="BP220" s="183"/>
      <c r="BQ220" s="183"/>
      <c r="BR220" s="183"/>
      <c r="BS220" s="183"/>
      <c r="BT220" s="183"/>
      <c r="BU220" s="183"/>
      <c r="BV220" s="183"/>
      <c r="BW220" s="183"/>
      <c r="BX220" s="183"/>
      <c r="BY220" s="183"/>
      <c r="BZ220" s="183"/>
      <c r="CA220" s="183"/>
      <c r="CB220" s="183"/>
      <c r="CC220" s="183"/>
      <c r="CD220" s="183"/>
      <c r="CE220" s="183"/>
      <c r="CF220" s="183"/>
      <c r="CG220" s="183"/>
      <c r="CH220" s="183"/>
      <c r="CI220" s="183"/>
      <c r="CJ220" s="183"/>
      <c r="CK220" s="183"/>
    </row>
    <row r="221" customFormat="false" ht="13.5" hidden="false" customHeight="false" outlineLevel="0" collapsed="false">
      <c r="A221" s="184"/>
      <c r="B221" s="184" t="s">
        <v>126</v>
      </c>
      <c r="C221" s="185" t="str">
        <f aca="false">+'NTP or Sold'!C21</f>
        <v>Sold</v>
      </c>
      <c r="D221" s="186" t="n">
        <f aca="false">+D218*$C220</f>
        <v>0</v>
      </c>
      <c r="E221" s="186" t="n">
        <f aca="false">+E218*$C220</f>
        <v>0</v>
      </c>
      <c r="F221" s="186" t="n">
        <f aca="false">+F218*$C220</f>
        <v>0</v>
      </c>
      <c r="G221" s="186" t="n">
        <f aca="false">+G218*$C220</f>
        <v>0</v>
      </c>
      <c r="H221" s="186" t="n">
        <f aca="false">+H218*$C220</f>
        <v>0</v>
      </c>
      <c r="I221" s="186" t="n">
        <f aca="false">+I218*$C220</f>
        <v>0</v>
      </c>
      <c r="J221" s="186" t="n">
        <f aca="false">+J218*$C220</f>
        <v>0</v>
      </c>
      <c r="K221" s="186" t="n">
        <f aca="false">+K218*$C220</f>
        <v>0</v>
      </c>
      <c r="L221" s="186" t="n">
        <f aca="false">+L218*$C220</f>
        <v>0</v>
      </c>
      <c r="M221" s="186" t="n">
        <f aca="false">+M218*$C220</f>
        <v>0</v>
      </c>
      <c r="N221" s="186" t="n">
        <f aca="false">+N218*$C220</f>
        <v>0</v>
      </c>
      <c r="O221" s="186" t="n">
        <f aca="false">+O218*$C220</f>
        <v>0</v>
      </c>
      <c r="P221" s="186" t="n">
        <f aca="false">+P218*$C220</f>
        <v>0</v>
      </c>
      <c r="Q221" s="186" t="n">
        <f aca="false">+Q218*$C220</f>
        <v>0</v>
      </c>
      <c r="R221" s="186" t="n">
        <f aca="false">+R218*$C220</f>
        <v>0</v>
      </c>
      <c r="S221" s="186" t="n">
        <f aca="false">+S218*$C220</f>
        <v>0</v>
      </c>
      <c r="T221" s="186" t="n">
        <f aca="false">+T218*$C220</f>
        <v>0</v>
      </c>
      <c r="U221" s="186" t="n">
        <f aca="false">+U218*$C220</f>
        <v>0</v>
      </c>
      <c r="V221" s="186" t="n">
        <f aca="false">+V218*$C220</f>
        <v>0</v>
      </c>
      <c r="W221" s="186" t="n">
        <f aca="false">+W218*$C220</f>
        <v>3.84367914</v>
      </c>
      <c r="X221" s="186" t="n">
        <f aca="false">+X218*$C220</f>
        <v>5.12490552</v>
      </c>
      <c r="Y221" s="186" t="n">
        <f aca="false">+Y218*$C220</f>
        <v>6.925548</v>
      </c>
      <c r="Z221" s="186" t="n">
        <f aca="false">+Z218*$C220</f>
        <v>10.388322</v>
      </c>
      <c r="AA221" s="186" t="n">
        <f aca="false">+AA218*$C220</f>
        <v>11.0808768</v>
      </c>
      <c r="AB221" s="186" t="n">
        <f aca="false">+AB218*$C220</f>
        <v>11.7734316</v>
      </c>
      <c r="AC221" s="186" t="n">
        <f aca="false">+AC218*$C220</f>
        <v>12.4659864</v>
      </c>
      <c r="AD221" s="186" t="n">
        <f aca="false">+AD218*$C220</f>
        <v>13.851096</v>
      </c>
      <c r="AE221" s="186" t="n">
        <f aca="false">+AE218*$C220</f>
        <v>13.851096</v>
      </c>
      <c r="AF221" s="186" t="n">
        <f aca="false">+AF218*$C220</f>
        <v>13.851096</v>
      </c>
      <c r="AG221" s="186" t="n">
        <f aca="false">+AG218*$C220</f>
        <v>13.851096</v>
      </c>
      <c r="AH221" s="186" t="n">
        <f aca="false">+AH218*$C220</f>
        <v>13.851096</v>
      </c>
      <c r="AI221" s="186" t="n">
        <f aca="false">+AI218*$C220</f>
        <v>13.851096</v>
      </c>
      <c r="AJ221" s="186" t="n">
        <f aca="false">+AJ218*$C220</f>
        <v>13.851096</v>
      </c>
      <c r="AK221" s="186" t="n">
        <f aca="false">+AK218*$C220</f>
        <v>13.851096</v>
      </c>
      <c r="AL221" s="186" t="n">
        <f aca="false">+AL218*$C220</f>
        <v>34.62774</v>
      </c>
      <c r="AM221" s="186" t="n">
        <f aca="false">+AM218*$C220</f>
        <v>34.62774</v>
      </c>
      <c r="AN221" s="186" t="n">
        <f aca="false">+AN218*$C220</f>
        <v>34.62774</v>
      </c>
      <c r="AO221" s="186" t="n">
        <f aca="false">+AO218*$C220</f>
        <v>34.62774</v>
      </c>
      <c r="AP221" s="186" t="n">
        <f aca="false">+AP218*$C220</f>
        <v>34.62774</v>
      </c>
      <c r="AQ221" s="186" t="n">
        <f aca="false">+AQ218*$C220</f>
        <v>34.62774</v>
      </c>
      <c r="AR221" s="186" t="n">
        <f aca="false">+AR218*$C220</f>
        <v>34.62774</v>
      </c>
      <c r="AS221" s="186" t="n">
        <f aca="false">+AS218*$C220</f>
        <v>34.62774</v>
      </c>
      <c r="AT221" s="186" t="n">
        <f aca="false">+AT218*$C220</f>
        <v>34.62774</v>
      </c>
      <c r="AU221" s="186" t="n">
        <f aca="false">+AU218*$C220</f>
        <v>34.62774</v>
      </c>
      <c r="AV221" s="186" t="n">
        <f aca="false">+AV218*$C220</f>
        <v>34.62774</v>
      </c>
      <c r="AW221" s="186" t="n">
        <f aca="false">+AW218*$C220</f>
        <v>34.62774</v>
      </c>
      <c r="AX221" s="186" t="n">
        <f aca="false">+AX218*$C220</f>
        <v>34.62774</v>
      </c>
      <c r="AY221" s="186" t="n">
        <f aca="false">+AY218*$C220</f>
        <v>34.62774</v>
      </c>
      <c r="AZ221" s="186" t="n">
        <f aca="false">+AZ218*$C220</f>
        <v>34.62774</v>
      </c>
      <c r="BA221" s="186" t="n">
        <f aca="false">+BA218*$C220</f>
        <v>34.62774</v>
      </c>
      <c r="BB221" s="186" t="n">
        <f aca="false">+BB218*$C220</f>
        <v>34.62774</v>
      </c>
      <c r="BC221" s="188"/>
      <c r="BD221" s="189"/>
      <c r="BE221" s="189"/>
      <c r="BF221" s="189"/>
      <c r="BG221" s="189"/>
      <c r="BH221" s="189"/>
      <c r="BI221" s="189"/>
      <c r="BJ221" s="189"/>
      <c r="BK221" s="189"/>
      <c r="BL221" s="189"/>
      <c r="BM221" s="189"/>
      <c r="BN221" s="189"/>
      <c r="BO221" s="189"/>
      <c r="BP221" s="189"/>
      <c r="BQ221" s="189"/>
      <c r="BR221" s="189"/>
      <c r="BS221" s="189"/>
      <c r="BT221" s="189"/>
      <c r="BU221" s="189"/>
      <c r="BV221" s="189"/>
      <c r="BW221" s="189"/>
      <c r="BX221" s="189"/>
      <c r="BY221" s="189"/>
      <c r="BZ221" s="189"/>
      <c r="CA221" s="189"/>
      <c r="CB221" s="189"/>
      <c r="CC221" s="189"/>
      <c r="CD221" s="189"/>
      <c r="CE221" s="189"/>
      <c r="CF221" s="189"/>
      <c r="CG221" s="189"/>
      <c r="CH221" s="189"/>
      <c r="CI221" s="189"/>
      <c r="CJ221" s="189"/>
      <c r="CK221" s="189"/>
    </row>
    <row r="222" customFormat="false" ht="15" hidden="false" customHeight="true" outlineLevel="0" collapsed="false">
      <c r="A222" s="167"/>
      <c r="B222" s="162" t="s">
        <v>206</v>
      </c>
      <c r="C222" s="163" t="str">
        <f aca="false">+C214</f>
        <v>Gen Power - McAdams, Mississippi location; duct fired (EECC) - 49%</v>
      </c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64"/>
      <c r="X222" s="164"/>
      <c r="Y222" s="164"/>
      <c r="Z222" s="164"/>
      <c r="AA222" s="164"/>
      <c r="AB222" s="164"/>
      <c r="AC222" s="164"/>
      <c r="AD222" s="164"/>
      <c r="AE222" s="164"/>
      <c r="AF222" s="164"/>
      <c r="AG222" s="164"/>
      <c r="AH222" s="164"/>
      <c r="AI222" s="164"/>
      <c r="AJ222" s="164"/>
      <c r="AK222" s="164"/>
      <c r="AL222" s="164"/>
      <c r="AM222" s="164"/>
      <c r="AN222" s="164"/>
      <c r="AO222" s="164"/>
      <c r="AP222" s="164"/>
      <c r="AQ222" s="164"/>
      <c r="AR222" s="164"/>
      <c r="AS222" s="164"/>
      <c r="AT222" s="164"/>
      <c r="AU222" s="164"/>
      <c r="AV222" s="164"/>
      <c r="AW222" s="164"/>
      <c r="AX222" s="164"/>
      <c r="AY222" s="164"/>
      <c r="AZ222" s="164"/>
      <c r="BA222" s="164"/>
      <c r="BB222" s="164"/>
      <c r="BC222" s="166"/>
    </row>
    <row r="223" customFormat="false" ht="12.75" hidden="false" customHeight="false" outlineLevel="0" collapsed="false">
      <c r="A223" s="172"/>
      <c r="B223" s="168" t="s">
        <v>121</v>
      </c>
      <c r="C223" s="163"/>
      <c r="D223" s="169" t="n">
        <v>0</v>
      </c>
      <c r="E223" s="169" t="n">
        <v>0</v>
      </c>
      <c r="F223" s="169" t="n">
        <v>0</v>
      </c>
      <c r="G223" s="169" t="n">
        <v>0</v>
      </c>
      <c r="H223" s="169" t="n">
        <v>0</v>
      </c>
      <c r="I223" s="169" t="n">
        <v>0</v>
      </c>
      <c r="J223" s="169" t="n">
        <v>0</v>
      </c>
      <c r="K223" s="169" t="n">
        <v>0</v>
      </c>
      <c r="L223" s="169" t="n">
        <v>0</v>
      </c>
      <c r="M223" s="169" t="n">
        <v>0</v>
      </c>
      <c r="N223" s="169" t="n">
        <v>0</v>
      </c>
      <c r="O223" s="169" t="n">
        <v>0</v>
      </c>
      <c r="P223" s="169" t="n">
        <v>0</v>
      </c>
      <c r="Q223" s="169" t="n">
        <v>0</v>
      </c>
      <c r="R223" s="169" t="n">
        <v>0</v>
      </c>
      <c r="S223" s="169" t="n">
        <v>0</v>
      </c>
      <c r="T223" s="169" t="n">
        <v>0</v>
      </c>
      <c r="U223" s="169" t="n">
        <v>0</v>
      </c>
      <c r="V223" s="169" t="n">
        <v>0</v>
      </c>
      <c r="W223" s="169" t="n">
        <v>0.05</v>
      </c>
      <c r="X223" s="169" t="n">
        <v>0.07</v>
      </c>
      <c r="Y223" s="169" t="n">
        <v>0.0358</v>
      </c>
      <c r="Z223" s="169" t="n">
        <v>0.192</v>
      </c>
      <c r="AA223" s="169" t="n">
        <v>0.0355</v>
      </c>
      <c r="AB223" s="169" t="n">
        <v>0.0358</v>
      </c>
      <c r="AC223" s="169" t="n">
        <v>0.0362</v>
      </c>
      <c r="AD223" s="169" t="n">
        <v>0.0366</v>
      </c>
      <c r="AE223" s="169" t="n">
        <v>0.0366</v>
      </c>
      <c r="AF223" s="169" t="n">
        <v>0.037</v>
      </c>
      <c r="AG223" s="169" t="n">
        <v>0.037</v>
      </c>
      <c r="AH223" s="169" t="n">
        <v>0.0374</v>
      </c>
      <c r="AI223" s="169" t="n">
        <v>0.0374</v>
      </c>
      <c r="AJ223" s="169" t="n">
        <v>0.0385</v>
      </c>
      <c r="AK223" s="169" t="n">
        <v>0.1007</v>
      </c>
      <c r="AL223" s="169" t="n">
        <v>0.1529</v>
      </c>
      <c r="AM223" s="169" t="n">
        <v>0.0306</v>
      </c>
      <c r="AN223" s="169" t="n">
        <v>0</v>
      </c>
      <c r="AO223" s="169" t="n">
        <v>0</v>
      </c>
      <c r="AP223" s="169" t="n">
        <v>0</v>
      </c>
      <c r="AQ223" s="169" t="n">
        <v>0</v>
      </c>
      <c r="AR223" s="169" t="n">
        <v>0</v>
      </c>
      <c r="AS223" s="169" t="n">
        <v>0</v>
      </c>
      <c r="AT223" s="169" t="n">
        <v>0</v>
      </c>
      <c r="AU223" s="169" t="n">
        <v>0</v>
      </c>
      <c r="AV223" s="169" t="n">
        <v>0</v>
      </c>
      <c r="AW223" s="169" t="n">
        <v>0</v>
      </c>
      <c r="AX223" s="169" t="n">
        <v>0</v>
      </c>
      <c r="AY223" s="169" t="n">
        <v>0</v>
      </c>
      <c r="AZ223" s="169" t="n">
        <v>0</v>
      </c>
      <c r="BA223" s="169" t="n">
        <v>0</v>
      </c>
      <c r="BB223" s="169" t="n">
        <v>0</v>
      </c>
      <c r="BC223" s="171" t="n">
        <f aca="false">SUM(D223:BB223)</f>
        <v>1</v>
      </c>
      <c r="BD223" s="168"/>
    </row>
    <row r="224" customFormat="false" ht="12.75" hidden="false" customHeight="false" outlineLevel="0" collapsed="false">
      <c r="A224" s="172"/>
      <c r="B224" s="168" t="s">
        <v>122</v>
      </c>
      <c r="C224" s="163"/>
      <c r="D224" s="169" t="n">
        <f aca="false">D223</f>
        <v>0</v>
      </c>
      <c r="E224" s="169" t="n">
        <f aca="false">+D224+E223</f>
        <v>0</v>
      </c>
      <c r="F224" s="169" t="n">
        <f aca="false">+E224+F223</f>
        <v>0</v>
      </c>
      <c r="G224" s="169" t="n">
        <f aca="false">+F224+G223</f>
        <v>0</v>
      </c>
      <c r="H224" s="169" t="n">
        <f aca="false">+G224+H223</f>
        <v>0</v>
      </c>
      <c r="I224" s="169" t="n">
        <f aca="false">+H224+I223</f>
        <v>0</v>
      </c>
      <c r="J224" s="169" t="n">
        <f aca="false">+I224+J223</f>
        <v>0</v>
      </c>
      <c r="K224" s="169" t="n">
        <f aca="false">+J224+K223</f>
        <v>0</v>
      </c>
      <c r="L224" s="169" t="n">
        <f aca="false">+K224+L223</f>
        <v>0</v>
      </c>
      <c r="M224" s="169" t="n">
        <f aca="false">+L224+M223</f>
        <v>0</v>
      </c>
      <c r="N224" s="169" t="n">
        <f aca="false">+M224+N223</f>
        <v>0</v>
      </c>
      <c r="O224" s="169" t="n">
        <f aca="false">+N224+O223</f>
        <v>0</v>
      </c>
      <c r="P224" s="169" t="n">
        <f aca="false">+O224+P223</f>
        <v>0</v>
      </c>
      <c r="Q224" s="169" t="n">
        <f aca="false">+P224+Q223</f>
        <v>0</v>
      </c>
      <c r="R224" s="169" t="n">
        <f aca="false">+Q224+R223</f>
        <v>0</v>
      </c>
      <c r="S224" s="169" t="n">
        <f aca="false">+R224+S223</f>
        <v>0</v>
      </c>
      <c r="T224" s="169" t="n">
        <f aca="false">+S224+T223</f>
        <v>0</v>
      </c>
      <c r="U224" s="169" t="n">
        <f aca="false">+T224+U223</f>
        <v>0</v>
      </c>
      <c r="V224" s="169" t="n">
        <f aca="false">+U224+V223</f>
        <v>0</v>
      </c>
      <c r="W224" s="169" t="n">
        <f aca="false">+V224+W223</f>
        <v>0.05</v>
      </c>
      <c r="X224" s="169" t="n">
        <f aca="false">+W224+X223</f>
        <v>0.12</v>
      </c>
      <c r="Y224" s="169" t="n">
        <f aca="false">+X224+Y223</f>
        <v>0.1558</v>
      </c>
      <c r="Z224" s="169" t="n">
        <f aca="false">+Y224+Z223</f>
        <v>0.3478</v>
      </c>
      <c r="AA224" s="169" t="n">
        <f aca="false">+Z224+AA223</f>
        <v>0.3833</v>
      </c>
      <c r="AB224" s="169" t="n">
        <f aca="false">+AA224+AB223</f>
        <v>0.4191</v>
      </c>
      <c r="AC224" s="169" t="n">
        <f aca="false">+AB224+AC223</f>
        <v>0.4553</v>
      </c>
      <c r="AD224" s="169" t="n">
        <f aca="false">+AC224+AD223</f>
        <v>0.4919</v>
      </c>
      <c r="AE224" s="169" t="n">
        <f aca="false">+AD224+AE223</f>
        <v>0.5285</v>
      </c>
      <c r="AF224" s="169" t="n">
        <f aca="false">+AE224+AF223</f>
        <v>0.5655</v>
      </c>
      <c r="AG224" s="169" t="n">
        <f aca="false">+AF224+AG223</f>
        <v>0.6025</v>
      </c>
      <c r="AH224" s="169" t="n">
        <f aca="false">+AG224+AH223</f>
        <v>0.6399</v>
      </c>
      <c r="AI224" s="169" t="n">
        <f aca="false">+AH224+AI223</f>
        <v>0.6773</v>
      </c>
      <c r="AJ224" s="169" t="n">
        <f aca="false">+AI224+AJ223</f>
        <v>0.7158</v>
      </c>
      <c r="AK224" s="169" t="n">
        <f aca="false">+AJ224+AK223</f>
        <v>0.8165</v>
      </c>
      <c r="AL224" s="169" t="n">
        <f aca="false">+AK224+AL223</f>
        <v>0.9694</v>
      </c>
      <c r="AM224" s="169" t="n">
        <f aca="false">+AL224+AM223</f>
        <v>1</v>
      </c>
      <c r="AN224" s="169" t="n">
        <f aca="false">+AM224+AN223</f>
        <v>1</v>
      </c>
      <c r="AO224" s="169" t="n">
        <f aca="false">+AN224+AO223</f>
        <v>1</v>
      </c>
      <c r="AP224" s="169" t="n">
        <f aca="false">+AO224+AP223</f>
        <v>1</v>
      </c>
      <c r="AQ224" s="169" t="n">
        <f aca="false">+AP224+AQ223</f>
        <v>1</v>
      </c>
      <c r="AR224" s="169" t="n">
        <f aca="false">+AQ224+AR223</f>
        <v>1</v>
      </c>
      <c r="AS224" s="169" t="n">
        <f aca="false">+AR224+AS223</f>
        <v>1</v>
      </c>
      <c r="AT224" s="169" t="n">
        <f aca="false">+AS224+AT223</f>
        <v>1</v>
      </c>
      <c r="AU224" s="169" t="n">
        <f aca="false">+AT224+AU223</f>
        <v>1</v>
      </c>
      <c r="AV224" s="169" t="n">
        <f aca="false">+AU224+AV223</f>
        <v>1</v>
      </c>
      <c r="AW224" s="169" t="n">
        <f aca="false">+AV224+AW223</f>
        <v>1</v>
      </c>
      <c r="AX224" s="169" t="n">
        <f aca="false">+AW224+AX223</f>
        <v>1</v>
      </c>
      <c r="AY224" s="169" t="n">
        <f aca="false">+AX224+AY223</f>
        <v>1</v>
      </c>
      <c r="AZ224" s="169" t="n">
        <f aca="false">+AY224+AZ223</f>
        <v>1</v>
      </c>
      <c r="BA224" s="169" t="n">
        <f aca="false">+AZ224+BA223</f>
        <v>1</v>
      </c>
      <c r="BB224" s="169" t="n">
        <f aca="false">+BA224+BB223</f>
        <v>1</v>
      </c>
      <c r="BC224" s="171"/>
      <c r="BD224" s="168"/>
    </row>
    <row r="225" customFormat="false" ht="12.75" hidden="false" customHeight="false" outlineLevel="0" collapsed="false">
      <c r="A225" s="172"/>
      <c r="B225" s="168" t="s">
        <v>123</v>
      </c>
      <c r="C225" s="163"/>
      <c r="D225" s="169" t="n">
        <v>0</v>
      </c>
      <c r="E225" s="169" t="n">
        <v>0</v>
      </c>
      <c r="F225" s="169" t="n">
        <v>0</v>
      </c>
      <c r="G225" s="169" t="n">
        <v>0</v>
      </c>
      <c r="H225" s="169" t="n">
        <v>0</v>
      </c>
      <c r="I225" s="169" t="n">
        <v>0</v>
      </c>
      <c r="J225" s="169" t="n">
        <v>0</v>
      </c>
      <c r="K225" s="169" t="n">
        <v>0</v>
      </c>
      <c r="L225" s="169" t="n">
        <v>0</v>
      </c>
      <c r="M225" s="169" t="n">
        <v>0</v>
      </c>
      <c r="N225" s="169" t="n">
        <v>0</v>
      </c>
      <c r="O225" s="169" t="n">
        <v>0</v>
      </c>
      <c r="P225" s="169" t="n">
        <v>0</v>
      </c>
      <c r="Q225" s="169" t="n">
        <v>0</v>
      </c>
      <c r="R225" s="169" t="n">
        <v>0</v>
      </c>
      <c r="S225" s="169" t="n">
        <v>0</v>
      </c>
      <c r="T225" s="169" t="n">
        <v>0</v>
      </c>
      <c r="U225" s="169" t="n">
        <v>0</v>
      </c>
      <c r="V225" s="169" t="n">
        <v>0</v>
      </c>
      <c r="W225" s="169" t="n">
        <f aca="false">W226-V226</f>
        <v>0.05</v>
      </c>
      <c r="X225" s="169" t="n">
        <f aca="false">X226-W226</f>
        <v>0</v>
      </c>
      <c r="Y225" s="169" t="n">
        <f aca="false">Y226-X226</f>
        <v>0</v>
      </c>
      <c r="Z225" s="169" t="n">
        <f aca="false">Z226-Y226</f>
        <v>0.145</v>
      </c>
      <c r="AA225" s="169" t="n">
        <f aca="false">AA226-Z226</f>
        <v>0.055</v>
      </c>
      <c r="AB225" s="169" t="n">
        <f aca="false">AB226-AA226</f>
        <v>0.04</v>
      </c>
      <c r="AC225" s="169" t="n">
        <f aca="false">AC226-AB226</f>
        <v>0.11</v>
      </c>
      <c r="AD225" s="169" t="n">
        <f aca="false">AD226-AC226</f>
        <v>0.11</v>
      </c>
      <c r="AE225" s="169" t="n">
        <f aca="false">AE226-AD226</f>
        <v>0.08</v>
      </c>
      <c r="AF225" s="169" t="n">
        <f aca="false">AF226-AE226</f>
        <v>0.05</v>
      </c>
      <c r="AG225" s="169" t="n">
        <f aca="false">AG226-AF226</f>
        <v>0.12</v>
      </c>
      <c r="AH225" s="169" t="n">
        <f aca="false">AH226-AG226</f>
        <v>0.07</v>
      </c>
      <c r="AI225" s="169" t="n">
        <f aca="false">AI226-AH226</f>
        <v>0.03</v>
      </c>
      <c r="AJ225" s="169" t="n">
        <f aca="false">AJ226-AI226</f>
        <v>0.0700000000000001</v>
      </c>
      <c r="AK225" s="169" t="n">
        <f aca="false">AK226-AJ226</f>
        <v>0.0499999999999999</v>
      </c>
      <c r="AL225" s="169" t="n">
        <f aca="false">AL226-AK226</f>
        <v>0.02</v>
      </c>
      <c r="AM225" s="169" t="n">
        <f aca="false">AM226-AL226</f>
        <v>0</v>
      </c>
      <c r="AN225" s="169" t="n">
        <f aca="false">AN226-AM226</f>
        <v>0</v>
      </c>
      <c r="AO225" s="169" t="n">
        <f aca="false">AO226-AN226</f>
        <v>0</v>
      </c>
      <c r="AP225" s="169" t="n">
        <f aca="false">AP226-AO226</f>
        <v>0</v>
      </c>
      <c r="AQ225" s="169" t="n">
        <f aca="false">AQ226-AP226</f>
        <v>0</v>
      </c>
      <c r="AR225" s="169" t="n">
        <f aca="false">AR226-AQ226</f>
        <v>0</v>
      </c>
      <c r="AS225" s="169" t="n">
        <f aca="false">AS226-AR226</f>
        <v>0</v>
      </c>
      <c r="AT225" s="169" t="n">
        <f aca="false">AT226-AS226</f>
        <v>0</v>
      </c>
      <c r="AU225" s="169" t="n">
        <f aca="false">AU226-AT226</f>
        <v>0</v>
      </c>
      <c r="AV225" s="169" t="n">
        <f aca="false">AV226-AU226</f>
        <v>0</v>
      </c>
      <c r="AW225" s="169" t="n">
        <f aca="false">AW226-AV226</f>
        <v>0</v>
      </c>
      <c r="AX225" s="169" t="n">
        <f aca="false">AX226-AW226</f>
        <v>0</v>
      </c>
      <c r="AY225" s="169" t="n">
        <f aca="false">AY226-AX226</f>
        <v>0</v>
      </c>
      <c r="AZ225" s="169" t="n">
        <f aca="false">AZ226-AY226</f>
        <v>0</v>
      </c>
      <c r="BA225" s="169" t="n">
        <f aca="false">BA226-AZ226</f>
        <v>0</v>
      </c>
      <c r="BB225" s="169" t="n">
        <f aca="false">BB226-BA226</f>
        <v>0</v>
      </c>
      <c r="BC225" s="171" t="n">
        <f aca="false">SUM(D225:BB225)</f>
        <v>1</v>
      </c>
      <c r="BD225" s="168"/>
    </row>
    <row r="226" customFormat="false" ht="12.75" hidden="false" customHeight="false" outlineLevel="0" collapsed="false">
      <c r="A226" s="172"/>
      <c r="B226" s="168" t="s">
        <v>124</v>
      </c>
      <c r="C226" s="163"/>
      <c r="D226" s="169" t="n">
        <f aca="false">D225</f>
        <v>0</v>
      </c>
      <c r="E226" s="169" t="n">
        <f aca="false">+D226+E225</f>
        <v>0</v>
      </c>
      <c r="F226" s="169" t="n">
        <f aca="false">+E226+F225</f>
        <v>0</v>
      </c>
      <c r="G226" s="169" t="n">
        <f aca="false">+F226+G225</f>
        <v>0</v>
      </c>
      <c r="H226" s="169" t="n">
        <f aca="false">+G226+H225</f>
        <v>0</v>
      </c>
      <c r="I226" s="169" t="n">
        <f aca="false">+H226+I225</f>
        <v>0</v>
      </c>
      <c r="J226" s="169" t="n">
        <f aca="false">+I226+J225</f>
        <v>0</v>
      </c>
      <c r="K226" s="169" t="n">
        <f aca="false">+J226+K225</f>
        <v>0</v>
      </c>
      <c r="L226" s="169" t="n">
        <f aca="false">+K226+L225</f>
        <v>0</v>
      </c>
      <c r="M226" s="169" t="n">
        <f aca="false">+L226+M225</f>
        <v>0</v>
      </c>
      <c r="N226" s="169" t="n">
        <f aca="false">+M226+N225</f>
        <v>0</v>
      </c>
      <c r="O226" s="169" t="n">
        <f aca="false">+N226+O225</f>
        <v>0</v>
      </c>
      <c r="P226" s="169" t="n">
        <f aca="false">+O226+P225</f>
        <v>0</v>
      </c>
      <c r="Q226" s="169" t="n">
        <f aca="false">+P226+Q225</f>
        <v>0</v>
      </c>
      <c r="R226" s="169" t="n">
        <f aca="false">+Q226+R225</f>
        <v>0</v>
      </c>
      <c r="S226" s="169" t="n">
        <f aca="false">+R226+S225</f>
        <v>0</v>
      </c>
      <c r="T226" s="169" t="n">
        <f aca="false">+S226+T225</f>
        <v>0</v>
      </c>
      <c r="U226" s="169" t="n">
        <f aca="false">+T226+U225</f>
        <v>0</v>
      </c>
      <c r="V226" s="169" t="n">
        <f aca="false">+U226+V225</f>
        <v>0</v>
      </c>
      <c r="W226" s="169" t="n">
        <v>0.05</v>
      </c>
      <c r="X226" s="169" t="n">
        <v>0.05</v>
      </c>
      <c r="Y226" s="169" t="n">
        <v>0.05</v>
      </c>
      <c r="Z226" s="169" t="n">
        <v>0.195</v>
      </c>
      <c r="AA226" s="169" t="n">
        <v>0.25</v>
      </c>
      <c r="AB226" s="169" t="n">
        <v>0.29</v>
      </c>
      <c r="AC226" s="169" t="n">
        <v>0.4</v>
      </c>
      <c r="AD226" s="169" t="n">
        <v>0.51</v>
      </c>
      <c r="AE226" s="169" t="n">
        <v>0.59</v>
      </c>
      <c r="AF226" s="169" t="n">
        <v>0.64</v>
      </c>
      <c r="AG226" s="169" t="n">
        <v>0.76</v>
      </c>
      <c r="AH226" s="169" t="n">
        <v>0.83</v>
      </c>
      <c r="AI226" s="169" t="n">
        <v>0.86</v>
      </c>
      <c r="AJ226" s="169" t="n">
        <v>0.93</v>
      </c>
      <c r="AK226" s="169" t="n">
        <v>0.98</v>
      </c>
      <c r="AL226" s="169" t="n">
        <v>1</v>
      </c>
      <c r="AM226" s="169" t="n">
        <v>1</v>
      </c>
      <c r="AN226" s="169" t="n">
        <v>1</v>
      </c>
      <c r="AO226" s="169" t="n">
        <v>1</v>
      </c>
      <c r="AP226" s="169" t="n">
        <v>1</v>
      </c>
      <c r="AQ226" s="169" t="n">
        <v>1</v>
      </c>
      <c r="AR226" s="169" t="n">
        <v>1</v>
      </c>
      <c r="AS226" s="169" t="n">
        <v>1</v>
      </c>
      <c r="AT226" s="169" t="n">
        <v>1</v>
      </c>
      <c r="AU226" s="169" t="n">
        <v>1</v>
      </c>
      <c r="AV226" s="169" t="n">
        <v>1</v>
      </c>
      <c r="AW226" s="169" t="n">
        <v>1</v>
      </c>
      <c r="AX226" s="169" t="n">
        <v>1</v>
      </c>
      <c r="AY226" s="169" t="n">
        <v>1</v>
      </c>
      <c r="AZ226" s="169" t="n">
        <v>1</v>
      </c>
      <c r="BA226" s="169" t="n">
        <v>1</v>
      </c>
      <c r="BB226" s="169" t="n">
        <v>1</v>
      </c>
      <c r="BC226" s="171"/>
      <c r="BD226" s="168"/>
    </row>
    <row r="227" customFormat="false" ht="12.75" hidden="false" customHeight="false" outlineLevel="0" collapsed="false">
      <c r="A227" s="177"/>
      <c r="B227" s="173"/>
      <c r="C227" s="163"/>
      <c r="D227" s="174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  <c r="R227" s="174"/>
      <c r="S227" s="174"/>
      <c r="T227" s="174"/>
      <c r="U227" s="174"/>
      <c r="V227" s="174"/>
      <c r="W227" s="174"/>
      <c r="X227" s="174"/>
      <c r="Y227" s="174"/>
      <c r="Z227" s="174"/>
      <c r="AA227" s="174"/>
      <c r="AB227" s="174"/>
      <c r="AC227" s="174"/>
      <c r="AD227" s="174"/>
      <c r="AE227" s="174"/>
      <c r="AF227" s="174"/>
      <c r="AG227" s="174"/>
      <c r="AH227" s="174"/>
      <c r="AI227" s="174"/>
      <c r="AJ227" s="174"/>
      <c r="AK227" s="174"/>
      <c r="AL227" s="174"/>
      <c r="AM227" s="174"/>
      <c r="AN227" s="174"/>
      <c r="AO227" s="174"/>
      <c r="AP227" s="174"/>
      <c r="AQ227" s="174"/>
      <c r="AR227" s="174"/>
      <c r="AS227" s="174"/>
      <c r="AT227" s="174"/>
      <c r="AU227" s="174"/>
      <c r="AV227" s="174"/>
      <c r="AW227" s="174"/>
      <c r="AX227" s="174"/>
      <c r="AY227" s="174"/>
      <c r="AZ227" s="174"/>
      <c r="BA227" s="174"/>
      <c r="BB227" s="174"/>
      <c r="BC227" s="176"/>
      <c r="BD227" s="173"/>
    </row>
    <row r="228" customFormat="false" ht="12.75" hidden="false" customHeight="false" outlineLevel="0" collapsed="false">
      <c r="A228" s="178"/>
      <c r="B228" s="178" t="s">
        <v>125</v>
      </c>
      <c r="C228" s="179" t="n">
        <v>21.59752</v>
      </c>
      <c r="D228" s="180" t="n">
        <f aca="false">+D224*$C228</f>
        <v>0</v>
      </c>
      <c r="E228" s="180" t="n">
        <f aca="false">+E224*$C228</f>
        <v>0</v>
      </c>
      <c r="F228" s="180" t="n">
        <f aca="false">+F224*$C228</f>
        <v>0</v>
      </c>
      <c r="G228" s="180" t="n">
        <f aca="false">+G224*$C228</f>
        <v>0</v>
      </c>
      <c r="H228" s="180" t="n">
        <f aca="false">+H224*$C228</f>
        <v>0</v>
      </c>
      <c r="I228" s="180" t="n">
        <f aca="false">+I224*$C228</f>
        <v>0</v>
      </c>
      <c r="J228" s="180" t="n">
        <f aca="false">+J224*$C228</f>
        <v>0</v>
      </c>
      <c r="K228" s="180" t="n">
        <f aca="false">+K224*$C228</f>
        <v>0</v>
      </c>
      <c r="L228" s="180" t="n">
        <f aca="false">+L224*$C228</f>
        <v>0</v>
      </c>
      <c r="M228" s="180" t="n">
        <f aca="false">+M224*$C228</f>
        <v>0</v>
      </c>
      <c r="N228" s="180" t="n">
        <f aca="false">+N224*$C228</f>
        <v>0</v>
      </c>
      <c r="O228" s="180" t="n">
        <f aca="false">+O224*$C228</f>
        <v>0</v>
      </c>
      <c r="P228" s="180" t="n">
        <f aca="false">+P224*$C228</f>
        <v>0</v>
      </c>
      <c r="Q228" s="180" t="n">
        <f aca="false">+Q224*$C228</f>
        <v>0</v>
      </c>
      <c r="R228" s="180" t="n">
        <f aca="false">+R224*$C228</f>
        <v>0</v>
      </c>
      <c r="S228" s="180" t="n">
        <f aca="false">+S224*$C228</f>
        <v>0</v>
      </c>
      <c r="T228" s="180" t="n">
        <f aca="false">+T224*$C228</f>
        <v>0</v>
      </c>
      <c r="U228" s="180" t="n">
        <f aca="false">+U224*$C228</f>
        <v>0</v>
      </c>
      <c r="V228" s="180" t="n">
        <f aca="false">+V224*$C228</f>
        <v>0</v>
      </c>
      <c r="W228" s="180" t="n">
        <f aca="false">+W224*$C228</f>
        <v>1.079876</v>
      </c>
      <c r="X228" s="180" t="n">
        <f aca="false">+X224*$C228</f>
        <v>2.5917024</v>
      </c>
      <c r="Y228" s="180" t="n">
        <f aca="false">+Y224*$C228</f>
        <v>3.364893616</v>
      </c>
      <c r="Z228" s="180" t="n">
        <f aca="false">+Z224*$C228</f>
        <v>7.511617456</v>
      </c>
      <c r="AA228" s="180" t="n">
        <f aca="false">+AA224*$C228</f>
        <v>8.278329416</v>
      </c>
      <c r="AB228" s="180" t="n">
        <f aca="false">+AB224*$C228</f>
        <v>9.051520632</v>
      </c>
      <c r="AC228" s="180" t="n">
        <f aca="false">+AC224*$C228</f>
        <v>9.833350856</v>
      </c>
      <c r="AD228" s="180" t="n">
        <f aca="false">+AD224*$C228</f>
        <v>10.623820088</v>
      </c>
      <c r="AE228" s="180" t="n">
        <f aca="false">+AE224*$C228</f>
        <v>11.41428932</v>
      </c>
      <c r="AF228" s="180" t="n">
        <f aca="false">+AF224*$C228</f>
        <v>12.21339756</v>
      </c>
      <c r="AG228" s="180" t="n">
        <f aca="false">+AG224*$C228</f>
        <v>13.0125058</v>
      </c>
      <c r="AH228" s="180" t="n">
        <f aca="false">+AH224*$C228</f>
        <v>13.820253048</v>
      </c>
      <c r="AI228" s="180" t="n">
        <f aca="false">+AI224*$C228</f>
        <v>14.628000296</v>
      </c>
      <c r="AJ228" s="180" t="n">
        <f aca="false">+AJ224*$C228</f>
        <v>15.459504816</v>
      </c>
      <c r="AK228" s="180" t="n">
        <f aca="false">+AK224*$C228</f>
        <v>17.63437508</v>
      </c>
      <c r="AL228" s="180" t="n">
        <f aca="false">+AL224*$C228</f>
        <v>20.936635888</v>
      </c>
      <c r="AM228" s="180" t="n">
        <f aca="false">+AM224*$C228</f>
        <v>21.59752</v>
      </c>
      <c r="AN228" s="180" t="n">
        <f aca="false">+AN224*$C228</f>
        <v>21.59752</v>
      </c>
      <c r="AO228" s="180" t="n">
        <f aca="false">+AO224*$C228</f>
        <v>21.59752</v>
      </c>
      <c r="AP228" s="180" t="n">
        <f aca="false">+AP224*$C228</f>
        <v>21.59752</v>
      </c>
      <c r="AQ228" s="180" t="n">
        <f aca="false">+AQ224*$C228</f>
        <v>21.59752</v>
      </c>
      <c r="AR228" s="180" t="n">
        <f aca="false">+AR224*$C228</f>
        <v>21.59752</v>
      </c>
      <c r="AS228" s="180" t="n">
        <f aca="false">+AS224*$C228</f>
        <v>21.59752</v>
      </c>
      <c r="AT228" s="180" t="n">
        <f aca="false">+AT224*$C228</f>
        <v>21.59752</v>
      </c>
      <c r="AU228" s="180" t="n">
        <f aca="false">+AU224*$C228</f>
        <v>21.59752</v>
      </c>
      <c r="AV228" s="180" t="n">
        <f aca="false">+AV224*$C228</f>
        <v>21.59752</v>
      </c>
      <c r="AW228" s="180" t="n">
        <f aca="false">+AW224*$C228</f>
        <v>21.59752</v>
      </c>
      <c r="AX228" s="180" t="n">
        <f aca="false">+AX224*$C228</f>
        <v>21.59752</v>
      </c>
      <c r="AY228" s="180" t="n">
        <f aca="false">+AY224*$C228</f>
        <v>21.59752</v>
      </c>
      <c r="AZ228" s="180" t="n">
        <f aca="false">+AZ224*$C228</f>
        <v>21.59752</v>
      </c>
      <c r="BA228" s="180" t="n">
        <f aca="false">+BA224*$C228</f>
        <v>21.59752</v>
      </c>
      <c r="BB228" s="180" t="n">
        <f aca="false">+BB224*$C228</f>
        <v>21.59752</v>
      </c>
      <c r="BC228" s="182"/>
      <c r="BD228" s="183"/>
      <c r="BE228" s="183"/>
      <c r="BF228" s="183"/>
      <c r="BG228" s="183"/>
      <c r="BH228" s="183"/>
      <c r="BI228" s="183"/>
      <c r="BJ228" s="183"/>
      <c r="BK228" s="183"/>
      <c r="BL228" s="183"/>
      <c r="BM228" s="183"/>
      <c r="BN228" s="183"/>
      <c r="BO228" s="183"/>
      <c r="BP228" s="183"/>
      <c r="BQ228" s="183"/>
      <c r="BR228" s="183"/>
      <c r="BS228" s="183"/>
      <c r="BT228" s="183"/>
      <c r="BU228" s="183"/>
      <c r="BV228" s="183"/>
      <c r="BW228" s="183"/>
      <c r="BX228" s="183"/>
      <c r="BY228" s="183"/>
      <c r="BZ228" s="183"/>
      <c r="CA228" s="183"/>
      <c r="CB228" s="183"/>
      <c r="CC228" s="183"/>
      <c r="CD228" s="183"/>
      <c r="CE228" s="183"/>
      <c r="CF228" s="183"/>
      <c r="CG228" s="183"/>
      <c r="CH228" s="183"/>
      <c r="CI228" s="183"/>
      <c r="CJ228" s="183"/>
      <c r="CK228" s="183"/>
    </row>
    <row r="229" customFormat="false" ht="13.5" hidden="false" customHeight="false" outlineLevel="0" collapsed="false">
      <c r="A229" s="184"/>
      <c r="B229" s="184" t="s">
        <v>126</v>
      </c>
      <c r="C229" s="185" t="str">
        <f aca="false">+C221</f>
        <v>Sold</v>
      </c>
      <c r="D229" s="186" t="n">
        <f aca="false">+D226*$C228</f>
        <v>0</v>
      </c>
      <c r="E229" s="186" t="n">
        <f aca="false">+E226*$C228</f>
        <v>0</v>
      </c>
      <c r="F229" s="186" t="n">
        <f aca="false">+F226*$C228</f>
        <v>0</v>
      </c>
      <c r="G229" s="186" t="n">
        <f aca="false">+G226*$C228</f>
        <v>0</v>
      </c>
      <c r="H229" s="186" t="n">
        <f aca="false">+H226*$C228</f>
        <v>0</v>
      </c>
      <c r="I229" s="186" t="n">
        <f aca="false">+I226*$C228</f>
        <v>0</v>
      </c>
      <c r="J229" s="186" t="n">
        <f aca="false">+J226*$C228</f>
        <v>0</v>
      </c>
      <c r="K229" s="186" t="n">
        <f aca="false">+K226*$C228</f>
        <v>0</v>
      </c>
      <c r="L229" s="186" t="n">
        <f aca="false">+L226*$C228</f>
        <v>0</v>
      </c>
      <c r="M229" s="186" t="n">
        <f aca="false">+M226*$C228</f>
        <v>0</v>
      </c>
      <c r="N229" s="186" t="n">
        <f aca="false">+N226*$C228</f>
        <v>0</v>
      </c>
      <c r="O229" s="186" t="n">
        <f aca="false">+O226*$C228</f>
        <v>0</v>
      </c>
      <c r="P229" s="186" t="n">
        <f aca="false">+P226*$C228</f>
        <v>0</v>
      </c>
      <c r="Q229" s="186" t="n">
        <f aca="false">+Q226*$C228</f>
        <v>0</v>
      </c>
      <c r="R229" s="186" t="n">
        <f aca="false">+R226*$C228</f>
        <v>0</v>
      </c>
      <c r="S229" s="186" t="n">
        <f aca="false">+S226*$C228</f>
        <v>0</v>
      </c>
      <c r="T229" s="186" t="n">
        <f aca="false">+T226*$C228</f>
        <v>0</v>
      </c>
      <c r="U229" s="186" t="n">
        <f aca="false">+U226*$C228</f>
        <v>0</v>
      </c>
      <c r="V229" s="186" t="n">
        <f aca="false">+V226*$C228</f>
        <v>0</v>
      </c>
      <c r="W229" s="186" t="n">
        <f aca="false">+W226*$C228</f>
        <v>1.079876</v>
      </c>
      <c r="X229" s="186" t="n">
        <f aca="false">+X226*$C228</f>
        <v>1.079876</v>
      </c>
      <c r="Y229" s="186" t="n">
        <f aca="false">+Y226*$C228</f>
        <v>1.079876</v>
      </c>
      <c r="Z229" s="186" t="n">
        <f aca="false">+Z226*$C228</f>
        <v>4.2115164</v>
      </c>
      <c r="AA229" s="186" t="n">
        <f aca="false">+AA226*$C228</f>
        <v>5.39938</v>
      </c>
      <c r="AB229" s="186" t="n">
        <f aca="false">+AB226*$C228</f>
        <v>6.2632808</v>
      </c>
      <c r="AC229" s="186" t="n">
        <f aca="false">+AC226*$C228</f>
        <v>8.639008</v>
      </c>
      <c r="AD229" s="186" t="n">
        <f aca="false">+AD226*$C228</f>
        <v>11.0147352</v>
      </c>
      <c r="AE229" s="186" t="n">
        <f aca="false">+AE226*$C228</f>
        <v>12.7425368</v>
      </c>
      <c r="AF229" s="186" t="n">
        <f aca="false">+AF226*$C228</f>
        <v>13.8224128</v>
      </c>
      <c r="AG229" s="186" t="n">
        <f aca="false">+AG226*$C228</f>
        <v>16.4141152</v>
      </c>
      <c r="AH229" s="186" t="n">
        <f aca="false">+AH226*$C228</f>
        <v>17.9259416</v>
      </c>
      <c r="AI229" s="186" t="n">
        <f aca="false">+AI226*$C228</f>
        <v>18.5738672</v>
      </c>
      <c r="AJ229" s="186" t="n">
        <f aca="false">+AJ226*$C228</f>
        <v>20.0856936</v>
      </c>
      <c r="AK229" s="186" t="n">
        <f aca="false">+AK226*$C228</f>
        <v>21.1655696</v>
      </c>
      <c r="AL229" s="186" t="n">
        <f aca="false">+AL226*$C228</f>
        <v>21.59752</v>
      </c>
      <c r="AM229" s="186" t="n">
        <f aca="false">+AM226*$C228</f>
        <v>21.59752</v>
      </c>
      <c r="AN229" s="186" t="n">
        <f aca="false">+AN226*$C228</f>
        <v>21.59752</v>
      </c>
      <c r="AO229" s="186" t="n">
        <f aca="false">+AO226*$C228</f>
        <v>21.59752</v>
      </c>
      <c r="AP229" s="186" t="n">
        <f aca="false">+AP226*$C228</f>
        <v>21.59752</v>
      </c>
      <c r="AQ229" s="186" t="n">
        <f aca="false">+AQ226*$C228</f>
        <v>21.59752</v>
      </c>
      <c r="AR229" s="186" t="n">
        <f aca="false">+AR226*$C228</f>
        <v>21.59752</v>
      </c>
      <c r="AS229" s="186" t="n">
        <f aca="false">+AS226*$C228</f>
        <v>21.59752</v>
      </c>
      <c r="AT229" s="186" t="n">
        <f aca="false">+AT226*$C228</f>
        <v>21.59752</v>
      </c>
      <c r="AU229" s="186" t="n">
        <f aca="false">+AU226*$C228</f>
        <v>21.59752</v>
      </c>
      <c r="AV229" s="186" t="n">
        <f aca="false">+AV226*$C228</f>
        <v>21.59752</v>
      </c>
      <c r="AW229" s="186" t="n">
        <f aca="false">+AW226*$C228</f>
        <v>21.59752</v>
      </c>
      <c r="AX229" s="186" t="n">
        <f aca="false">+AX226*$C228</f>
        <v>21.59752</v>
      </c>
      <c r="AY229" s="186" t="n">
        <f aca="false">+AY226*$C228</f>
        <v>21.59752</v>
      </c>
      <c r="AZ229" s="186" t="n">
        <f aca="false">+AZ226*$C228</f>
        <v>21.59752</v>
      </c>
      <c r="BA229" s="186" t="n">
        <f aca="false">+BA226*$C228</f>
        <v>21.59752</v>
      </c>
      <c r="BB229" s="186" t="n">
        <f aca="false">+BB226*$C228</f>
        <v>21.59752</v>
      </c>
      <c r="BC229" s="188"/>
      <c r="BD229" s="189"/>
      <c r="BE229" s="189"/>
      <c r="BF229" s="189"/>
      <c r="BG229" s="189"/>
      <c r="BH229" s="189"/>
      <c r="BI229" s="189"/>
      <c r="BJ229" s="189"/>
      <c r="BK229" s="189"/>
      <c r="BL229" s="189"/>
      <c r="BM229" s="189"/>
      <c r="BN229" s="189"/>
      <c r="BO229" s="189"/>
      <c r="BP229" s="189"/>
      <c r="BQ229" s="189"/>
      <c r="BR229" s="189"/>
      <c r="BS229" s="189"/>
      <c r="BT229" s="189"/>
      <c r="BU229" s="189"/>
      <c r="BV229" s="189"/>
      <c r="BW229" s="189"/>
      <c r="BX229" s="189"/>
      <c r="BY229" s="189"/>
      <c r="BZ229" s="189"/>
      <c r="CA229" s="189"/>
      <c r="CB229" s="189"/>
      <c r="CC229" s="189"/>
      <c r="CD229" s="189"/>
      <c r="CE229" s="189"/>
      <c r="CF229" s="189"/>
      <c r="CG229" s="189"/>
      <c r="CH229" s="189"/>
      <c r="CI229" s="189"/>
      <c r="CJ229" s="189"/>
      <c r="CK229" s="189"/>
    </row>
    <row r="230" customFormat="false" ht="15" hidden="false" customHeight="true" outlineLevel="0" collapsed="false">
      <c r="A230" s="283" t="s">
        <v>207</v>
      </c>
      <c r="B230" s="162" t="str">
        <f aca="false">+'NTP or Sold'!G40</f>
        <v>7FA</v>
      </c>
      <c r="C230" s="163" t="str">
        <f aca="false">+'NTP or Sold'!S40</f>
        <v>Pastoria</v>
      </c>
      <c r="D230" s="164"/>
      <c r="E230" s="164"/>
      <c r="F230" s="164"/>
      <c r="G230" s="164"/>
      <c r="H230" s="164"/>
      <c r="I230" s="164"/>
      <c r="J230" s="164"/>
      <c r="K230" s="164"/>
      <c r="L230" s="164"/>
      <c r="M230" s="164"/>
      <c r="N230" s="164"/>
      <c r="O230" s="164"/>
      <c r="P230" s="164"/>
      <c r="Q230" s="164"/>
      <c r="R230" s="164"/>
      <c r="S230" s="164"/>
      <c r="T230" s="164"/>
      <c r="U230" s="164"/>
      <c r="V230" s="164"/>
      <c r="W230" s="164"/>
      <c r="X230" s="164"/>
      <c r="Y230" s="164"/>
      <c r="Z230" s="164"/>
      <c r="AA230" s="164"/>
      <c r="AB230" s="164"/>
      <c r="AC230" s="164"/>
      <c r="AD230" s="164"/>
      <c r="AE230" s="164"/>
      <c r="AF230" s="164"/>
      <c r="AG230" s="165"/>
      <c r="AH230" s="164"/>
      <c r="AI230" s="164"/>
      <c r="AJ230" s="164"/>
      <c r="AK230" s="164"/>
      <c r="AL230" s="164"/>
      <c r="AM230" s="164"/>
      <c r="AN230" s="164"/>
      <c r="AO230" s="164"/>
      <c r="AP230" s="164"/>
      <c r="AQ230" s="164"/>
      <c r="AR230" s="164"/>
      <c r="AS230" s="164"/>
      <c r="AT230" s="164"/>
      <c r="AU230" s="164"/>
      <c r="AV230" s="164"/>
      <c r="AW230" s="164"/>
      <c r="AX230" s="164"/>
      <c r="AY230" s="164"/>
      <c r="AZ230" s="164"/>
      <c r="BA230" s="164"/>
      <c r="BB230" s="164"/>
      <c r="BC230" s="166"/>
    </row>
    <row r="231" customFormat="false" ht="12.75" hidden="false" customHeight="false" outlineLevel="0" collapsed="false">
      <c r="A231" s="283"/>
      <c r="B231" s="168" t="s">
        <v>121</v>
      </c>
      <c r="C231" s="163"/>
      <c r="D231" s="169" t="n">
        <v>0</v>
      </c>
      <c r="E231" s="169" t="n">
        <v>0</v>
      </c>
      <c r="F231" s="169" t="n">
        <v>0</v>
      </c>
      <c r="G231" s="169" t="n">
        <v>0</v>
      </c>
      <c r="H231" s="169" t="n">
        <v>0</v>
      </c>
      <c r="I231" s="169" t="n">
        <v>0</v>
      </c>
      <c r="J231" s="169" t="n">
        <v>0</v>
      </c>
      <c r="K231" s="169" t="n">
        <v>0</v>
      </c>
      <c r="L231" s="169" t="n">
        <v>0</v>
      </c>
      <c r="M231" s="169" t="n">
        <v>0</v>
      </c>
      <c r="N231" s="169" t="n">
        <v>0</v>
      </c>
      <c r="O231" s="169" t="n">
        <v>0</v>
      </c>
      <c r="P231" s="169" t="n">
        <v>0</v>
      </c>
      <c r="Q231" s="169" t="n">
        <v>0</v>
      </c>
      <c r="R231" s="169" t="n">
        <v>0</v>
      </c>
      <c r="S231" s="169" t="n">
        <v>0</v>
      </c>
      <c r="T231" s="169" t="n">
        <v>0</v>
      </c>
      <c r="U231" s="169" t="n">
        <v>0</v>
      </c>
      <c r="V231" s="169" t="n">
        <v>0</v>
      </c>
      <c r="W231" s="169" t="n">
        <v>0</v>
      </c>
      <c r="X231" s="169" t="n">
        <v>0</v>
      </c>
      <c r="Y231" s="169" t="n">
        <v>0</v>
      </c>
      <c r="Z231" s="169" t="n">
        <v>0</v>
      </c>
      <c r="AA231" s="169" t="n">
        <v>0</v>
      </c>
      <c r="AB231" s="169" t="n">
        <v>0</v>
      </c>
      <c r="AC231" s="169" t="n">
        <v>0.05</v>
      </c>
      <c r="AD231" s="169" t="n">
        <v>0.05</v>
      </c>
      <c r="AE231" s="169" t="n">
        <v>0.01</v>
      </c>
      <c r="AF231" s="169" t="n">
        <v>0.01</v>
      </c>
      <c r="AG231" s="170" t="n">
        <v>0.01</v>
      </c>
      <c r="AH231" s="169" t="n">
        <v>0.01</v>
      </c>
      <c r="AI231" s="169" t="n">
        <v>0.01</v>
      </c>
      <c r="AJ231" s="169" t="n">
        <v>0.01</v>
      </c>
      <c r="AK231" s="169" t="n">
        <v>0.04</v>
      </c>
      <c r="AL231" s="169" t="n">
        <v>0.05</v>
      </c>
      <c r="AM231" s="169" t="n">
        <v>0.05</v>
      </c>
      <c r="AN231" s="169" t="n">
        <v>0.05</v>
      </c>
      <c r="AO231" s="169" t="n">
        <v>0.05</v>
      </c>
      <c r="AP231" s="169" t="n">
        <v>0.05</v>
      </c>
      <c r="AQ231" s="169" t="n">
        <v>0.05</v>
      </c>
      <c r="AR231" s="169" t="n">
        <v>0.05</v>
      </c>
      <c r="AS231" s="169" t="n">
        <v>0.05</v>
      </c>
      <c r="AT231" s="169" t="n">
        <v>0.05</v>
      </c>
      <c r="AU231" s="169" t="n">
        <v>0.05</v>
      </c>
      <c r="AV231" s="169" t="n">
        <v>0.1</v>
      </c>
      <c r="AW231" s="169" t="n">
        <v>0.15</v>
      </c>
      <c r="AX231" s="169" t="n">
        <v>0.05</v>
      </c>
      <c r="AY231" s="169" t="n">
        <v>0</v>
      </c>
      <c r="AZ231" s="169" t="n">
        <v>0</v>
      </c>
      <c r="BA231" s="169" t="n">
        <v>0</v>
      </c>
      <c r="BB231" s="169" t="n">
        <v>0</v>
      </c>
      <c r="BC231" s="171" t="n">
        <f aca="false">SUM(D231:BB231)</f>
        <v>1</v>
      </c>
      <c r="BD231" s="168"/>
    </row>
    <row r="232" customFormat="false" ht="12.75" hidden="false" customHeight="false" outlineLevel="0" collapsed="false">
      <c r="A232" s="283"/>
      <c r="B232" s="168" t="s">
        <v>122</v>
      </c>
      <c r="C232" s="163"/>
      <c r="D232" s="169" t="n">
        <f aca="false">D231</f>
        <v>0</v>
      </c>
      <c r="E232" s="169" t="n">
        <f aca="false">+D232+E231</f>
        <v>0</v>
      </c>
      <c r="F232" s="169" t="n">
        <f aca="false">+E232+F231</f>
        <v>0</v>
      </c>
      <c r="G232" s="169" t="n">
        <f aca="false">+F232+G231</f>
        <v>0</v>
      </c>
      <c r="H232" s="169" t="n">
        <f aca="false">+G232+H231</f>
        <v>0</v>
      </c>
      <c r="I232" s="169" t="n">
        <f aca="false">+H232+I231</f>
        <v>0</v>
      </c>
      <c r="J232" s="169" t="n">
        <f aca="false">+I232+J231</f>
        <v>0</v>
      </c>
      <c r="K232" s="169" t="n">
        <f aca="false">+J232+K231</f>
        <v>0</v>
      </c>
      <c r="L232" s="169" t="n">
        <f aca="false">+K232+L231</f>
        <v>0</v>
      </c>
      <c r="M232" s="169" t="n">
        <f aca="false">+L232+M231</f>
        <v>0</v>
      </c>
      <c r="N232" s="169" t="n">
        <f aca="false">+M232+N231</f>
        <v>0</v>
      </c>
      <c r="O232" s="169" t="n">
        <f aca="false">+N232+O231</f>
        <v>0</v>
      </c>
      <c r="P232" s="169" t="n">
        <f aca="false">+O232+P231</f>
        <v>0</v>
      </c>
      <c r="Q232" s="169" t="n">
        <f aca="false">+P232+Q231</f>
        <v>0</v>
      </c>
      <c r="R232" s="169" t="n">
        <f aca="false">+Q232+R231</f>
        <v>0</v>
      </c>
      <c r="S232" s="169" t="n">
        <f aca="false">+R232+S231</f>
        <v>0</v>
      </c>
      <c r="T232" s="169" t="n">
        <f aca="false">+S232+T231</f>
        <v>0</v>
      </c>
      <c r="U232" s="169" t="n">
        <f aca="false">+T232+U231</f>
        <v>0</v>
      </c>
      <c r="V232" s="169" t="n">
        <f aca="false">+U232+V231</f>
        <v>0</v>
      </c>
      <c r="W232" s="169" t="n">
        <f aca="false">+V232+W231</f>
        <v>0</v>
      </c>
      <c r="X232" s="169" t="n">
        <f aca="false">+W232+X231</f>
        <v>0</v>
      </c>
      <c r="Y232" s="169" t="n">
        <f aca="false">+X232+Y231</f>
        <v>0</v>
      </c>
      <c r="Z232" s="169" t="n">
        <f aca="false">+Y232+Z231</f>
        <v>0</v>
      </c>
      <c r="AA232" s="169" t="n">
        <f aca="false">+Z232+AA231</f>
        <v>0</v>
      </c>
      <c r="AB232" s="169" t="n">
        <f aca="false">+AA232+AB231</f>
        <v>0</v>
      </c>
      <c r="AC232" s="169" t="n">
        <f aca="false">+AB232+AC231</f>
        <v>0.05</v>
      </c>
      <c r="AD232" s="169" t="n">
        <f aca="false">+AC232+AD231</f>
        <v>0.1</v>
      </c>
      <c r="AE232" s="169" t="n">
        <f aca="false">+AD232+AE231</f>
        <v>0.11</v>
      </c>
      <c r="AF232" s="169" t="n">
        <f aca="false">+AE232+AF231</f>
        <v>0.12</v>
      </c>
      <c r="AG232" s="170" t="n">
        <f aca="false">+AF232+AG231</f>
        <v>0.13</v>
      </c>
      <c r="AH232" s="169" t="n">
        <f aca="false">+AG232+AH231</f>
        <v>0.14</v>
      </c>
      <c r="AI232" s="169" t="n">
        <f aca="false">+AH232+AI231</f>
        <v>0.15</v>
      </c>
      <c r="AJ232" s="169" t="n">
        <f aca="false">+AI232+AJ231</f>
        <v>0.16</v>
      </c>
      <c r="AK232" s="169" t="n">
        <f aca="false">+AJ232+AK231</f>
        <v>0.2</v>
      </c>
      <c r="AL232" s="169" t="n">
        <f aca="false">+AK232+AL231</f>
        <v>0.25</v>
      </c>
      <c r="AM232" s="169" t="n">
        <f aca="false">+AL232+AM231</f>
        <v>0.3</v>
      </c>
      <c r="AN232" s="169" t="n">
        <f aca="false">+AM232+AN231</f>
        <v>0.35</v>
      </c>
      <c r="AO232" s="169" t="n">
        <f aca="false">+AN232+AO231</f>
        <v>0.4</v>
      </c>
      <c r="AP232" s="169" t="n">
        <f aca="false">+AO232+AP231</f>
        <v>0.45</v>
      </c>
      <c r="AQ232" s="169" t="n">
        <f aca="false">+AP232+AQ231</f>
        <v>0.5</v>
      </c>
      <c r="AR232" s="169" t="n">
        <f aca="false">+AQ232+AR231</f>
        <v>0.55</v>
      </c>
      <c r="AS232" s="169" t="n">
        <f aca="false">+AR232+AS231</f>
        <v>0.6</v>
      </c>
      <c r="AT232" s="169" t="n">
        <f aca="false">+AS232+AT231</f>
        <v>0.65</v>
      </c>
      <c r="AU232" s="169" t="n">
        <f aca="false">+AT232+AU231</f>
        <v>0.7</v>
      </c>
      <c r="AV232" s="169" t="n">
        <f aca="false">+AU232+AV231</f>
        <v>0.8</v>
      </c>
      <c r="AW232" s="169" t="n">
        <f aca="false">+AV232+AW231</f>
        <v>0.95</v>
      </c>
      <c r="AX232" s="169" t="n">
        <f aca="false">+AW232+AX231</f>
        <v>1</v>
      </c>
      <c r="AY232" s="169" t="n">
        <f aca="false">+AX232+AY231</f>
        <v>1</v>
      </c>
      <c r="AZ232" s="169" t="n">
        <f aca="false">+AY232+AZ231</f>
        <v>1</v>
      </c>
      <c r="BA232" s="169" t="n">
        <f aca="false">+AZ232+BA231</f>
        <v>1</v>
      </c>
      <c r="BB232" s="169" t="n">
        <f aca="false">+BA232+BB231</f>
        <v>1</v>
      </c>
      <c r="BC232" s="171"/>
      <c r="BD232" s="168"/>
    </row>
    <row r="233" customFormat="false" ht="12.75" hidden="false" customHeight="false" outlineLevel="0" collapsed="false">
      <c r="A233" s="283"/>
      <c r="B233" s="168" t="s">
        <v>123</v>
      </c>
      <c r="C233" s="163"/>
      <c r="D233" s="169" t="n">
        <v>0</v>
      </c>
      <c r="E233" s="169" t="n">
        <v>0</v>
      </c>
      <c r="F233" s="169" t="n">
        <v>0</v>
      </c>
      <c r="G233" s="169" t="n">
        <v>0</v>
      </c>
      <c r="H233" s="169" t="n">
        <v>0</v>
      </c>
      <c r="I233" s="169" t="n">
        <v>0</v>
      </c>
      <c r="J233" s="169" t="n">
        <v>0</v>
      </c>
      <c r="K233" s="169" t="n">
        <v>0</v>
      </c>
      <c r="L233" s="169" t="n">
        <v>0</v>
      </c>
      <c r="M233" s="169" t="n">
        <v>0</v>
      </c>
      <c r="N233" s="169" t="n">
        <v>0</v>
      </c>
      <c r="O233" s="169" t="n">
        <v>0</v>
      </c>
      <c r="P233" s="169" t="n">
        <v>0</v>
      </c>
      <c r="Q233" s="169" t="n">
        <v>0</v>
      </c>
      <c r="R233" s="169" t="n">
        <f aca="false">R234-Q234</f>
        <v>0.05</v>
      </c>
      <c r="S233" s="169" t="n">
        <f aca="false">S234-R234</f>
        <v>0</v>
      </c>
      <c r="T233" s="169" t="n">
        <f aca="false">T234-S234</f>
        <v>0</v>
      </c>
      <c r="U233" s="169" t="n">
        <f aca="false">U234-T234</f>
        <v>0</v>
      </c>
      <c r="V233" s="169" t="n">
        <f aca="false">V234-U234</f>
        <v>0</v>
      </c>
      <c r="W233" s="169" t="n">
        <f aca="false">W234-V234</f>
        <v>0</v>
      </c>
      <c r="X233" s="169" t="n">
        <f aca="false">X234-W234</f>
        <v>0</v>
      </c>
      <c r="Y233" s="169" t="n">
        <f aca="false">Y234-X234</f>
        <v>0</v>
      </c>
      <c r="Z233" s="169" t="n">
        <f aca="false">Z234-Y234</f>
        <v>0</v>
      </c>
      <c r="AA233" s="169" t="n">
        <f aca="false">AA234-Z234</f>
        <v>0</v>
      </c>
      <c r="AB233" s="169" t="n">
        <f aca="false">AB234-AA234</f>
        <v>0</v>
      </c>
      <c r="AC233" s="169" t="n">
        <f aca="false">AC234-AB234</f>
        <v>0</v>
      </c>
      <c r="AD233" s="169" t="n">
        <f aca="false">AD234-AC234</f>
        <v>0.05</v>
      </c>
      <c r="AE233" s="169" t="n">
        <f aca="false">AE234-AD234</f>
        <v>0.01</v>
      </c>
      <c r="AF233" s="169" t="n">
        <f aca="false">AF234-AE234</f>
        <v>0.01</v>
      </c>
      <c r="AG233" s="170" t="n">
        <f aca="false">AG234-AF234</f>
        <v>0.01</v>
      </c>
      <c r="AH233" s="169" t="n">
        <f aca="false">AH234-AG234</f>
        <v>0.01</v>
      </c>
      <c r="AI233" s="169" t="n">
        <f aca="false">AI234-AH234</f>
        <v>0.00999999999999998</v>
      </c>
      <c r="AJ233" s="169" t="n">
        <f aca="false">AJ234-AI234</f>
        <v>0.01</v>
      </c>
      <c r="AK233" s="169" t="n">
        <f aca="false">AK234-AJ234</f>
        <v>0.019</v>
      </c>
      <c r="AL233" s="169" t="n">
        <f aca="false">AL234-AK234</f>
        <v>0.029</v>
      </c>
      <c r="AM233" s="169" t="n">
        <f aca="false">AM234-AL234</f>
        <v>0.034</v>
      </c>
      <c r="AN233" s="169" t="n">
        <f aca="false">AN234-AM234</f>
        <v>0.061</v>
      </c>
      <c r="AO233" s="169" t="n">
        <f aca="false">AO234-AN234</f>
        <v>0.062</v>
      </c>
      <c r="AP233" s="169" t="n">
        <f aca="false">AP234-AO234</f>
        <v>0.048</v>
      </c>
      <c r="AQ233" s="169" t="n">
        <f aca="false">AQ234-AP234</f>
        <v>0.061</v>
      </c>
      <c r="AR233" s="169" t="n">
        <f aca="false">AR234-AQ234</f>
        <v>0.0570000000000001</v>
      </c>
      <c r="AS233" s="169" t="n">
        <f aca="false">AS234-AR234</f>
        <v>0.025</v>
      </c>
      <c r="AT233" s="169" t="n">
        <f aca="false">AT234-AS234</f>
        <v>0.0289999999999999</v>
      </c>
      <c r="AU233" s="169" t="n">
        <f aca="false">AU234-AT234</f>
        <v>0.039</v>
      </c>
      <c r="AV233" s="169" t="n">
        <f aca="false">AV234-AU234</f>
        <v>0.02</v>
      </c>
      <c r="AW233" s="169" t="n">
        <f aca="false">AW234-AV234</f>
        <v>0.024</v>
      </c>
      <c r="AX233" s="169" t="n">
        <f aca="false">AX234-AW234</f>
        <v>0.332</v>
      </c>
      <c r="AY233" s="169" t="n">
        <f aca="false">AY234-AX234</f>
        <v>0</v>
      </c>
      <c r="AZ233" s="169" t="n">
        <f aca="false">AZ234-AY234</f>
        <v>0</v>
      </c>
      <c r="BA233" s="169" t="n">
        <f aca="false">BA234-AZ234</f>
        <v>0</v>
      </c>
      <c r="BB233" s="169" t="n">
        <f aca="false">BB234-BA234</f>
        <v>0</v>
      </c>
      <c r="BC233" s="171" t="n">
        <f aca="false">SUM(D233:BB233)</f>
        <v>1</v>
      </c>
      <c r="BD233" s="168"/>
    </row>
    <row r="234" customFormat="false" ht="12.75" hidden="false" customHeight="false" outlineLevel="0" collapsed="false">
      <c r="A234" s="283"/>
      <c r="B234" s="168" t="s">
        <v>124</v>
      </c>
      <c r="C234" s="163"/>
      <c r="D234" s="169" t="n">
        <f aca="false">D233</f>
        <v>0</v>
      </c>
      <c r="E234" s="169" t="n">
        <f aca="false">+D234+E233</f>
        <v>0</v>
      </c>
      <c r="F234" s="169" t="n">
        <f aca="false">+E234+F233</f>
        <v>0</v>
      </c>
      <c r="G234" s="169" t="n">
        <f aca="false">+F234+G233</f>
        <v>0</v>
      </c>
      <c r="H234" s="169" t="n">
        <f aca="false">+G234+H233</f>
        <v>0</v>
      </c>
      <c r="I234" s="169" t="n">
        <f aca="false">+H234+I233</f>
        <v>0</v>
      </c>
      <c r="J234" s="169" t="n">
        <f aca="false">+I234+J233</f>
        <v>0</v>
      </c>
      <c r="K234" s="169" t="n">
        <f aca="false">+J234+K233</f>
        <v>0</v>
      </c>
      <c r="L234" s="169" t="n">
        <f aca="false">+K234+L233</f>
        <v>0</v>
      </c>
      <c r="M234" s="169" t="n">
        <f aca="false">+L234+M233</f>
        <v>0</v>
      </c>
      <c r="N234" s="169" t="n">
        <f aca="false">+M234+N233</f>
        <v>0</v>
      </c>
      <c r="O234" s="169" t="n">
        <f aca="false">+N234+O233</f>
        <v>0</v>
      </c>
      <c r="P234" s="169" t="n">
        <f aca="false">+O234+P233</f>
        <v>0</v>
      </c>
      <c r="Q234" s="169" t="n">
        <f aca="false">+P234+Q233</f>
        <v>0</v>
      </c>
      <c r="R234" s="169" t="n">
        <v>0.05</v>
      </c>
      <c r="S234" s="169" t="n">
        <v>0.05</v>
      </c>
      <c r="T234" s="169" t="n">
        <v>0.05</v>
      </c>
      <c r="U234" s="169" t="n">
        <v>0.05</v>
      </c>
      <c r="V234" s="169" t="n">
        <v>0.05</v>
      </c>
      <c r="W234" s="169" t="n">
        <v>0.05</v>
      </c>
      <c r="X234" s="169" t="n">
        <v>0.05</v>
      </c>
      <c r="Y234" s="169" t="n">
        <v>0.05</v>
      </c>
      <c r="Z234" s="169" t="n">
        <v>0.05</v>
      </c>
      <c r="AA234" s="169" t="n">
        <v>0.05</v>
      </c>
      <c r="AB234" s="169" t="n">
        <v>0.05</v>
      </c>
      <c r="AC234" s="169" t="n">
        <v>0.05</v>
      </c>
      <c r="AD234" s="169" t="n">
        <v>0.1</v>
      </c>
      <c r="AE234" s="169" t="n">
        <v>0.11</v>
      </c>
      <c r="AF234" s="169" t="n">
        <v>0.12</v>
      </c>
      <c r="AG234" s="170" t="n">
        <v>0.13</v>
      </c>
      <c r="AH234" s="169" t="n">
        <v>0.14</v>
      </c>
      <c r="AI234" s="169" t="n">
        <v>0.15</v>
      </c>
      <c r="AJ234" s="169" t="n">
        <v>0.16</v>
      </c>
      <c r="AK234" s="169" t="n">
        <v>0.179</v>
      </c>
      <c r="AL234" s="169" t="n">
        <v>0.208</v>
      </c>
      <c r="AM234" s="169" t="n">
        <v>0.242</v>
      </c>
      <c r="AN234" s="169" t="n">
        <v>0.303</v>
      </c>
      <c r="AO234" s="169" t="n">
        <v>0.365</v>
      </c>
      <c r="AP234" s="169" t="n">
        <v>0.413</v>
      </c>
      <c r="AQ234" s="169" t="n">
        <v>0.474</v>
      </c>
      <c r="AR234" s="169" t="n">
        <v>0.531</v>
      </c>
      <c r="AS234" s="169" t="n">
        <v>0.556</v>
      </c>
      <c r="AT234" s="169" t="n">
        <v>0.585</v>
      </c>
      <c r="AU234" s="169" t="n">
        <v>0.624</v>
      </c>
      <c r="AV234" s="169" t="n">
        <v>0.644</v>
      </c>
      <c r="AW234" s="169" t="n">
        <v>0.668</v>
      </c>
      <c r="AX234" s="169" t="n">
        <v>1</v>
      </c>
      <c r="AY234" s="169" t="n">
        <v>1</v>
      </c>
      <c r="AZ234" s="169" t="n">
        <v>1</v>
      </c>
      <c r="BA234" s="169" t="n">
        <v>1</v>
      </c>
      <c r="BB234" s="169" t="n">
        <v>1</v>
      </c>
      <c r="BC234" s="171"/>
      <c r="BD234" s="168"/>
    </row>
    <row r="235" customFormat="false" ht="12.75" hidden="false" customHeight="false" outlineLevel="0" collapsed="false">
      <c r="A235" s="283"/>
      <c r="B235" s="173"/>
      <c r="C235" s="163"/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  <c r="R235" s="174"/>
      <c r="S235" s="174"/>
      <c r="T235" s="174"/>
      <c r="U235" s="174"/>
      <c r="V235" s="174"/>
      <c r="W235" s="174"/>
      <c r="X235" s="174"/>
      <c r="Y235" s="174"/>
      <c r="Z235" s="174"/>
      <c r="AA235" s="174"/>
      <c r="AB235" s="174"/>
      <c r="AC235" s="174"/>
      <c r="AD235" s="174"/>
      <c r="AE235" s="174"/>
      <c r="AF235" s="174"/>
      <c r="AG235" s="175"/>
      <c r="AH235" s="174"/>
      <c r="AI235" s="174"/>
      <c r="AJ235" s="174"/>
      <c r="AK235" s="174"/>
      <c r="AL235" s="174"/>
      <c r="AM235" s="174"/>
      <c r="AN235" s="174"/>
      <c r="AO235" s="174"/>
      <c r="AP235" s="174"/>
      <c r="AQ235" s="174"/>
      <c r="AR235" s="174"/>
      <c r="AS235" s="174"/>
      <c r="AT235" s="174"/>
      <c r="AU235" s="174"/>
      <c r="AV235" s="174"/>
      <c r="AW235" s="174"/>
      <c r="AX235" s="174"/>
      <c r="AY235" s="174"/>
      <c r="AZ235" s="174"/>
      <c r="BA235" s="174"/>
      <c r="BB235" s="174"/>
      <c r="BC235" s="176"/>
      <c r="BD235" s="173"/>
    </row>
    <row r="236" customFormat="false" ht="12.75" hidden="false" customHeight="false" outlineLevel="0" collapsed="false">
      <c r="A236" s="283"/>
      <c r="B236" s="178" t="s">
        <v>125</v>
      </c>
      <c r="C236" s="179" t="n">
        <v>129.412</v>
      </c>
      <c r="D236" s="180" t="n">
        <f aca="false">+D232*$C236</f>
        <v>0</v>
      </c>
      <c r="E236" s="180" t="n">
        <f aca="false">+E232*$C236</f>
        <v>0</v>
      </c>
      <c r="F236" s="180" t="n">
        <f aca="false">+F232*$C236</f>
        <v>0</v>
      </c>
      <c r="G236" s="180" t="n">
        <f aca="false">+G232*$C236</f>
        <v>0</v>
      </c>
      <c r="H236" s="180" t="n">
        <f aca="false">+H232*$C236</f>
        <v>0</v>
      </c>
      <c r="I236" s="180" t="n">
        <f aca="false">+I232*$C236</f>
        <v>0</v>
      </c>
      <c r="J236" s="180" t="n">
        <f aca="false">+J232*$C236</f>
        <v>0</v>
      </c>
      <c r="K236" s="180" t="n">
        <f aca="false">+K232*$C236</f>
        <v>0</v>
      </c>
      <c r="L236" s="180" t="n">
        <f aca="false">+L232*$C236</f>
        <v>0</v>
      </c>
      <c r="M236" s="180" t="n">
        <f aca="false">+M232*$C236</f>
        <v>0</v>
      </c>
      <c r="N236" s="180" t="n">
        <f aca="false">+N232*$C236</f>
        <v>0</v>
      </c>
      <c r="O236" s="180" t="n">
        <f aca="false">+O232*$C236</f>
        <v>0</v>
      </c>
      <c r="P236" s="180" t="n">
        <f aca="false">+P232*$C236</f>
        <v>0</v>
      </c>
      <c r="Q236" s="180" t="n">
        <f aca="false">+Q232*$C236</f>
        <v>0</v>
      </c>
      <c r="R236" s="180" t="n">
        <f aca="false">+R232*$C236</f>
        <v>0</v>
      </c>
      <c r="S236" s="180" t="n">
        <f aca="false">+S232*$C236</f>
        <v>0</v>
      </c>
      <c r="T236" s="180" t="n">
        <f aca="false">+T232*$C236</f>
        <v>0</v>
      </c>
      <c r="U236" s="180" t="n">
        <f aca="false">+U232*$C236</f>
        <v>0</v>
      </c>
      <c r="V236" s="180" t="n">
        <f aca="false">+V232*$C236</f>
        <v>0</v>
      </c>
      <c r="W236" s="180" t="n">
        <f aca="false">+W232*$C236</f>
        <v>0</v>
      </c>
      <c r="X236" s="180" t="n">
        <f aca="false">+X232*$C236</f>
        <v>0</v>
      </c>
      <c r="Y236" s="180" t="n">
        <f aca="false">+Y232*$C236</f>
        <v>0</v>
      </c>
      <c r="Z236" s="180" t="n">
        <f aca="false">+Z232*$C236</f>
        <v>0</v>
      </c>
      <c r="AA236" s="180" t="n">
        <f aca="false">+AA232*$C236</f>
        <v>0</v>
      </c>
      <c r="AB236" s="180" t="n">
        <f aca="false">+AB232*$C236</f>
        <v>0</v>
      </c>
      <c r="AC236" s="180" t="n">
        <f aca="false">+AC232*$C236</f>
        <v>6.4706</v>
      </c>
      <c r="AD236" s="180" t="n">
        <f aca="false">+AD232*$C236</f>
        <v>12.9412</v>
      </c>
      <c r="AE236" s="180" t="n">
        <f aca="false">+AE232*$C236</f>
        <v>14.23532</v>
      </c>
      <c r="AF236" s="180" t="n">
        <f aca="false">+AF232*$C236</f>
        <v>15.52944</v>
      </c>
      <c r="AG236" s="181" t="n">
        <f aca="false">+AG232*$C236</f>
        <v>16.82356</v>
      </c>
      <c r="AH236" s="180" t="n">
        <f aca="false">+AH232*$C236</f>
        <v>18.11768</v>
      </c>
      <c r="AI236" s="180" t="n">
        <f aca="false">+AI232*$C236</f>
        <v>19.4118</v>
      </c>
      <c r="AJ236" s="180" t="n">
        <f aca="false">+AJ232*$C236</f>
        <v>20.70592</v>
      </c>
      <c r="AK236" s="180" t="n">
        <f aca="false">+AK232*$C236</f>
        <v>25.8824</v>
      </c>
      <c r="AL236" s="180" t="n">
        <f aca="false">+AL232*$C236</f>
        <v>32.353</v>
      </c>
      <c r="AM236" s="180" t="n">
        <f aca="false">+AM232*$C236</f>
        <v>38.8236</v>
      </c>
      <c r="AN236" s="180" t="n">
        <f aca="false">+AN232*$C236</f>
        <v>45.2942</v>
      </c>
      <c r="AO236" s="180" t="n">
        <f aca="false">+AO232*$C236</f>
        <v>51.7648</v>
      </c>
      <c r="AP236" s="180" t="n">
        <f aca="false">+AP232*$C236</f>
        <v>58.2354</v>
      </c>
      <c r="AQ236" s="180" t="n">
        <f aca="false">+AQ232*$C236</f>
        <v>64.706</v>
      </c>
      <c r="AR236" s="180" t="n">
        <f aca="false">+AR232*$C236</f>
        <v>71.1766</v>
      </c>
      <c r="AS236" s="180" t="n">
        <f aca="false">+AS232*$C236</f>
        <v>77.6472</v>
      </c>
      <c r="AT236" s="180" t="n">
        <f aca="false">+AT232*$C236</f>
        <v>84.1178</v>
      </c>
      <c r="AU236" s="180" t="n">
        <f aca="false">+AU232*$C236</f>
        <v>90.5884</v>
      </c>
      <c r="AV236" s="180" t="n">
        <f aca="false">+AV232*$C236</f>
        <v>103.5296</v>
      </c>
      <c r="AW236" s="180" t="n">
        <f aca="false">+AW232*$C236</f>
        <v>122.9414</v>
      </c>
      <c r="AX236" s="180" t="n">
        <f aca="false">+AX232*$C236</f>
        <v>129.412</v>
      </c>
      <c r="AY236" s="180" t="n">
        <f aca="false">+AY232*$C236</f>
        <v>129.412</v>
      </c>
      <c r="AZ236" s="180" t="n">
        <f aca="false">+AZ232*$C236</f>
        <v>129.412</v>
      </c>
      <c r="BA236" s="180" t="n">
        <f aca="false">+BA232*$C236</f>
        <v>129.412</v>
      </c>
      <c r="BB236" s="180" t="n">
        <f aca="false">+BB232*$C236</f>
        <v>129.412</v>
      </c>
      <c r="BC236" s="182"/>
      <c r="BD236" s="183"/>
      <c r="BE236" s="183"/>
      <c r="BF236" s="183"/>
      <c r="BG236" s="183"/>
      <c r="BH236" s="183"/>
      <c r="BI236" s="183"/>
      <c r="BJ236" s="183"/>
      <c r="BK236" s="183"/>
      <c r="BL236" s="183"/>
      <c r="BM236" s="183"/>
      <c r="BN236" s="183"/>
      <c r="BO236" s="183"/>
      <c r="BP236" s="183"/>
      <c r="BQ236" s="183"/>
      <c r="BR236" s="183"/>
      <c r="BS236" s="183"/>
      <c r="BT236" s="183"/>
      <c r="BU236" s="183"/>
      <c r="BV236" s="183"/>
      <c r="BW236" s="183"/>
      <c r="BX236" s="183"/>
      <c r="BY236" s="183"/>
      <c r="BZ236" s="183"/>
      <c r="CA236" s="183"/>
      <c r="CB236" s="183"/>
      <c r="CC236" s="183"/>
      <c r="CD236" s="183"/>
      <c r="CE236" s="183"/>
      <c r="CF236" s="183"/>
      <c r="CG236" s="183"/>
      <c r="CH236" s="183"/>
      <c r="CI236" s="183"/>
      <c r="CJ236" s="183"/>
      <c r="CK236" s="183"/>
    </row>
    <row r="237" customFormat="false" ht="13.5" hidden="false" customHeight="false" outlineLevel="0" collapsed="false">
      <c r="A237" s="283"/>
      <c r="B237" s="184" t="s">
        <v>126</v>
      </c>
      <c r="C237" s="185" t="str">
        <f aca="false">+'NTP or Sold'!B40</f>
        <v>Committed</v>
      </c>
      <c r="D237" s="186" t="n">
        <f aca="false">+D234*$C236</f>
        <v>0</v>
      </c>
      <c r="E237" s="186" t="n">
        <f aca="false">+E234*$C236</f>
        <v>0</v>
      </c>
      <c r="F237" s="186" t="n">
        <f aca="false">+F234*$C236</f>
        <v>0</v>
      </c>
      <c r="G237" s="186" t="n">
        <f aca="false">+G234*$C236</f>
        <v>0</v>
      </c>
      <c r="H237" s="186" t="n">
        <f aca="false">+H234*$C236</f>
        <v>0</v>
      </c>
      <c r="I237" s="186" t="n">
        <f aca="false">+I234*$C236</f>
        <v>0</v>
      </c>
      <c r="J237" s="186" t="n">
        <f aca="false">+J234*$C236</f>
        <v>0</v>
      </c>
      <c r="K237" s="186" t="n">
        <f aca="false">+K234*$C236</f>
        <v>0</v>
      </c>
      <c r="L237" s="186" t="n">
        <f aca="false">+L234*$C236</f>
        <v>0</v>
      </c>
      <c r="M237" s="186" t="n">
        <f aca="false">+M234*$C236</f>
        <v>0</v>
      </c>
      <c r="N237" s="186" t="n">
        <f aca="false">+N234*$C236</f>
        <v>0</v>
      </c>
      <c r="O237" s="186" t="n">
        <f aca="false">+O234*$C236</f>
        <v>0</v>
      </c>
      <c r="P237" s="186" t="n">
        <f aca="false">+P234*$C236</f>
        <v>0</v>
      </c>
      <c r="Q237" s="186" t="n">
        <f aca="false">+Q234*$C236</f>
        <v>0</v>
      </c>
      <c r="R237" s="186" t="n">
        <f aca="false">+R234*$C236</f>
        <v>6.4706</v>
      </c>
      <c r="S237" s="186" t="n">
        <f aca="false">+S234*$C236</f>
        <v>6.4706</v>
      </c>
      <c r="T237" s="186" t="n">
        <f aca="false">+T234*$C236</f>
        <v>6.4706</v>
      </c>
      <c r="U237" s="186" t="n">
        <f aca="false">+U234*$C236</f>
        <v>6.4706</v>
      </c>
      <c r="V237" s="186" t="n">
        <f aca="false">+V234*$C236</f>
        <v>6.4706</v>
      </c>
      <c r="W237" s="186" t="n">
        <f aca="false">+W234*$C236</f>
        <v>6.4706</v>
      </c>
      <c r="X237" s="186" t="n">
        <f aca="false">+X234*$C236</f>
        <v>6.4706</v>
      </c>
      <c r="Y237" s="186" t="n">
        <f aca="false">+Y234*$C236</f>
        <v>6.4706</v>
      </c>
      <c r="Z237" s="186" t="n">
        <f aca="false">+Z234*$C236</f>
        <v>6.4706</v>
      </c>
      <c r="AA237" s="186" t="n">
        <f aca="false">+AA234*$C236</f>
        <v>6.4706</v>
      </c>
      <c r="AB237" s="186" t="n">
        <f aca="false">+AB234*$C236</f>
        <v>6.4706</v>
      </c>
      <c r="AC237" s="186" t="n">
        <f aca="false">+AC234*$C236</f>
        <v>6.4706</v>
      </c>
      <c r="AD237" s="186" t="n">
        <f aca="false">+AD234*$C236</f>
        <v>12.9412</v>
      </c>
      <c r="AE237" s="186" t="n">
        <f aca="false">+AE234*$C236</f>
        <v>14.23532</v>
      </c>
      <c r="AF237" s="186" t="n">
        <f aca="false">+AF234*$C236</f>
        <v>15.52944</v>
      </c>
      <c r="AG237" s="187" t="n">
        <f aca="false">+AG234*$C236</f>
        <v>16.82356</v>
      </c>
      <c r="AH237" s="186" t="n">
        <f aca="false">+AH234*$C236</f>
        <v>18.11768</v>
      </c>
      <c r="AI237" s="186" t="n">
        <f aca="false">+AI234*$C236</f>
        <v>19.4118</v>
      </c>
      <c r="AJ237" s="186" t="n">
        <f aca="false">+AJ234*$C236</f>
        <v>20.70592</v>
      </c>
      <c r="AK237" s="186" t="n">
        <f aca="false">+AK234*$C236</f>
        <v>23.164748</v>
      </c>
      <c r="AL237" s="186" t="n">
        <f aca="false">+AL234*$C236</f>
        <v>26.917696</v>
      </c>
      <c r="AM237" s="186" t="n">
        <f aca="false">+AM234*$C236</f>
        <v>31.317704</v>
      </c>
      <c r="AN237" s="186" t="n">
        <f aca="false">+AN234*$C236</f>
        <v>39.211836</v>
      </c>
      <c r="AO237" s="186" t="n">
        <f aca="false">+AO234*$C236</f>
        <v>47.23538</v>
      </c>
      <c r="AP237" s="186" t="n">
        <f aca="false">+AP234*$C236</f>
        <v>53.447156</v>
      </c>
      <c r="AQ237" s="186" t="n">
        <f aca="false">+AQ234*$C236</f>
        <v>61.341288</v>
      </c>
      <c r="AR237" s="186" t="n">
        <f aca="false">+AR234*$C236</f>
        <v>68.717772</v>
      </c>
      <c r="AS237" s="186" t="n">
        <f aca="false">+AS234*$C236</f>
        <v>71.953072</v>
      </c>
      <c r="AT237" s="186" t="n">
        <f aca="false">+AT234*$C236</f>
        <v>75.70602</v>
      </c>
      <c r="AU237" s="186" t="n">
        <f aca="false">+AU234*$C236</f>
        <v>80.753088</v>
      </c>
      <c r="AV237" s="186" t="n">
        <f aca="false">+AV234*$C236</f>
        <v>83.341328</v>
      </c>
      <c r="AW237" s="186" t="n">
        <f aca="false">+AW234*$C236</f>
        <v>86.447216</v>
      </c>
      <c r="AX237" s="186" t="n">
        <f aca="false">+AX234*$C236</f>
        <v>129.412</v>
      </c>
      <c r="AY237" s="186" t="n">
        <f aca="false">+AY234*$C236</f>
        <v>129.412</v>
      </c>
      <c r="AZ237" s="186" t="n">
        <f aca="false">+AZ234*$C236</f>
        <v>129.412</v>
      </c>
      <c r="BA237" s="186" t="n">
        <f aca="false">+BA234*$C236</f>
        <v>129.412</v>
      </c>
      <c r="BB237" s="186" t="n">
        <f aca="false">+BB234*$C236</f>
        <v>129.412</v>
      </c>
      <c r="BC237" s="188"/>
      <c r="BD237" s="189"/>
      <c r="BE237" s="189"/>
      <c r="BF237" s="189"/>
      <c r="BG237" s="189"/>
      <c r="BH237" s="189"/>
      <c r="BI237" s="189"/>
      <c r="BJ237" s="189"/>
      <c r="BK237" s="189"/>
      <c r="BL237" s="189"/>
      <c r="BM237" s="189"/>
      <c r="BN237" s="189"/>
      <c r="BO237" s="189"/>
      <c r="BP237" s="189"/>
      <c r="BQ237" s="189"/>
      <c r="BR237" s="189"/>
      <c r="BS237" s="189"/>
      <c r="BT237" s="189"/>
      <c r="BU237" s="189"/>
      <c r="BV237" s="189"/>
      <c r="BW237" s="189"/>
      <c r="BX237" s="189"/>
      <c r="BY237" s="189"/>
      <c r="BZ237" s="189"/>
      <c r="CA237" s="189"/>
      <c r="CB237" s="189"/>
      <c r="CC237" s="189"/>
      <c r="CD237" s="189"/>
      <c r="CE237" s="189"/>
      <c r="CF237" s="189"/>
      <c r="CG237" s="189"/>
      <c r="CH237" s="189"/>
      <c r="CI237" s="189"/>
      <c r="CJ237" s="189"/>
      <c r="CK237" s="189"/>
    </row>
    <row r="238" customFormat="false" ht="15" hidden="false" customHeight="true" outlineLevel="0" collapsed="false">
      <c r="A238" s="161" t="n">
        <v>3</v>
      </c>
      <c r="B238" s="162" t="str">
        <f aca="false">+'NTP or Sold'!G42</f>
        <v>7FA</v>
      </c>
      <c r="C238" s="163" t="str">
        <f aca="false">+'NTP or Sold'!S42</f>
        <v>Pastoria</v>
      </c>
      <c r="D238" s="164"/>
      <c r="E238" s="164"/>
      <c r="F238" s="164"/>
      <c r="G238" s="164"/>
      <c r="H238" s="164"/>
      <c r="I238" s="164"/>
      <c r="J238" s="164"/>
      <c r="K238" s="164"/>
      <c r="L238" s="164"/>
      <c r="M238" s="164"/>
      <c r="N238" s="164"/>
      <c r="O238" s="164"/>
      <c r="P238" s="164"/>
      <c r="Q238" s="164"/>
      <c r="R238" s="164"/>
      <c r="S238" s="164"/>
      <c r="T238" s="164"/>
      <c r="U238" s="164"/>
      <c r="V238" s="164"/>
      <c r="W238" s="164"/>
      <c r="X238" s="164"/>
      <c r="Y238" s="164"/>
      <c r="Z238" s="164"/>
      <c r="AA238" s="164"/>
      <c r="AB238" s="164"/>
      <c r="AC238" s="164"/>
      <c r="AD238" s="164"/>
      <c r="AE238" s="164"/>
      <c r="AF238" s="164"/>
      <c r="AG238" s="165"/>
      <c r="AH238" s="164"/>
      <c r="AI238" s="164"/>
      <c r="AJ238" s="164"/>
      <c r="AK238" s="164"/>
      <c r="AL238" s="164"/>
      <c r="AM238" s="164"/>
      <c r="AN238" s="164"/>
      <c r="AO238" s="164"/>
      <c r="AP238" s="164"/>
      <c r="AQ238" s="164"/>
      <c r="AR238" s="164"/>
      <c r="AS238" s="164"/>
      <c r="AT238" s="164"/>
      <c r="AU238" s="164"/>
      <c r="AV238" s="164"/>
      <c r="AW238" s="164"/>
      <c r="AX238" s="164"/>
      <c r="AY238" s="164"/>
      <c r="AZ238" s="164"/>
      <c r="BA238" s="164"/>
      <c r="BB238" s="164"/>
      <c r="BC238" s="166"/>
    </row>
    <row r="239" customFormat="false" ht="12.75" hidden="false" customHeight="false" outlineLevel="0" collapsed="false">
      <c r="A239" s="161"/>
      <c r="B239" s="168" t="s">
        <v>121</v>
      </c>
      <c r="C239" s="163"/>
      <c r="D239" s="169" t="n">
        <v>0</v>
      </c>
      <c r="E239" s="169" t="n">
        <v>0</v>
      </c>
      <c r="F239" s="169" t="n">
        <v>0</v>
      </c>
      <c r="G239" s="169" t="n">
        <v>0</v>
      </c>
      <c r="H239" s="169" t="n">
        <v>0</v>
      </c>
      <c r="I239" s="169" t="n">
        <v>0</v>
      </c>
      <c r="J239" s="169" t="n">
        <v>0</v>
      </c>
      <c r="K239" s="169" t="n">
        <v>0</v>
      </c>
      <c r="L239" s="169" t="n">
        <v>0</v>
      </c>
      <c r="M239" s="169" t="n">
        <v>0</v>
      </c>
      <c r="N239" s="169" t="n">
        <v>0</v>
      </c>
      <c r="O239" s="169" t="n">
        <v>0</v>
      </c>
      <c r="P239" s="169" t="n">
        <v>0</v>
      </c>
      <c r="Q239" s="169" t="n">
        <v>0</v>
      </c>
      <c r="R239" s="169" t="n">
        <v>0</v>
      </c>
      <c r="S239" s="169" t="n">
        <v>0</v>
      </c>
      <c r="T239" s="169" t="n">
        <v>0</v>
      </c>
      <c r="U239" s="169" t="n">
        <v>0</v>
      </c>
      <c r="V239" s="169" t="n">
        <v>0</v>
      </c>
      <c r="W239" s="169" t="n">
        <v>0</v>
      </c>
      <c r="X239" s="169" t="n">
        <v>0</v>
      </c>
      <c r="Y239" s="169" t="n">
        <v>0</v>
      </c>
      <c r="Z239" s="169" t="n">
        <v>0</v>
      </c>
      <c r="AA239" s="169" t="n">
        <v>0</v>
      </c>
      <c r="AB239" s="169" t="n">
        <v>0</v>
      </c>
      <c r="AC239" s="169" t="n">
        <v>0.05</v>
      </c>
      <c r="AD239" s="169" t="n">
        <v>0.05</v>
      </c>
      <c r="AE239" s="169" t="n">
        <v>0.01</v>
      </c>
      <c r="AF239" s="169" t="n">
        <v>0.01</v>
      </c>
      <c r="AG239" s="170" t="n">
        <v>0.01</v>
      </c>
      <c r="AH239" s="169" t="n">
        <v>0.01</v>
      </c>
      <c r="AI239" s="169" t="n">
        <v>0.01</v>
      </c>
      <c r="AJ239" s="169" t="n">
        <v>0.01</v>
      </c>
      <c r="AK239" s="169" t="n">
        <v>0.04</v>
      </c>
      <c r="AL239" s="169" t="n">
        <v>0.05</v>
      </c>
      <c r="AM239" s="169" t="n">
        <v>0.05</v>
      </c>
      <c r="AN239" s="169" t="n">
        <v>0.05</v>
      </c>
      <c r="AO239" s="169" t="n">
        <v>0.05</v>
      </c>
      <c r="AP239" s="169" t="n">
        <v>0.05</v>
      </c>
      <c r="AQ239" s="169" t="n">
        <v>0.05</v>
      </c>
      <c r="AR239" s="169" t="n">
        <v>0.05</v>
      </c>
      <c r="AS239" s="169" t="n">
        <v>0.05</v>
      </c>
      <c r="AT239" s="169" t="n">
        <v>0.05</v>
      </c>
      <c r="AU239" s="169" t="n">
        <v>0.05</v>
      </c>
      <c r="AV239" s="169" t="n">
        <v>0.1</v>
      </c>
      <c r="AW239" s="169" t="n">
        <v>0.15</v>
      </c>
      <c r="AX239" s="169" t="n">
        <v>0.05</v>
      </c>
      <c r="AY239" s="169" t="n">
        <v>0</v>
      </c>
      <c r="AZ239" s="169" t="n">
        <v>0</v>
      </c>
      <c r="BA239" s="169" t="n">
        <v>0</v>
      </c>
      <c r="BB239" s="169" t="n">
        <v>0</v>
      </c>
      <c r="BC239" s="171" t="n">
        <f aca="false">SUM(D239:BB239)</f>
        <v>1</v>
      </c>
      <c r="BD239" s="168"/>
    </row>
    <row r="240" customFormat="false" ht="12.75" hidden="false" customHeight="false" outlineLevel="0" collapsed="false">
      <c r="A240" s="161"/>
      <c r="B240" s="168" t="s">
        <v>122</v>
      </c>
      <c r="C240" s="163"/>
      <c r="D240" s="169" t="n">
        <f aca="false">D239</f>
        <v>0</v>
      </c>
      <c r="E240" s="169" t="n">
        <f aca="false">+D240+E239</f>
        <v>0</v>
      </c>
      <c r="F240" s="169" t="n">
        <f aca="false">+E240+F239</f>
        <v>0</v>
      </c>
      <c r="G240" s="169" t="n">
        <f aca="false">+F240+G239</f>
        <v>0</v>
      </c>
      <c r="H240" s="169" t="n">
        <f aca="false">+G240+H239</f>
        <v>0</v>
      </c>
      <c r="I240" s="169" t="n">
        <f aca="false">+H240+I239</f>
        <v>0</v>
      </c>
      <c r="J240" s="169" t="n">
        <f aca="false">+I240+J239</f>
        <v>0</v>
      </c>
      <c r="K240" s="169" t="n">
        <f aca="false">+J240+K239</f>
        <v>0</v>
      </c>
      <c r="L240" s="169" t="n">
        <f aca="false">+K240+L239</f>
        <v>0</v>
      </c>
      <c r="M240" s="169" t="n">
        <f aca="false">+L240+M239</f>
        <v>0</v>
      </c>
      <c r="N240" s="169" t="n">
        <f aca="false">+M240+N239</f>
        <v>0</v>
      </c>
      <c r="O240" s="169" t="n">
        <f aca="false">+N240+O239</f>
        <v>0</v>
      </c>
      <c r="P240" s="169" t="n">
        <f aca="false">+O240+P239</f>
        <v>0</v>
      </c>
      <c r="Q240" s="169" t="n">
        <f aca="false">+P240+Q239</f>
        <v>0</v>
      </c>
      <c r="R240" s="169" t="n">
        <f aca="false">+Q240+R239</f>
        <v>0</v>
      </c>
      <c r="S240" s="169" t="n">
        <f aca="false">+R240+S239</f>
        <v>0</v>
      </c>
      <c r="T240" s="169" t="n">
        <f aca="false">+S240+T239</f>
        <v>0</v>
      </c>
      <c r="U240" s="169" t="n">
        <f aca="false">+T240+U239</f>
        <v>0</v>
      </c>
      <c r="V240" s="169" t="n">
        <f aca="false">+U240+V239</f>
        <v>0</v>
      </c>
      <c r="W240" s="169" t="n">
        <f aca="false">+V240+W239</f>
        <v>0</v>
      </c>
      <c r="X240" s="169" t="n">
        <f aca="false">+W240+X239</f>
        <v>0</v>
      </c>
      <c r="Y240" s="169" t="n">
        <f aca="false">+X240+Y239</f>
        <v>0</v>
      </c>
      <c r="Z240" s="169" t="n">
        <f aca="false">+Y240+Z239</f>
        <v>0</v>
      </c>
      <c r="AA240" s="169" t="n">
        <f aca="false">+Z240+AA239</f>
        <v>0</v>
      </c>
      <c r="AB240" s="169" t="n">
        <f aca="false">+AA240+AB239</f>
        <v>0</v>
      </c>
      <c r="AC240" s="169" t="n">
        <f aca="false">+AB240+AC239</f>
        <v>0.05</v>
      </c>
      <c r="AD240" s="169" t="n">
        <f aca="false">+AC240+AD239</f>
        <v>0.1</v>
      </c>
      <c r="AE240" s="169" t="n">
        <f aca="false">+AD240+AE239</f>
        <v>0.11</v>
      </c>
      <c r="AF240" s="169" t="n">
        <f aca="false">+AE240+AF239</f>
        <v>0.12</v>
      </c>
      <c r="AG240" s="170" t="n">
        <f aca="false">+AF240+AG239</f>
        <v>0.13</v>
      </c>
      <c r="AH240" s="169" t="n">
        <f aca="false">+AG240+AH239</f>
        <v>0.14</v>
      </c>
      <c r="AI240" s="169" t="n">
        <f aca="false">+AH240+AI239</f>
        <v>0.15</v>
      </c>
      <c r="AJ240" s="169" t="n">
        <f aca="false">+AI240+AJ239</f>
        <v>0.16</v>
      </c>
      <c r="AK240" s="169" t="n">
        <f aca="false">+AJ240+AK239</f>
        <v>0.2</v>
      </c>
      <c r="AL240" s="169" t="n">
        <f aca="false">+AK240+AL239</f>
        <v>0.25</v>
      </c>
      <c r="AM240" s="169" t="n">
        <f aca="false">+AL240+AM239</f>
        <v>0.3</v>
      </c>
      <c r="AN240" s="169" t="n">
        <f aca="false">+AM240+AN239</f>
        <v>0.35</v>
      </c>
      <c r="AO240" s="169" t="n">
        <f aca="false">+AN240+AO239</f>
        <v>0.4</v>
      </c>
      <c r="AP240" s="169" t="n">
        <f aca="false">+AO240+AP239</f>
        <v>0.45</v>
      </c>
      <c r="AQ240" s="169" t="n">
        <f aca="false">+AP240+AQ239</f>
        <v>0.5</v>
      </c>
      <c r="AR240" s="169" t="n">
        <f aca="false">+AQ240+AR239</f>
        <v>0.55</v>
      </c>
      <c r="AS240" s="169" t="n">
        <f aca="false">+AR240+AS239</f>
        <v>0.6</v>
      </c>
      <c r="AT240" s="169" t="n">
        <f aca="false">+AS240+AT239</f>
        <v>0.65</v>
      </c>
      <c r="AU240" s="169" t="n">
        <f aca="false">+AT240+AU239</f>
        <v>0.7</v>
      </c>
      <c r="AV240" s="169" t="n">
        <f aca="false">+AU240+AV239</f>
        <v>0.8</v>
      </c>
      <c r="AW240" s="169" t="n">
        <f aca="false">+AV240+AW239</f>
        <v>0.95</v>
      </c>
      <c r="AX240" s="169" t="n">
        <f aca="false">+AW240+AX239</f>
        <v>1</v>
      </c>
      <c r="AY240" s="169" t="n">
        <f aca="false">+AX240+AY239</f>
        <v>1</v>
      </c>
      <c r="AZ240" s="169" t="n">
        <f aca="false">+AY240+AZ239</f>
        <v>1</v>
      </c>
      <c r="BA240" s="169" t="n">
        <f aca="false">+AZ240+BA239</f>
        <v>1</v>
      </c>
      <c r="BB240" s="169" t="n">
        <f aca="false">+BA240+BB239</f>
        <v>1</v>
      </c>
      <c r="BC240" s="171"/>
      <c r="BD240" s="168"/>
    </row>
    <row r="241" customFormat="false" ht="12.75" hidden="false" customHeight="false" outlineLevel="0" collapsed="false">
      <c r="A241" s="161"/>
      <c r="B241" s="168" t="s">
        <v>123</v>
      </c>
      <c r="C241" s="163"/>
      <c r="D241" s="169" t="n">
        <v>0</v>
      </c>
      <c r="E241" s="169" t="n">
        <v>0</v>
      </c>
      <c r="F241" s="169" t="n">
        <v>0</v>
      </c>
      <c r="G241" s="169" t="n">
        <v>0</v>
      </c>
      <c r="H241" s="169" t="n">
        <v>0</v>
      </c>
      <c r="I241" s="169" t="n">
        <v>0</v>
      </c>
      <c r="J241" s="169" t="n">
        <v>0</v>
      </c>
      <c r="K241" s="169" t="n">
        <v>0</v>
      </c>
      <c r="L241" s="169" t="n">
        <v>0</v>
      </c>
      <c r="M241" s="169" t="n">
        <v>0</v>
      </c>
      <c r="N241" s="169" t="n">
        <v>0</v>
      </c>
      <c r="O241" s="169" t="n">
        <v>0</v>
      </c>
      <c r="P241" s="169" t="n">
        <v>0</v>
      </c>
      <c r="Q241" s="169" t="n">
        <v>0</v>
      </c>
      <c r="R241" s="169" t="n">
        <f aca="false">R242-Q242</f>
        <v>0.05</v>
      </c>
      <c r="S241" s="169" t="n">
        <f aca="false">S242-R242</f>
        <v>0</v>
      </c>
      <c r="T241" s="169" t="n">
        <f aca="false">T242-S242</f>
        <v>0</v>
      </c>
      <c r="U241" s="169" t="n">
        <f aca="false">U242-T242</f>
        <v>0</v>
      </c>
      <c r="V241" s="169" t="n">
        <f aca="false">V242-U242</f>
        <v>0</v>
      </c>
      <c r="W241" s="169" t="n">
        <f aca="false">W242-V242</f>
        <v>0</v>
      </c>
      <c r="X241" s="169" t="n">
        <f aca="false">X242-W242</f>
        <v>0</v>
      </c>
      <c r="Y241" s="169" t="n">
        <f aca="false">Y242-X242</f>
        <v>0</v>
      </c>
      <c r="Z241" s="169" t="n">
        <f aca="false">Z242-Y242</f>
        <v>0</v>
      </c>
      <c r="AA241" s="169" t="n">
        <f aca="false">AA242-Z242</f>
        <v>0</v>
      </c>
      <c r="AB241" s="169" t="n">
        <f aca="false">AB242-AA242</f>
        <v>0</v>
      </c>
      <c r="AC241" s="169" t="n">
        <f aca="false">AC242-AB242</f>
        <v>0</v>
      </c>
      <c r="AD241" s="169" t="n">
        <f aca="false">AD242-AC242</f>
        <v>0.05</v>
      </c>
      <c r="AE241" s="169" t="n">
        <f aca="false">AE242-AD242</f>
        <v>0.01</v>
      </c>
      <c r="AF241" s="169" t="n">
        <f aca="false">AF242-AE242</f>
        <v>0.01</v>
      </c>
      <c r="AG241" s="170" t="n">
        <f aca="false">AG242-AF242</f>
        <v>0.01</v>
      </c>
      <c r="AH241" s="169" t="n">
        <f aca="false">AH242-AG242</f>
        <v>0.01</v>
      </c>
      <c r="AI241" s="169" t="n">
        <f aca="false">AI242-AH242</f>
        <v>0.00999999999999998</v>
      </c>
      <c r="AJ241" s="169" t="n">
        <f aca="false">AJ242-AI242</f>
        <v>0.01</v>
      </c>
      <c r="AK241" s="169" t="n">
        <f aca="false">AK242-AJ242</f>
        <v>0.019</v>
      </c>
      <c r="AL241" s="169" t="n">
        <f aca="false">AL242-AK242</f>
        <v>0.029</v>
      </c>
      <c r="AM241" s="169" t="n">
        <f aca="false">AM242-AL242</f>
        <v>0.034</v>
      </c>
      <c r="AN241" s="169" t="n">
        <f aca="false">AN242-AM242</f>
        <v>0.061</v>
      </c>
      <c r="AO241" s="169" t="n">
        <f aca="false">AO242-AN242</f>
        <v>0.062</v>
      </c>
      <c r="AP241" s="169" t="n">
        <f aca="false">AP242-AO242</f>
        <v>0.048</v>
      </c>
      <c r="AQ241" s="169" t="n">
        <f aca="false">AQ242-AP242</f>
        <v>0.061</v>
      </c>
      <c r="AR241" s="169" t="n">
        <f aca="false">AR242-AQ242</f>
        <v>0.0570000000000001</v>
      </c>
      <c r="AS241" s="169" t="n">
        <f aca="false">AS242-AR242</f>
        <v>0.025</v>
      </c>
      <c r="AT241" s="169" t="n">
        <f aca="false">AT242-AS242</f>
        <v>0.0289999999999999</v>
      </c>
      <c r="AU241" s="169" t="n">
        <f aca="false">AU242-AT242</f>
        <v>0.039</v>
      </c>
      <c r="AV241" s="169" t="n">
        <f aca="false">AV242-AU242</f>
        <v>0.02</v>
      </c>
      <c r="AW241" s="169" t="n">
        <f aca="false">AW242-AV242</f>
        <v>0.024</v>
      </c>
      <c r="AX241" s="169" t="n">
        <f aca="false">AX242-AW242</f>
        <v>0.332</v>
      </c>
      <c r="AY241" s="169" t="n">
        <f aca="false">AY242-AX242</f>
        <v>0</v>
      </c>
      <c r="AZ241" s="169" t="n">
        <f aca="false">AZ242-AY242</f>
        <v>0</v>
      </c>
      <c r="BA241" s="169" t="n">
        <f aca="false">BA242-AZ242</f>
        <v>0</v>
      </c>
      <c r="BB241" s="169" t="n">
        <f aca="false">BB242-BA242</f>
        <v>0</v>
      </c>
      <c r="BC241" s="171" t="n">
        <f aca="false">SUM(D241:BB241)</f>
        <v>1</v>
      </c>
      <c r="BD241" s="168"/>
    </row>
    <row r="242" customFormat="false" ht="12.75" hidden="false" customHeight="false" outlineLevel="0" collapsed="false">
      <c r="A242" s="161"/>
      <c r="B242" s="168" t="s">
        <v>124</v>
      </c>
      <c r="C242" s="163"/>
      <c r="D242" s="169" t="n">
        <f aca="false">D241</f>
        <v>0</v>
      </c>
      <c r="E242" s="169" t="n">
        <f aca="false">+D242+E241</f>
        <v>0</v>
      </c>
      <c r="F242" s="169" t="n">
        <f aca="false">+E242+F241</f>
        <v>0</v>
      </c>
      <c r="G242" s="169" t="n">
        <f aca="false">+F242+G241</f>
        <v>0</v>
      </c>
      <c r="H242" s="169" t="n">
        <f aca="false">+G242+H241</f>
        <v>0</v>
      </c>
      <c r="I242" s="169" t="n">
        <f aca="false">+H242+I241</f>
        <v>0</v>
      </c>
      <c r="J242" s="169" t="n">
        <f aca="false">+I242+J241</f>
        <v>0</v>
      </c>
      <c r="K242" s="169" t="n">
        <f aca="false">+J242+K241</f>
        <v>0</v>
      </c>
      <c r="L242" s="169" t="n">
        <f aca="false">+K242+L241</f>
        <v>0</v>
      </c>
      <c r="M242" s="169" t="n">
        <f aca="false">+L242+M241</f>
        <v>0</v>
      </c>
      <c r="N242" s="169" t="n">
        <f aca="false">+M242+N241</f>
        <v>0</v>
      </c>
      <c r="O242" s="169" t="n">
        <f aca="false">+N242+O241</f>
        <v>0</v>
      </c>
      <c r="P242" s="169" t="n">
        <f aca="false">+O242+P241</f>
        <v>0</v>
      </c>
      <c r="Q242" s="169" t="n">
        <f aca="false">+P242+Q241</f>
        <v>0</v>
      </c>
      <c r="R242" s="169" t="n">
        <v>0.05</v>
      </c>
      <c r="S242" s="169" t="n">
        <v>0.05</v>
      </c>
      <c r="T242" s="169" t="n">
        <v>0.05</v>
      </c>
      <c r="U242" s="169" t="n">
        <v>0.05</v>
      </c>
      <c r="V242" s="169" t="n">
        <v>0.05</v>
      </c>
      <c r="W242" s="169" t="n">
        <v>0.05</v>
      </c>
      <c r="X242" s="169" t="n">
        <v>0.05</v>
      </c>
      <c r="Y242" s="169" t="n">
        <v>0.05</v>
      </c>
      <c r="Z242" s="169" t="n">
        <v>0.05</v>
      </c>
      <c r="AA242" s="169" t="n">
        <v>0.05</v>
      </c>
      <c r="AB242" s="169" t="n">
        <v>0.05</v>
      </c>
      <c r="AC242" s="169" t="n">
        <v>0.05</v>
      </c>
      <c r="AD242" s="169" t="n">
        <v>0.1</v>
      </c>
      <c r="AE242" s="169" t="n">
        <v>0.11</v>
      </c>
      <c r="AF242" s="169" t="n">
        <v>0.12</v>
      </c>
      <c r="AG242" s="170" t="n">
        <v>0.13</v>
      </c>
      <c r="AH242" s="169" t="n">
        <v>0.14</v>
      </c>
      <c r="AI242" s="169" t="n">
        <v>0.15</v>
      </c>
      <c r="AJ242" s="169" t="n">
        <v>0.16</v>
      </c>
      <c r="AK242" s="169" t="n">
        <v>0.179</v>
      </c>
      <c r="AL242" s="169" t="n">
        <v>0.208</v>
      </c>
      <c r="AM242" s="169" t="n">
        <v>0.242</v>
      </c>
      <c r="AN242" s="169" t="n">
        <v>0.303</v>
      </c>
      <c r="AO242" s="169" t="n">
        <v>0.365</v>
      </c>
      <c r="AP242" s="169" t="n">
        <v>0.413</v>
      </c>
      <c r="AQ242" s="169" t="n">
        <v>0.474</v>
      </c>
      <c r="AR242" s="169" t="n">
        <v>0.531</v>
      </c>
      <c r="AS242" s="169" t="n">
        <v>0.556</v>
      </c>
      <c r="AT242" s="169" t="n">
        <v>0.585</v>
      </c>
      <c r="AU242" s="169" t="n">
        <v>0.624</v>
      </c>
      <c r="AV242" s="169" t="n">
        <v>0.644</v>
      </c>
      <c r="AW242" s="169" t="n">
        <v>0.668</v>
      </c>
      <c r="AX242" s="169" t="n">
        <v>1</v>
      </c>
      <c r="AY242" s="169" t="n">
        <v>1</v>
      </c>
      <c r="AZ242" s="169" t="n">
        <v>1</v>
      </c>
      <c r="BA242" s="169" t="n">
        <v>1</v>
      </c>
      <c r="BB242" s="169" t="n">
        <v>1</v>
      </c>
      <c r="BC242" s="171"/>
      <c r="BD242" s="168"/>
    </row>
    <row r="243" customFormat="false" ht="12.75" hidden="false" customHeight="false" outlineLevel="0" collapsed="false">
      <c r="A243" s="161"/>
      <c r="B243" s="173"/>
      <c r="C243" s="163"/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  <c r="R243" s="174"/>
      <c r="S243" s="174"/>
      <c r="T243" s="174"/>
      <c r="U243" s="174"/>
      <c r="V243" s="174"/>
      <c r="W243" s="174"/>
      <c r="X243" s="174"/>
      <c r="Y243" s="174"/>
      <c r="Z243" s="174"/>
      <c r="AA243" s="174"/>
      <c r="AB243" s="174"/>
      <c r="AC243" s="174"/>
      <c r="AD243" s="174"/>
      <c r="AE243" s="174"/>
      <c r="AF243" s="174"/>
      <c r="AG243" s="175"/>
      <c r="AH243" s="174"/>
      <c r="AI243" s="174"/>
      <c r="AJ243" s="174"/>
      <c r="AK243" s="174"/>
      <c r="AL243" s="174"/>
      <c r="AM243" s="174"/>
      <c r="AN243" s="174"/>
      <c r="AO243" s="174"/>
      <c r="AP243" s="174"/>
      <c r="AQ243" s="174"/>
      <c r="AR243" s="174"/>
      <c r="AS243" s="174"/>
      <c r="AT243" s="174"/>
      <c r="AU243" s="174"/>
      <c r="AV243" s="174"/>
      <c r="AW243" s="174"/>
      <c r="AX243" s="174"/>
      <c r="AY243" s="174"/>
      <c r="AZ243" s="174"/>
      <c r="BA243" s="174"/>
      <c r="BB243" s="174"/>
      <c r="BC243" s="176"/>
      <c r="BD243" s="173"/>
    </row>
    <row r="244" customFormat="false" ht="12.75" hidden="false" customHeight="false" outlineLevel="0" collapsed="false">
      <c r="A244" s="161"/>
      <c r="B244" s="178" t="s">
        <v>125</v>
      </c>
      <c r="C244" s="179" t="n">
        <v>68.587</v>
      </c>
      <c r="D244" s="180" t="n">
        <f aca="false">+D240*$C244</f>
        <v>0</v>
      </c>
      <c r="E244" s="180" t="n">
        <f aca="false">+E240*$C244</f>
        <v>0</v>
      </c>
      <c r="F244" s="180" t="n">
        <f aca="false">+F240*$C244</f>
        <v>0</v>
      </c>
      <c r="G244" s="180" t="n">
        <f aca="false">+G240*$C244</f>
        <v>0</v>
      </c>
      <c r="H244" s="180" t="n">
        <f aca="false">+H240*$C244</f>
        <v>0</v>
      </c>
      <c r="I244" s="180" t="n">
        <f aca="false">+I240*$C244</f>
        <v>0</v>
      </c>
      <c r="J244" s="180" t="n">
        <f aca="false">+J240*$C244</f>
        <v>0</v>
      </c>
      <c r="K244" s="180" t="n">
        <f aca="false">+K240*$C244</f>
        <v>0</v>
      </c>
      <c r="L244" s="180" t="n">
        <f aca="false">+L240*$C244</f>
        <v>0</v>
      </c>
      <c r="M244" s="180" t="n">
        <f aca="false">+M240*$C244</f>
        <v>0</v>
      </c>
      <c r="N244" s="180" t="n">
        <f aca="false">+N240*$C244</f>
        <v>0</v>
      </c>
      <c r="O244" s="180" t="n">
        <f aca="false">+O240*$C244</f>
        <v>0</v>
      </c>
      <c r="P244" s="180" t="n">
        <f aca="false">+P240*$C244</f>
        <v>0</v>
      </c>
      <c r="Q244" s="180" t="n">
        <f aca="false">+Q240*$C244</f>
        <v>0</v>
      </c>
      <c r="R244" s="180" t="n">
        <f aca="false">+R240*$C244</f>
        <v>0</v>
      </c>
      <c r="S244" s="180" t="n">
        <f aca="false">+S240*$C244</f>
        <v>0</v>
      </c>
      <c r="T244" s="180" t="n">
        <f aca="false">+T240*$C244</f>
        <v>0</v>
      </c>
      <c r="U244" s="180" t="n">
        <f aca="false">+U240*$C244</f>
        <v>0</v>
      </c>
      <c r="V244" s="180" t="n">
        <f aca="false">+V240*$C244</f>
        <v>0</v>
      </c>
      <c r="W244" s="180" t="n">
        <f aca="false">+W240*$C244</f>
        <v>0</v>
      </c>
      <c r="X244" s="180" t="n">
        <f aca="false">+X240*$C244</f>
        <v>0</v>
      </c>
      <c r="Y244" s="180" t="n">
        <f aca="false">+Y240*$C244</f>
        <v>0</v>
      </c>
      <c r="Z244" s="180" t="n">
        <f aca="false">+Z240*$C244</f>
        <v>0</v>
      </c>
      <c r="AA244" s="180" t="n">
        <f aca="false">+AA240*$C244</f>
        <v>0</v>
      </c>
      <c r="AB244" s="180" t="n">
        <f aca="false">+AB240*$C244</f>
        <v>0</v>
      </c>
      <c r="AC244" s="180" t="n">
        <f aca="false">+AC240*$C244</f>
        <v>3.42935</v>
      </c>
      <c r="AD244" s="180" t="n">
        <f aca="false">+AD240*$C244</f>
        <v>6.8587</v>
      </c>
      <c r="AE244" s="180" t="n">
        <f aca="false">+AE240*$C244</f>
        <v>7.54457</v>
      </c>
      <c r="AF244" s="180" t="n">
        <f aca="false">+AF240*$C244</f>
        <v>8.23044</v>
      </c>
      <c r="AG244" s="181" t="n">
        <f aca="false">+AG240*$C244</f>
        <v>8.91631</v>
      </c>
      <c r="AH244" s="180" t="n">
        <f aca="false">+AH240*$C244</f>
        <v>9.60218</v>
      </c>
      <c r="AI244" s="180" t="n">
        <f aca="false">+AI240*$C244</f>
        <v>10.28805</v>
      </c>
      <c r="AJ244" s="180" t="n">
        <f aca="false">+AJ240*$C244</f>
        <v>10.97392</v>
      </c>
      <c r="AK244" s="180" t="n">
        <f aca="false">+AK240*$C244</f>
        <v>13.7174</v>
      </c>
      <c r="AL244" s="180" t="n">
        <f aca="false">+AL240*$C244</f>
        <v>17.14675</v>
      </c>
      <c r="AM244" s="180" t="n">
        <f aca="false">+AM240*$C244</f>
        <v>20.5761</v>
      </c>
      <c r="AN244" s="180" t="n">
        <f aca="false">+AN240*$C244</f>
        <v>24.00545</v>
      </c>
      <c r="AO244" s="180" t="n">
        <f aca="false">+AO240*$C244</f>
        <v>27.4348</v>
      </c>
      <c r="AP244" s="180" t="n">
        <f aca="false">+AP240*$C244</f>
        <v>30.86415</v>
      </c>
      <c r="AQ244" s="180" t="n">
        <f aca="false">+AQ240*$C244</f>
        <v>34.2935</v>
      </c>
      <c r="AR244" s="180" t="n">
        <f aca="false">+AR240*$C244</f>
        <v>37.72285</v>
      </c>
      <c r="AS244" s="180" t="n">
        <f aca="false">+AS240*$C244</f>
        <v>41.1522</v>
      </c>
      <c r="AT244" s="180" t="n">
        <f aca="false">+AT240*$C244</f>
        <v>44.58155</v>
      </c>
      <c r="AU244" s="180" t="n">
        <f aca="false">+AU240*$C244</f>
        <v>48.0109</v>
      </c>
      <c r="AV244" s="180" t="n">
        <f aca="false">+AV240*$C244</f>
        <v>54.8696</v>
      </c>
      <c r="AW244" s="180" t="n">
        <f aca="false">+AW240*$C244</f>
        <v>65.15765</v>
      </c>
      <c r="AX244" s="180" t="n">
        <f aca="false">+AX240*$C244</f>
        <v>68.587</v>
      </c>
      <c r="AY244" s="180" t="n">
        <f aca="false">+AY240*$C244</f>
        <v>68.587</v>
      </c>
      <c r="AZ244" s="180" t="n">
        <f aca="false">+AZ240*$C244</f>
        <v>68.587</v>
      </c>
      <c r="BA244" s="180" t="n">
        <f aca="false">+BA240*$C244</f>
        <v>68.587</v>
      </c>
      <c r="BB244" s="180" t="n">
        <f aca="false">+BB240*$C244</f>
        <v>68.587</v>
      </c>
      <c r="BC244" s="182"/>
      <c r="BD244" s="183"/>
      <c r="BE244" s="183"/>
      <c r="BF244" s="183"/>
      <c r="BG244" s="183"/>
      <c r="BH244" s="183"/>
      <c r="BI244" s="183"/>
      <c r="BJ244" s="183"/>
      <c r="BK244" s="183"/>
      <c r="BL244" s="183"/>
      <c r="BM244" s="183"/>
      <c r="BN244" s="183"/>
      <c r="BO244" s="183"/>
      <c r="BP244" s="183"/>
      <c r="BQ244" s="183"/>
      <c r="BR244" s="183"/>
      <c r="BS244" s="183"/>
      <c r="BT244" s="183"/>
      <c r="BU244" s="183"/>
      <c r="BV244" s="183"/>
      <c r="BW244" s="183"/>
      <c r="BX244" s="183"/>
      <c r="BY244" s="183"/>
      <c r="BZ244" s="183"/>
      <c r="CA244" s="183"/>
      <c r="CB244" s="183"/>
      <c r="CC244" s="183"/>
      <c r="CD244" s="183"/>
      <c r="CE244" s="183"/>
      <c r="CF244" s="183"/>
      <c r="CG244" s="183"/>
      <c r="CH244" s="183"/>
      <c r="CI244" s="183"/>
      <c r="CJ244" s="183"/>
      <c r="CK244" s="183"/>
    </row>
    <row r="245" customFormat="false" ht="13.5" hidden="false" customHeight="false" outlineLevel="0" collapsed="false">
      <c r="A245" s="161"/>
      <c r="B245" s="184" t="s">
        <v>126</v>
      </c>
      <c r="C245" s="185" t="str">
        <f aca="false">+'NTP or Sold'!B42</f>
        <v>Committed</v>
      </c>
      <c r="D245" s="186" t="n">
        <f aca="false">+D242*$C244</f>
        <v>0</v>
      </c>
      <c r="E245" s="186" t="n">
        <f aca="false">+E242*$C244</f>
        <v>0</v>
      </c>
      <c r="F245" s="186" t="n">
        <f aca="false">+F242*$C244</f>
        <v>0</v>
      </c>
      <c r="G245" s="186" t="n">
        <f aca="false">+G242*$C244</f>
        <v>0</v>
      </c>
      <c r="H245" s="186" t="n">
        <f aca="false">+H242*$C244</f>
        <v>0</v>
      </c>
      <c r="I245" s="186" t="n">
        <f aca="false">+I242*$C244</f>
        <v>0</v>
      </c>
      <c r="J245" s="186" t="n">
        <f aca="false">+J242*$C244</f>
        <v>0</v>
      </c>
      <c r="K245" s="186" t="n">
        <f aca="false">+K242*$C244</f>
        <v>0</v>
      </c>
      <c r="L245" s="186" t="n">
        <f aca="false">+L242*$C244</f>
        <v>0</v>
      </c>
      <c r="M245" s="186" t="n">
        <f aca="false">+M242*$C244</f>
        <v>0</v>
      </c>
      <c r="N245" s="186" t="n">
        <f aca="false">+N242*$C244</f>
        <v>0</v>
      </c>
      <c r="O245" s="186" t="n">
        <f aca="false">+O242*$C244</f>
        <v>0</v>
      </c>
      <c r="P245" s="186" t="n">
        <f aca="false">+P242*$C244</f>
        <v>0</v>
      </c>
      <c r="Q245" s="186" t="n">
        <f aca="false">+Q242*$C244</f>
        <v>0</v>
      </c>
      <c r="R245" s="186" t="n">
        <f aca="false">+R242*$C244</f>
        <v>3.42935</v>
      </c>
      <c r="S245" s="186" t="n">
        <f aca="false">+S242*$C244</f>
        <v>3.42935</v>
      </c>
      <c r="T245" s="186" t="n">
        <f aca="false">+T242*$C244</f>
        <v>3.42935</v>
      </c>
      <c r="U245" s="186" t="n">
        <f aca="false">+U242*$C244</f>
        <v>3.42935</v>
      </c>
      <c r="V245" s="186" t="n">
        <f aca="false">+V242*$C244</f>
        <v>3.42935</v>
      </c>
      <c r="W245" s="186" t="n">
        <f aca="false">+W242*$C244</f>
        <v>3.42935</v>
      </c>
      <c r="X245" s="186" t="n">
        <f aca="false">+X242*$C244</f>
        <v>3.42935</v>
      </c>
      <c r="Y245" s="186" t="n">
        <f aca="false">+Y242*$C244</f>
        <v>3.42935</v>
      </c>
      <c r="Z245" s="186" t="n">
        <f aca="false">+Z242*$C244</f>
        <v>3.42935</v>
      </c>
      <c r="AA245" s="186" t="n">
        <f aca="false">+AA242*$C244</f>
        <v>3.42935</v>
      </c>
      <c r="AB245" s="186" t="n">
        <f aca="false">+AB242*$C244</f>
        <v>3.42935</v>
      </c>
      <c r="AC245" s="186" t="n">
        <f aca="false">+AC242*$C244</f>
        <v>3.42935</v>
      </c>
      <c r="AD245" s="186" t="n">
        <f aca="false">+AD242*$C244</f>
        <v>6.8587</v>
      </c>
      <c r="AE245" s="186" t="n">
        <f aca="false">+AE242*$C244</f>
        <v>7.54457</v>
      </c>
      <c r="AF245" s="186" t="n">
        <f aca="false">+AF242*$C244</f>
        <v>8.23044</v>
      </c>
      <c r="AG245" s="187" t="n">
        <f aca="false">+AG242*$C244</f>
        <v>8.91631</v>
      </c>
      <c r="AH245" s="186" t="n">
        <f aca="false">+AH242*$C244</f>
        <v>9.60218</v>
      </c>
      <c r="AI245" s="186" t="n">
        <f aca="false">+AI242*$C244</f>
        <v>10.28805</v>
      </c>
      <c r="AJ245" s="186" t="n">
        <f aca="false">+AJ242*$C244</f>
        <v>10.97392</v>
      </c>
      <c r="AK245" s="186" t="n">
        <f aca="false">+AK242*$C244</f>
        <v>12.277073</v>
      </c>
      <c r="AL245" s="186" t="n">
        <f aca="false">+AL242*$C244</f>
        <v>14.266096</v>
      </c>
      <c r="AM245" s="186" t="n">
        <f aca="false">+AM242*$C244</f>
        <v>16.598054</v>
      </c>
      <c r="AN245" s="186" t="n">
        <f aca="false">+AN242*$C244</f>
        <v>20.781861</v>
      </c>
      <c r="AO245" s="186" t="n">
        <f aca="false">+AO242*$C244</f>
        <v>25.034255</v>
      </c>
      <c r="AP245" s="186" t="n">
        <f aca="false">+AP242*$C244</f>
        <v>28.326431</v>
      </c>
      <c r="AQ245" s="186" t="n">
        <f aca="false">+AQ242*$C244</f>
        <v>32.510238</v>
      </c>
      <c r="AR245" s="186" t="n">
        <f aca="false">+AR242*$C244</f>
        <v>36.419697</v>
      </c>
      <c r="AS245" s="186" t="n">
        <f aca="false">+AS242*$C244</f>
        <v>38.134372</v>
      </c>
      <c r="AT245" s="186" t="n">
        <f aca="false">+AT242*$C244</f>
        <v>40.123395</v>
      </c>
      <c r="AU245" s="186" t="n">
        <f aca="false">+AU242*$C244</f>
        <v>42.798288</v>
      </c>
      <c r="AV245" s="186" t="n">
        <f aca="false">+AV242*$C244</f>
        <v>44.170028</v>
      </c>
      <c r="AW245" s="186" t="n">
        <f aca="false">+AW242*$C244</f>
        <v>45.816116</v>
      </c>
      <c r="AX245" s="186" t="n">
        <f aca="false">+AX242*$C244</f>
        <v>68.587</v>
      </c>
      <c r="AY245" s="186" t="n">
        <f aca="false">+AY242*$C244</f>
        <v>68.587</v>
      </c>
      <c r="AZ245" s="186" t="n">
        <f aca="false">+AZ242*$C244</f>
        <v>68.587</v>
      </c>
      <c r="BA245" s="186" t="n">
        <f aca="false">+BA242*$C244</f>
        <v>68.587</v>
      </c>
      <c r="BB245" s="186" t="n">
        <f aca="false">+BB242*$C244</f>
        <v>68.587</v>
      </c>
      <c r="BC245" s="188"/>
      <c r="BD245" s="189"/>
      <c r="BE245" s="189"/>
      <c r="BF245" s="189"/>
      <c r="BG245" s="189"/>
      <c r="BH245" s="189"/>
      <c r="BI245" s="189"/>
      <c r="BJ245" s="189"/>
      <c r="BK245" s="189"/>
      <c r="BL245" s="189"/>
      <c r="BM245" s="189"/>
      <c r="BN245" s="189"/>
      <c r="BO245" s="189"/>
      <c r="BP245" s="189"/>
      <c r="BQ245" s="189"/>
      <c r="BR245" s="189"/>
      <c r="BS245" s="189"/>
      <c r="BT245" s="189"/>
      <c r="BU245" s="189"/>
      <c r="BV245" s="189"/>
      <c r="BW245" s="189"/>
      <c r="BX245" s="189"/>
      <c r="BY245" s="189"/>
      <c r="BZ245" s="189"/>
      <c r="CA245" s="189"/>
      <c r="CB245" s="189"/>
      <c r="CC245" s="189"/>
      <c r="CD245" s="189"/>
      <c r="CE245" s="189"/>
      <c r="CF245" s="189"/>
      <c r="CG245" s="189"/>
      <c r="CH245" s="189"/>
      <c r="CI245" s="189"/>
      <c r="CJ245" s="189"/>
      <c r="CK245" s="189"/>
    </row>
    <row r="246" customFormat="false" ht="13.5" hidden="false" customHeight="false" outlineLevel="0" collapsed="false">
      <c r="A246" s="161" t="n">
        <f aca="false">+A238+1</f>
        <v>4</v>
      </c>
      <c r="B246" s="162" t="str">
        <f aca="false">+'NTP or Sold'!G43</f>
        <v>7FA</v>
      </c>
      <c r="C246" s="163" t="str">
        <f aca="false">+'NTP or Sold'!S43</f>
        <v>Pastoria Expansion</v>
      </c>
      <c r="D246" s="164"/>
      <c r="E246" s="164"/>
      <c r="F246" s="164"/>
      <c r="G246" s="164"/>
      <c r="H246" s="164"/>
      <c r="I246" s="164"/>
      <c r="J246" s="164"/>
      <c r="K246" s="164"/>
      <c r="L246" s="164"/>
      <c r="M246" s="164"/>
      <c r="N246" s="164"/>
      <c r="O246" s="164"/>
      <c r="P246" s="164"/>
      <c r="Q246" s="164"/>
      <c r="R246" s="164"/>
      <c r="S246" s="164"/>
      <c r="T246" s="164"/>
      <c r="U246" s="164"/>
      <c r="V246" s="164"/>
      <c r="W246" s="164"/>
      <c r="X246" s="164"/>
      <c r="Y246" s="164"/>
      <c r="Z246" s="164"/>
      <c r="AA246" s="164"/>
      <c r="AB246" s="164"/>
      <c r="AC246" s="164"/>
      <c r="AD246" s="164"/>
      <c r="AE246" s="164"/>
      <c r="AF246" s="164"/>
      <c r="AG246" s="165"/>
      <c r="AH246" s="164"/>
      <c r="AI246" s="164"/>
      <c r="AJ246" s="164"/>
      <c r="AK246" s="164"/>
      <c r="AL246" s="164"/>
      <c r="AM246" s="164"/>
      <c r="AN246" s="164"/>
      <c r="AO246" s="164"/>
      <c r="AP246" s="164"/>
      <c r="AQ246" s="164"/>
      <c r="AR246" s="164"/>
      <c r="AS246" s="164"/>
      <c r="AT246" s="164"/>
      <c r="AU246" s="164"/>
      <c r="AV246" s="164"/>
      <c r="AW246" s="164"/>
      <c r="AX246" s="164"/>
      <c r="AY246" s="164"/>
      <c r="AZ246" s="164"/>
      <c r="BA246" s="164"/>
      <c r="BB246" s="164"/>
      <c r="BC246" s="166"/>
      <c r="BD246" s="284"/>
      <c r="BE246" s="284"/>
      <c r="BF246" s="284"/>
      <c r="BG246" s="284"/>
      <c r="BH246" s="284"/>
      <c r="BI246" s="284"/>
      <c r="BJ246" s="284"/>
      <c r="BK246" s="284"/>
      <c r="BL246" s="284"/>
      <c r="BM246" s="284"/>
      <c r="BN246" s="284"/>
      <c r="BO246" s="284"/>
      <c r="BP246" s="284"/>
      <c r="BQ246" s="284"/>
      <c r="BR246" s="284"/>
      <c r="BS246" s="284"/>
      <c r="BT246" s="284"/>
      <c r="BU246" s="284"/>
      <c r="BV246" s="284"/>
      <c r="BW246" s="284"/>
      <c r="BX246" s="284"/>
      <c r="BY246" s="284"/>
      <c r="BZ246" s="284"/>
      <c r="CA246" s="284"/>
      <c r="CB246" s="284"/>
      <c r="CC246" s="284"/>
      <c r="CD246" s="284"/>
      <c r="CE246" s="284"/>
      <c r="CF246" s="284"/>
      <c r="CG246" s="284"/>
      <c r="CH246" s="284"/>
      <c r="CI246" s="284"/>
      <c r="CJ246" s="284"/>
      <c r="CK246" s="284"/>
    </row>
    <row r="247" customFormat="false" ht="12.75" hidden="false" customHeight="false" outlineLevel="0" collapsed="false">
      <c r="A247" s="161"/>
      <c r="B247" s="168" t="s">
        <v>121</v>
      </c>
      <c r="C247" s="163"/>
      <c r="D247" s="169" t="n">
        <v>0</v>
      </c>
      <c r="E247" s="169" t="n">
        <v>0</v>
      </c>
      <c r="F247" s="169" t="n">
        <v>0</v>
      </c>
      <c r="G247" s="169" t="n">
        <v>0</v>
      </c>
      <c r="H247" s="169" t="n">
        <v>0</v>
      </c>
      <c r="I247" s="169" t="n">
        <v>0</v>
      </c>
      <c r="J247" s="169" t="n">
        <v>0</v>
      </c>
      <c r="K247" s="169" t="n">
        <v>0</v>
      </c>
      <c r="L247" s="169" t="n">
        <v>0</v>
      </c>
      <c r="M247" s="169" t="n">
        <v>0</v>
      </c>
      <c r="N247" s="169" t="n">
        <v>0</v>
      </c>
      <c r="O247" s="169" t="n">
        <v>0</v>
      </c>
      <c r="P247" s="169" t="n">
        <v>0</v>
      </c>
      <c r="Q247" s="169" t="n">
        <v>0</v>
      </c>
      <c r="R247" s="169" t="n">
        <v>0</v>
      </c>
      <c r="S247" s="169" t="n">
        <v>0</v>
      </c>
      <c r="T247" s="169" t="n">
        <v>0</v>
      </c>
      <c r="U247" s="169" t="n">
        <v>0</v>
      </c>
      <c r="V247" s="169" t="n">
        <v>0</v>
      </c>
      <c r="W247" s="169" t="n">
        <v>0</v>
      </c>
      <c r="X247" s="169" t="n">
        <v>0</v>
      </c>
      <c r="Y247" s="169" t="n">
        <v>0</v>
      </c>
      <c r="Z247" s="169" t="n">
        <v>0</v>
      </c>
      <c r="AA247" s="169" t="n">
        <v>0</v>
      </c>
      <c r="AB247" s="169" t="n">
        <v>0</v>
      </c>
      <c r="AC247" s="169" t="n">
        <v>0.05</v>
      </c>
      <c r="AD247" s="169" t="n">
        <v>0.05</v>
      </c>
      <c r="AE247" s="169" t="n">
        <v>0.01</v>
      </c>
      <c r="AF247" s="169" t="n">
        <v>0.01</v>
      </c>
      <c r="AG247" s="170" t="n">
        <v>0.01</v>
      </c>
      <c r="AH247" s="169" t="n">
        <v>0.01</v>
      </c>
      <c r="AI247" s="169" t="n">
        <v>0.01</v>
      </c>
      <c r="AJ247" s="169" t="n">
        <v>0.01</v>
      </c>
      <c r="AK247" s="169" t="n">
        <v>0.04</v>
      </c>
      <c r="AL247" s="169" t="n">
        <v>0.05</v>
      </c>
      <c r="AM247" s="169" t="n">
        <v>0.05</v>
      </c>
      <c r="AN247" s="169" t="n">
        <v>0.05</v>
      </c>
      <c r="AO247" s="169" t="n">
        <v>0.05</v>
      </c>
      <c r="AP247" s="169" t="n">
        <v>0.05</v>
      </c>
      <c r="AQ247" s="169" t="n">
        <v>0.05</v>
      </c>
      <c r="AR247" s="169" t="n">
        <v>0.05</v>
      </c>
      <c r="AS247" s="169" t="n">
        <v>0.05</v>
      </c>
      <c r="AT247" s="169" t="n">
        <v>0.05</v>
      </c>
      <c r="AU247" s="169" t="n">
        <v>0.05</v>
      </c>
      <c r="AV247" s="169" t="n">
        <v>0.1</v>
      </c>
      <c r="AW247" s="169" t="n">
        <v>0.15</v>
      </c>
      <c r="AX247" s="169" t="n">
        <v>0.05</v>
      </c>
      <c r="AY247" s="169" t="n">
        <v>0</v>
      </c>
      <c r="AZ247" s="169" t="n">
        <v>0</v>
      </c>
      <c r="BA247" s="169" t="n">
        <v>0</v>
      </c>
      <c r="BB247" s="169" t="n">
        <v>0</v>
      </c>
      <c r="BC247" s="171" t="n">
        <f aca="false">SUM(D247:BB247)</f>
        <v>1</v>
      </c>
      <c r="BD247" s="284"/>
      <c r="BE247" s="284"/>
      <c r="BF247" s="284"/>
      <c r="BG247" s="284"/>
      <c r="BH247" s="284"/>
      <c r="BI247" s="284"/>
      <c r="BJ247" s="284"/>
      <c r="BK247" s="284"/>
      <c r="BL247" s="284"/>
      <c r="BM247" s="284"/>
      <c r="BN247" s="284"/>
      <c r="BO247" s="284"/>
      <c r="BP247" s="284"/>
      <c r="BQ247" s="284"/>
      <c r="BR247" s="284"/>
      <c r="BS247" s="284"/>
      <c r="BT247" s="284"/>
      <c r="BU247" s="284"/>
      <c r="BV247" s="284"/>
      <c r="BW247" s="284"/>
      <c r="BX247" s="284"/>
      <c r="BY247" s="284"/>
      <c r="BZ247" s="284"/>
      <c r="CA247" s="284"/>
      <c r="CB247" s="284"/>
      <c r="CC247" s="284"/>
      <c r="CD247" s="284"/>
      <c r="CE247" s="284"/>
      <c r="CF247" s="284"/>
      <c r="CG247" s="284"/>
      <c r="CH247" s="284"/>
      <c r="CI247" s="284"/>
      <c r="CJ247" s="284"/>
      <c r="CK247" s="284"/>
    </row>
    <row r="248" customFormat="false" ht="12.75" hidden="false" customHeight="false" outlineLevel="0" collapsed="false">
      <c r="A248" s="161"/>
      <c r="B248" s="168" t="s">
        <v>122</v>
      </c>
      <c r="C248" s="163"/>
      <c r="D248" s="169" t="n">
        <f aca="false">D247</f>
        <v>0</v>
      </c>
      <c r="E248" s="169" t="n">
        <f aca="false">+D248+E247</f>
        <v>0</v>
      </c>
      <c r="F248" s="169" t="n">
        <f aca="false">+E248+F247</f>
        <v>0</v>
      </c>
      <c r="G248" s="169" t="n">
        <f aca="false">+F248+G247</f>
        <v>0</v>
      </c>
      <c r="H248" s="169" t="n">
        <f aca="false">+G248+H247</f>
        <v>0</v>
      </c>
      <c r="I248" s="169" t="n">
        <f aca="false">+H248+I247</f>
        <v>0</v>
      </c>
      <c r="J248" s="169" t="n">
        <f aca="false">+I248+J247</f>
        <v>0</v>
      </c>
      <c r="K248" s="169" t="n">
        <f aca="false">+J248+K247</f>
        <v>0</v>
      </c>
      <c r="L248" s="169" t="n">
        <f aca="false">+K248+L247</f>
        <v>0</v>
      </c>
      <c r="M248" s="169" t="n">
        <f aca="false">+L248+M247</f>
        <v>0</v>
      </c>
      <c r="N248" s="169" t="n">
        <f aca="false">+M248+N247</f>
        <v>0</v>
      </c>
      <c r="O248" s="169" t="n">
        <f aca="false">+N248+O247</f>
        <v>0</v>
      </c>
      <c r="P248" s="169" t="n">
        <f aca="false">+O248+P247</f>
        <v>0</v>
      </c>
      <c r="Q248" s="169" t="n">
        <f aca="false">+P248+Q247</f>
        <v>0</v>
      </c>
      <c r="R248" s="169" t="n">
        <f aca="false">+Q248+R247</f>
        <v>0</v>
      </c>
      <c r="S248" s="169" t="n">
        <f aca="false">+R248+S247</f>
        <v>0</v>
      </c>
      <c r="T248" s="169" t="n">
        <f aca="false">+S248+T247</f>
        <v>0</v>
      </c>
      <c r="U248" s="169" t="n">
        <f aca="false">+T248+U247</f>
        <v>0</v>
      </c>
      <c r="V248" s="169" t="n">
        <f aca="false">+U248+V247</f>
        <v>0</v>
      </c>
      <c r="W248" s="169" t="n">
        <f aca="false">+V248+W247</f>
        <v>0</v>
      </c>
      <c r="X248" s="169" t="n">
        <f aca="false">+W248+X247</f>
        <v>0</v>
      </c>
      <c r="Y248" s="169" t="n">
        <f aca="false">+X248+Y247</f>
        <v>0</v>
      </c>
      <c r="Z248" s="169" t="n">
        <f aca="false">+Y248+Z247</f>
        <v>0</v>
      </c>
      <c r="AA248" s="169" t="n">
        <f aca="false">+Z248+AA247</f>
        <v>0</v>
      </c>
      <c r="AB248" s="169" t="n">
        <f aca="false">+AA248+AB247</f>
        <v>0</v>
      </c>
      <c r="AC248" s="169" t="n">
        <f aca="false">+AB248+AC247</f>
        <v>0.05</v>
      </c>
      <c r="AD248" s="169" t="n">
        <f aca="false">+AC248+AD247</f>
        <v>0.1</v>
      </c>
      <c r="AE248" s="169" t="n">
        <f aca="false">+AD248+AE247</f>
        <v>0.11</v>
      </c>
      <c r="AF248" s="169" t="n">
        <f aca="false">+AE248+AF247</f>
        <v>0.12</v>
      </c>
      <c r="AG248" s="170" t="n">
        <f aca="false">+AF248+AG247</f>
        <v>0.13</v>
      </c>
      <c r="AH248" s="169" t="n">
        <f aca="false">+AG248+AH247</f>
        <v>0.14</v>
      </c>
      <c r="AI248" s="169" t="n">
        <f aca="false">+AH248+AI247</f>
        <v>0.15</v>
      </c>
      <c r="AJ248" s="169" t="n">
        <f aca="false">+AI248+AJ247</f>
        <v>0.16</v>
      </c>
      <c r="AK248" s="169" t="n">
        <f aca="false">+AJ248+AK247</f>
        <v>0.2</v>
      </c>
      <c r="AL248" s="169" t="n">
        <f aca="false">+AK248+AL247</f>
        <v>0.25</v>
      </c>
      <c r="AM248" s="169" t="n">
        <f aca="false">+AL248+AM247</f>
        <v>0.3</v>
      </c>
      <c r="AN248" s="169" t="n">
        <f aca="false">+AM248+AN247</f>
        <v>0.35</v>
      </c>
      <c r="AO248" s="169" t="n">
        <f aca="false">+AN248+AO247</f>
        <v>0.4</v>
      </c>
      <c r="AP248" s="169" t="n">
        <f aca="false">+AO248+AP247</f>
        <v>0.45</v>
      </c>
      <c r="AQ248" s="169" t="n">
        <f aca="false">+AP248+AQ247</f>
        <v>0.5</v>
      </c>
      <c r="AR248" s="169" t="n">
        <f aca="false">+AQ248+AR247</f>
        <v>0.55</v>
      </c>
      <c r="AS248" s="169" t="n">
        <f aca="false">+AR248+AS247</f>
        <v>0.6</v>
      </c>
      <c r="AT248" s="169" t="n">
        <f aca="false">+AS248+AT247</f>
        <v>0.65</v>
      </c>
      <c r="AU248" s="169" t="n">
        <f aca="false">+AT248+AU247</f>
        <v>0.7</v>
      </c>
      <c r="AV248" s="169" t="n">
        <f aca="false">+AU248+AV247</f>
        <v>0.8</v>
      </c>
      <c r="AW248" s="169" t="n">
        <f aca="false">+AV248+AW247</f>
        <v>0.95</v>
      </c>
      <c r="AX248" s="169" t="n">
        <f aca="false">+AW248+AX247</f>
        <v>1</v>
      </c>
      <c r="AY248" s="169" t="n">
        <f aca="false">+AX248+AY247</f>
        <v>1</v>
      </c>
      <c r="AZ248" s="169" t="n">
        <f aca="false">+AY248+AZ247</f>
        <v>1</v>
      </c>
      <c r="BA248" s="169" t="n">
        <f aca="false">+AZ248+BA247</f>
        <v>1</v>
      </c>
      <c r="BB248" s="169" t="n">
        <f aca="false">+BA248+BB247</f>
        <v>1</v>
      </c>
      <c r="BC248" s="171"/>
      <c r="BD248" s="284"/>
      <c r="BE248" s="284"/>
      <c r="BF248" s="284"/>
      <c r="BG248" s="284"/>
      <c r="BH248" s="284"/>
      <c r="BI248" s="284"/>
      <c r="BJ248" s="284"/>
      <c r="BK248" s="284"/>
      <c r="BL248" s="284"/>
      <c r="BM248" s="284"/>
      <c r="BN248" s="284"/>
      <c r="BO248" s="284"/>
      <c r="BP248" s="284"/>
      <c r="BQ248" s="284"/>
      <c r="BR248" s="284"/>
      <c r="BS248" s="284"/>
      <c r="BT248" s="284"/>
      <c r="BU248" s="284"/>
      <c r="BV248" s="284"/>
      <c r="BW248" s="284"/>
      <c r="BX248" s="284"/>
      <c r="BY248" s="284"/>
      <c r="BZ248" s="284"/>
      <c r="CA248" s="284"/>
      <c r="CB248" s="284"/>
      <c r="CC248" s="284"/>
      <c r="CD248" s="284"/>
      <c r="CE248" s="284"/>
      <c r="CF248" s="284"/>
      <c r="CG248" s="284"/>
      <c r="CH248" s="284"/>
      <c r="CI248" s="284"/>
      <c r="CJ248" s="284"/>
      <c r="CK248" s="284"/>
    </row>
    <row r="249" customFormat="false" ht="12.75" hidden="false" customHeight="false" outlineLevel="0" collapsed="false">
      <c r="A249" s="161"/>
      <c r="B249" s="168" t="s">
        <v>123</v>
      </c>
      <c r="C249" s="163"/>
      <c r="D249" s="169" t="n">
        <v>0</v>
      </c>
      <c r="E249" s="169" t="n">
        <v>0</v>
      </c>
      <c r="F249" s="169" t="n">
        <v>0</v>
      </c>
      <c r="G249" s="169" t="n">
        <v>0</v>
      </c>
      <c r="H249" s="169" t="n">
        <v>0</v>
      </c>
      <c r="I249" s="169" t="n">
        <v>0</v>
      </c>
      <c r="J249" s="169" t="n">
        <v>0</v>
      </c>
      <c r="K249" s="169" t="n">
        <v>0</v>
      </c>
      <c r="L249" s="169" t="n">
        <v>0</v>
      </c>
      <c r="M249" s="169" t="n">
        <v>0</v>
      </c>
      <c r="N249" s="169" t="n">
        <v>0</v>
      </c>
      <c r="O249" s="169" t="n">
        <v>0</v>
      </c>
      <c r="P249" s="169" t="n">
        <v>0</v>
      </c>
      <c r="Q249" s="169" t="n">
        <v>0</v>
      </c>
      <c r="R249" s="169" t="n">
        <f aca="false">R250-Q250</f>
        <v>0.05</v>
      </c>
      <c r="S249" s="169" t="n">
        <f aca="false">S250-R250</f>
        <v>0</v>
      </c>
      <c r="T249" s="169" t="n">
        <f aca="false">T250-S250</f>
        <v>0</v>
      </c>
      <c r="U249" s="169" t="n">
        <f aca="false">U250-T250</f>
        <v>0</v>
      </c>
      <c r="V249" s="169" t="n">
        <f aca="false">V250-U250</f>
        <v>0</v>
      </c>
      <c r="W249" s="169" t="n">
        <f aca="false">W250-V250</f>
        <v>0</v>
      </c>
      <c r="X249" s="169" t="n">
        <f aca="false">X250-W250</f>
        <v>0</v>
      </c>
      <c r="Y249" s="169" t="n">
        <f aca="false">Y250-X250</f>
        <v>0</v>
      </c>
      <c r="Z249" s="169" t="n">
        <f aca="false">Z250-Y250</f>
        <v>0</v>
      </c>
      <c r="AA249" s="169" t="n">
        <f aca="false">AA250-Z250</f>
        <v>0</v>
      </c>
      <c r="AB249" s="169" t="n">
        <f aca="false">AB250-AA250</f>
        <v>0</v>
      </c>
      <c r="AC249" s="169" t="n">
        <f aca="false">AC250-AB250</f>
        <v>0</v>
      </c>
      <c r="AD249" s="169" t="n">
        <f aca="false">AD250-AC250</f>
        <v>0.05</v>
      </c>
      <c r="AE249" s="169" t="n">
        <f aca="false">AE250-AD250</f>
        <v>0.01</v>
      </c>
      <c r="AF249" s="169" t="n">
        <f aca="false">AF250-AE250</f>
        <v>0.01</v>
      </c>
      <c r="AG249" s="170" t="n">
        <f aca="false">AG250-AF250</f>
        <v>0.01</v>
      </c>
      <c r="AH249" s="169" t="n">
        <f aca="false">AH250-AG250</f>
        <v>0.01</v>
      </c>
      <c r="AI249" s="169" t="n">
        <f aca="false">AI250-AH250</f>
        <v>0.00999999999999998</v>
      </c>
      <c r="AJ249" s="169" t="n">
        <f aca="false">AJ250-AI250</f>
        <v>0.01</v>
      </c>
      <c r="AK249" s="169" t="n">
        <f aca="false">AK250-AJ250</f>
        <v>0.019</v>
      </c>
      <c r="AL249" s="169" t="n">
        <f aca="false">AL250-AK250</f>
        <v>0.029</v>
      </c>
      <c r="AM249" s="169" t="n">
        <f aca="false">AM250-AL250</f>
        <v>0.034</v>
      </c>
      <c r="AN249" s="169" t="n">
        <f aca="false">AN250-AM250</f>
        <v>0.061</v>
      </c>
      <c r="AO249" s="169" t="n">
        <f aca="false">AO250-AN250</f>
        <v>0.062</v>
      </c>
      <c r="AP249" s="169" t="n">
        <f aca="false">AP250-AO250</f>
        <v>0.048</v>
      </c>
      <c r="AQ249" s="169" t="n">
        <f aca="false">AQ250-AP250</f>
        <v>0.061</v>
      </c>
      <c r="AR249" s="169" t="n">
        <f aca="false">AR250-AQ250</f>
        <v>0.0570000000000001</v>
      </c>
      <c r="AS249" s="169" t="n">
        <f aca="false">AS250-AR250</f>
        <v>0.025</v>
      </c>
      <c r="AT249" s="169" t="n">
        <f aca="false">AT250-AS250</f>
        <v>0.0289999999999999</v>
      </c>
      <c r="AU249" s="169" t="n">
        <f aca="false">AU250-AT250</f>
        <v>0.039</v>
      </c>
      <c r="AV249" s="169" t="n">
        <f aca="false">AV250-AU250</f>
        <v>0.02</v>
      </c>
      <c r="AW249" s="169" t="n">
        <f aca="false">AW250-AV250</f>
        <v>0.024</v>
      </c>
      <c r="AX249" s="169" t="n">
        <f aca="false">AX250-AW250</f>
        <v>0.332</v>
      </c>
      <c r="AY249" s="169" t="n">
        <f aca="false">AY250-AX250</f>
        <v>0</v>
      </c>
      <c r="AZ249" s="169" t="n">
        <f aca="false">AZ250-AY250</f>
        <v>0</v>
      </c>
      <c r="BA249" s="169" t="n">
        <f aca="false">BA250-AZ250</f>
        <v>0</v>
      </c>
      <c r="BB249" s="169" t="n">
        <f aca="false">BB250-BA250</f>
        <v>0</v>
      </c>
      <c r="BC249" s="171" t="n">
        <f aca="false">SUM(D249:BB249)</f>
        <v>1</v>
      </c>
      <c r="BD249" s="284"/>
      <c r="BE249" s="284"/>
      <c r="BF249" s="284"/>
      <c r="BG249" s="284"/>
      <c r="BH249" s="284"/>
      <c r="BI249" s="284"/>
      <c r="BJ249" s="284"/>
      <c r="BK249" s="284"/>
      <c r="BL249" s="284"/>
      <c r="BM249" s="284"/>
      <c r="BN249" s="284"/>
      <c r="BO249" s="284"/>
      <c r="BP249" s="284"/>
      <c r="BQ249" s="284"/>
      <c r="BR249" s="284"/>
      <c r="BS249" s="284"/>
      <c r="BT249" s="284"/>
      <c r="BU249" s="284"/>
      <c r="BV249" s="284"/>
      <c r="BW249" s="284"/>
      <c r="BX249" s="284"/>
      <c r="BY249" s="284"/>
      <c r="BZ249" s="284"/>
      <c r="CA249" s="284"/>
      <c r="CB249" s="284"/>
      <c r="CC249" s="284"/>
      <c r="CD249" s="284"/>
      <c r="CE249" s="284"/>
      <c r="CF249" s="284"/>
      <c r="CG249" s="284"/>
      <c r="CH249" s="284"/>
      <c r="CI249" s="284"/>
      <c r="CJ249" s="284"/>
      <c r="CK249" s="284"/>
    </row>
    <row r="250" customFormat="false" ht="12.75" hidden="false" customHeight="false" outlineLevel="0" collapsed="false">
      <c r="A250" s="161"/>
      <c r="B250" s="168" t="s">
        <v>124</v>
      </c>
      <c r="C250" s="163"/>
      <c r="D250" s="169" t="n">
        <f aca="false">D249</f>
        <v>0</v>
      </c>
      <c r="E250" s="169" t="n">
        <f aca="false">+D250+E249</f>
        <v>0</v>
      </c>
      <c r="F250" s="169" t="n">
        <f aca="false">+E250+F249</f>
        <v>0</v>
      </c>
      <c r="G250" s="169" t="n">
        <f aca="false">+F250+G249</f>
        <v>0</v>
      </c>
      <c r="H250" s="169" t="n">
        <f aca="false">+G250+H249</f>
        <v>0</v>
      </c>
      <c r="I250" s="169" t="n">
        <f aca="false">+H250+I249</f>
        <v>0</v>
      </c>
      <c r="J250" s="169" t="n">
        <f aca="false">+I250+J249</f>
        <v>0</v>
      </c>
      <c r="K250" s="169" t="n">
        <f aca="false">+J250+K249</f>
        <v>0</v>
      </c>
      <c r="L250" s="169" t="n">
        <f aca="false">+K250+L249</f>
        <v>0</v>
      </c>
      <c r="M250" s="169" t="n">
        <f aca="false">+L250+M249</f>
        <v>0</v>
      </c>
      <c r="N250" s="169" t="n">
        <f aca="false">+M250+N249</f>
        <v>0</v>
      </c>
      <c r="O250" s="169" t="n">
        <f aca="false">+N250+O249</f>
        <v>0</v>
      </c>
      <c r="P250" s="169" t="n">
        <f aca="false">+O250+P249</f>
        <v>0</v>
      </c>
      <c r="Q250" s="169" t="n">
        <f aca="false">+P250+Q249</f>
        <v>0</v>
      </c>
      <c r="R250" s="169" t="n">
        <v>0.05</v>
      </c>
      <c r="S250" s="169" t="n">
        <v>0.05</v>
      </c>
      <c r="T250" s="169" t="n">
        <v>0.05</v>
      </c>
      <c r="U250" s="169" t="n">
        <v>0.05</v>
      </c>
      <c r="V250" s="169" t="n">
        <v>0.05</v>
      </c>
      <c r="W250" s="169" t="n">
        <v>0.05</v>
      </c>
      <c r="X250" s="169" t="n">
        <v>0.05</v>
      </c>
      <c r="Y250" s="169" t="n">
        <v>0.05</v>
      </c>
      <c r="Z250" s="169" t="n">
        <v>0.05</v>
      </c>
      <c r="AA250" s="169" t="n">
        <v>0.05</v>
      </c>
      <c r="AB250" s="169" t="n">
        <v>0.05</v>
      </c>
      <c r="AC250" s="169" t="n">
        <v>0.05</v>
      </c>
      <c r="AD250" s="169" t="n">
        <v>0.1</v>
      </c>
      <c r="AE250" s="169" t="n">
        <v>0.11</v>
      </c>
      <c r="AF250" s="169" t="n">
        <v>0.12</v>
      </c>
      <c r="AG250" s="170" t="n">
        <v>0.13</v>
      </c>
      <c r="AH250" s="169" t="n">
        <v>0.14</v>
      </c>
      <c r="AI250" s="169" t="n">
        <v>0.15</v>
      </c>
      <c r="AJ250" s="169" t="n">
        <v>0.16</v>
      </c>
      <c r="AK250" s="169" t="n">
        <v>0.179</v>
      </c>
      <c r="AL250" s="169" t="n">
        <v>0.208</v>
      </c>
      <c r="AM250" s="169" t="n">
        <v>0.242</v>
      </c>
      <c r="AN250" s="169" t="n">
        <v>0.303</v>
      </c>
      <c r="AO250" s="169" t="n">
        <v>0.365</v>
      </c>
      <c r="AP250" s="169" t="n">
        <v>0.413</v>
      </c>
      <c r="AQ250" s="169" t="n">
        <v>0.474</v>
      </c>
      <c r="AR250" s="169" t="n">
        <v>0.531</v>
      </c>
      <c r="AS250" s="169" t="n">
        <v>0.556</v>
      </c>
      <c r="AT250" s="169" t="n">
        <v>0.585</v>
      </c>
      <c r="AU250" s="169" t="n">
        <v>0.624</v>
      </c>
      <c r="AV250" s="169" t="n">
        <v>0.644</v>
      </c>
      <c r="AW250" s="169" t="n">
        <v>0.668</v>
      </c>
      <c r="AX250" s="169" t="n">
        <v>1</v>
      </c>
      <c r="AY250" s="169" t="n">
        <v>1</v>
      </c>
      <c r="AZ250" s="169" t="n">
        <v>1</v>
      </c>
      <c r="BA250" s="169" t="n">
        <v>1</v>
      </c>
      <c r="BB250" s="169" t="n">
        <v>1</v>
      </c>
      <c r="BC250" s="171"/>
      <c r="BD250" s="284"/>
      <c r="BE250" s="284"/>
      <c r="BF250" s="284"/>
      <c r="BG250" s="284"/>
      <c r="BH250" s="284"/>
      <c r="BI250" s="284"/>
      <c r="BJ250" s="284"/>
      <c r="BK250" s="284"/>
      <c r="BL250" s="284"/>
      <c r="BM250" s="284"/>
      <c r="BN250" s="284"/>
      <c r="BO250" s="284"/>
      <c r="BP250" s="284"/>
      <c r="BQ250" s="284"/>
      <c r="BR250" s="284"/>
      <c r="BS250" s="284"/>
      <c r="BT250" s="284"/>
      <c r="BU250" s="284"/>
      <c r="BV250" s="284"/>
      <c r="BW250" s="284"/>
      <c r="BX250" s="284"/>
      <c r="BY250" s="284"/>
      <c r="BZ250" s="284"/>
      <c r="CA250" s="284"/>
      <c r="CB250" s="284"/>
      <c r="CC250" s="284"/>
      <c r="CD250" s="284"/>
      <c r="CE250" s="284"/>
      <c r="CF250" s="284"/>
      <c r="CG250" s="284"/>
      <c r="CH250" s="284"/>
      <c r="CI250" s="284"/>
      <c r="CJ250" s="284"/>
      <c r="CK250" s="284"/>
    </row>
    <row r="251" customFormat="false" ht="12.75" hidden="false" customHeight="false" outlineLevel="0" collapsed="false">
      <c r="A251" s="161"/>
      <c r="B251" s="173"/>
      <c r="C251" s="163"/>
      <c r="D251" s="174"/>
      <c r="E251" s="174"/>
      <c r="F251" s="174"/>
      <c r="G251" s="174"/>
      <c r="H251" s="174"/>
      <c r="I251" s="174"/>
      <c r="J251" s="174"/>
      <c r="K251" s="174"/>
      <c r="L251" s="174"/>
      <c r="M251" s="174"/>
      <c r="N251" s="174"/>
      <c r="O251" s="174"/>
      <c r="P251" s="174"/>
      <c r="Q251" s="174"/>
      <c r="R251" s="174"/>
      <c r="S251" s="174"/>
      <c r="T251" s="174"/>
      <c r="U251" s="174"/>
      <c r="V251" s="174"/>
      <c r="W251" s="174"/>
      <c r="X251" s="174"/>
      <c r="Y251" s="174"/>
      <c r="Z251" s="174"/>
      <c r="AA251" s="174"/>
      <c r="AB251" s="174"/>
      <c r="AC251" s="174"/>
      <c r="AD251" s="174"/>
      <c r="AE251" s="174"/>
      <c r="AF251" s="174"/>
      <c r="AG251" s="175"/>
      <c r="AH251" s="174"/>
      <c r="AI251" s="174"/>
      <c r="AJ251" s="174"/>
      <c r="AK251" s="174"/>
      <c r="AL251" s="174"/>
      <c r="AM251" s="174"/>
      <c r="AN251" s="174"/>
      <c r="AO251" s="174"/>
      <c r="AP251" s="174"/>
      <c r="AQ251" s="174"/>
      <c r="AR251" s="174"/>
      <c r="AS251" s="174"/>
      <c r="AT251" s="174"/>
      <c r="AU251" s="174"/>
      <c r="AV251" s="174"/>
      <c r="AW251" s="174"/>
      <c r="AX251" s="174"/>
      <c r="AY251" s="174"/>
      <c r="AZ251" s="174"/>
      <c r="BA251" s="174"/>
      <c r="BB251" s="174"/>
      <c r="BC251" s="176"/>
      <c r="BD251" s="284"/>
      <c r="BE251" s="284"/>
      <c r="BF251" s="284"/>
      <c r="BG251" s="284"/>
      <c r="BH251" s="284"/>
      <c r="BI251" s="284"/>
      <c r="BJ251" s="284"/>
      <c r="BK251" s="284"/>
      <c r="BL251" s="284"/>
      <c r="BM251" s="284"/>
      <c r="BN251" s="284"/>
      <c r="BO251" s="284"/>
      <c r="BP251" s="284"/>
      <c r="BQ251" s="284"/>
      <c r="BR251" s="284"/>
      <c r="BS251" s="284"/>
      <c r="BT251" s="284"/>
      <c r="BU251" s="284"/>
      <c r="BV251" s="284"/>
      <c r="BW251" s="284"/>
      <c r="BX251" s="284"/>
      <c r="BY251" s="284"/>
      <c r="BZ251" s="284"/>
      <c r="CA251" s="284"/>
      <c r="CB251" s="284"/>
      <c r="CC251" s="284"/>
      <c r="CD251" s="284"/>
      <c r="CE251" s="284"/>
      <c r="CF251" s="284"/>
      <c r="CG251" s="284"/>
      <c r="CH251" s="284"/>
      <c r="CI251" s="284"/>
      <c r="CJ251" s="284"/>
      <c r="CK251" s="284"/>
    </row>
    <row r="252" customFormat="false" ht="12.75" hidden="false" customHeight="false" outlineLevel="0" collapsed="false">
      <c r="A252" s="161"/>
      <c r="B252" s="178" t="s">
        <v>125</v>
      </c>
      <c r="C252" s="179" t="n">
        <v>66</v>
      </c>
      <c r="D252" s="180" t="n">
        <f aca="false">+D248*$C252</f>
        <v>0</v>
      </c>
      <c r="E252" s="180" t="n">
        <f aca="false">+E248*$C252</f>
        <v>0</v>
      </c>
      <c r="F252" s="180" t="n">
        <f aca="false">+F248*$C252</f>
        <v>0</v>
      </c>
      <c r="G252" s="180" t="n">
        <f aca="false">+G248*$C252</f>
        <v>0</v>
      </c>
      <c r="H252" s="180" t="n">
        <f aca="false">+H248*$C252</f>
        <v>0</v>
      </c>
      <c r="I252" s="180" t="n">
        <f aca="false">+I248*$C252</f>
        <v>0</v>
      </c>
      <c r="J252" s="180" t="n">
        <f aca="false">+J248*$C252</f>
        <v>0</v>
      </c>
      <c r="K252" s="180" t="n">
        <f aca="false">+K248*$C252</f>
        <v>0</v>
      </c>
      <c r="L252" s="180" t="n">
        <f aca="false">+L248*$C252</f>
        <v>0</v>
      </c>
      <c r="M252" s="180" t="n">
        <f aca="false">+M248*$C252</f>
        <v>0</v>
      </c>
      <c r="N252" s="180" t="n">
        <f aca="false">+N248*$C252</f>
        <v>0</v>
      </c>
      <c r="O252" s="180" t="n">
        <f aca="false">+O248*$C252</f>
        <v>0</v>
      </c>
      <c r="P252" s="180" t="n">
        <f aca="false">+P248*$C252</f>
        <v>0</v>
      </c>
      <c r="Q252" s="180" t="n">
        <f aca="false">+Q248*$C252</f>
        <v>0</v>
      </c>
      <c r="R252" s="180" t="n">
        <f aca="false">+R248*$C252</f>
        <v>0</v>
      </c>
      <c r="S252" s="180" t="n">
        <f aca="false">+S248*$C252</f>
        <v>0</v>
      </c>
      <c r="T252" s="180" t="n">
        <f aca="false">+T248*$C252</f>
        <v>0</v>
      </c>
      <c r="U252" s="180" t="n">
        <f aca="false">+U248*$C252</f>
        <v>0</v>
      </c>
      <c r="V252" s="180" t="n">
        <f aca="false">+V248*$C252</f>
        <v>0</v>
      </c>
      <c r="W252" s="180" t="n">
        <f aca="false">+W248*$C252</f>
        <v>0</v>
      </c>
      <c r="X252" s="180" t="n">
        <f aca="false">+X248*$C252</f>
        <v>0</v>
      </c>
      <c r="Y252" s="180" t="n">
        <f aca="false">+Y248*$C252</f>
        <v>0</v>
      </c>
      <c r="Z252" s="180" t="n">
        <f aca="false">+Z248*$C252</f>
        <v>0</v>
      </c>
      <c r="AA252" s="180" t="n">
        <f aca="false">+AA248*$C252</f>
        <v>0</v>
      </c>
      <c r="AB252" s="180" t="n">
        <f aca="false">+AB248*$C252</f>
        <v>0</v>
      </c>
      <c r="AC252" s="180" t="n">
        <f aca="false">+AC248*$C252</f>
        <v>3.3</v>
      </c>
      <c r="AD252" s="180" t="n">
        <f aca="false">+AD248*$C252</f>
        <v>6.6</v>
      </c>
      <c r="AE252" s="180" t="n">
        <f aca="false">+AE248*$C252</f>
        <v>7.26</v>
      </c>
      <c r="AF252" s="180" t="n">
        <f aca="false">+AF248*$C252</f>
        <v>7.92</v>
      </c>
      <c r="AG252" s="181" t="n">
        <f aca="false">+AG248*$C252</f>
        <v>8.58</v>
      </c>
      <c r="AH252" s="180" t="n">
        <f aca="false">+AH248*$C252</f>
        <v>9.24</v>
      </c>
      <c r="AI252" s="180" t="n">
        <f aca="false">+AI248*$C252</f>
        <v>9.9</v>
      </c>
      <c r="AJ252" s="180" t="n">
        <f aca="false">+AJ248*$C252</f>
        <v>10.56</v>
      </c>
      <c r="AK252" s="180" t="n">
        <f aca="false">+AK248*$C252</f>
        <v>13.2</v>
      </c>
      <c r="AL252" s="180" t="n">
        <f aca="false">+AL248*$C252</f>
        <v>16.5</v>
      </c>
      <c r="AM252" s="180" t="n">
        <f aca="false">+AM248*$C252</f>
        <v>19.8</v>
      </c>
      <c r="AN252" s="180" t="n">
        <f aca="false">+AN248*$C252</f>
        <v>23.1</v>
      </c>
      <c r="AO252" s="180" t="n">
        <f aca="false">+AO248*$C252</f>
        <v>26.4</v>
      </c>
      <c r="AP252" s="180" t="n">
        <f aca="false">+AP248*$C252</f>
        <v>29.7</v>
      </c>
      <c r="AQ252" s="180" t="n">
        <f aca="false">+AQ248*$C252</f>
        <v>33</v>
      </c>
      <c r="AR252" s="180" t="n">
        <f aca="false">+AR248*$C252</f>
        <v>36.3</v>
      </c>
      <c r="AS252" s="180" t="n">
        <f aca="false">+AS248*$C252</f>
        <v>39.6</v>
      </c>
      <c r="AT252" s="180" t="n">
        <f aca="false">+AT248*$C252</f>
        <v>42.9</v>
      </c>
      <c r="AU252" s="180" t="n">
        <f aca="false">+AU248*$C252</f>
        <v>46.2</v>
      </c>
      <c r="AV252" s="180" t="n">
        <f aca="false">+AV248*$C252</f>
        <v>52.8</v>
      </c>
      <c r="AW252" s="180" t="n">
        <f aca="false">+AW248*$C252</f>
        <v>62.7</v>
      </c>
      <c r="AX252" s="180" t="n">
        <f aca="false">+AX248*$C252</f>
        <v>66</v>
      </c>
      <c r="AY252" s="180" t="n">
        <f aca="false">+AY248*$C252</f>
        <v>66</v>
      </c>
      <c r="AZ252" s="180" t="n">
        <f aca="false">+AZ248*$C252</f>
        <v>66</v>
      </c>
      <c r="BA252" s="180" t="n">
        <f aca="false">+BA248*$C252</f>
        <v>66</v>
      </c>
      <c r="BB252" s="180" t="n">
        <f aca="false">+BB248*$C252</f>
        <v>66</v>
      </c>
      <c r="BC252" s="182"/>
      <c r="BD252" s="284"/>
      <c r="BE252" s="284"/>
      <c r="BF252" s="284"/>
      <c r="BG252" s="284"/>
      <c r="BH252" s="284"/>
      <c r="BI252" s="284"/>
      <c r="BJ252" s="284"/>
      <c r="BK252" s="284"/>
      <c r="BL252" s="284"/>
      <c r="BM252" s="284"/>
      <c r="BN252" s="284"/>
      <c r="BO252" s="284"/>
      <c r="BP252" s="284"/>
      <c r="BQ252" s="284"/>
      <c r="BR252" s="284"/>
      <c r="BS252" s="284"/>
      <c r="BT252" s="284"/>
      <c r="BU252" s="284"/>
      <c r="BV252" s="284"/>
      <c r="BW252" s="284"/>
      <c r="BX252" s="284"/>
      <c r="BY252" s="284"/>
      <c r="BZ252" s="284"/>
      <c r="CA252" s="284"/>
      <c r="CB252" s="284"/>
      <c r="CC252" s="284"/>
      <c r="CD252" s="284"/>
      <c r="CE252" s="284"/>
      <c r="CF252" s="284"/>
      <c r="CG252" s="284"/>
      <c r="CH252" s="284"/>
      <c r="CI252" s="284"/>
      <c r="CJ252" s="284"/>
      <c r="CK252" s="284"/>
    </row>
    <row r="253" customFormat="false" ht="13.5" hidden="false" customHeight="false" outlineLevel="0" collapsed="false">
      <c r="A253" s="161"/>
      <c r="B253" s="184" t="s">
        <v>126</v>
      </c>
      <c r="C253" s="185" t="str">
        <f aca="false">+'NTP or Sold'!B43</f>
        <v>Committed</v>
      </c>
      <c r="D253" s="186" t="n">
        <f aca="false">+D250*$C252</f>
        <v>0</v>
      </c>
      <c r="E253" s="186" t="n">
        <f aca="false">+E250*$C252</f>
        <v>0</v>
      </c>
      <c r="F253" s="186" t="n">
        <f aca="false">+F250*$C252</f>
        <v>0</v>
      </c>
      <c r="G253" s="186" t="n">
        <f aca="false">+G250*$C252</f>
        <v>0</v>
      </c>
      <c r="H253" s="186" t="n">
        <f aca="false">+H250*$C252</f>
        <v>0</v>
      </c>
      <c r="I253" s="186" t="n">
        <f aca="false">+I250*$C252</f>
        <v>0</v>
      </c>
      <c r="J253" s="186" t="n">
        <f aca="false">+J250*$C252</f>
        <v>0</v>
      </c>
      <c r="K253" s="186" t="n">
        <f aca="false">+K250*$C252</f>
        <v>0</v>
      </c>
      <c r="L253" s="186" t="n">
        <f aca="false">+L250*$C252</f>
        <v>0</v>
      </c>
      <c r="M253" s="186" t="n">
        <f aca="false">+M250*$C252</f>
        <v>0</v>
      </c>
      <c r="N253" s="186" t="n">
        <f aca="false">+N250*$C252</f>
        <v>0</v>
      </c>
      <c r="O253" s="186" t="n">
        <f aca="false">+O250*$C252</f>
        <v>0</v>
      </c>
      <c r="P253" s="186" t="n">
        <f aca="false">+P250*$C252</f>
        <v>0</v>
      </c>
      <c r="Q253" s="186" t="n">
        <f aca="false">+Q250*$C252</f>
        <v>0</v>
      </c>
      <c r="R253" s="186" t="n">
        <f aca="false">+R250*$C252</f>
        <v>3.3</v>
      </c>
      <c r="S253" s="186" t="n">
        <f aca="false">+S250*$C252</f>
        <v>3.3</v>
      </c>
      <c r="T253" s="186" t="n">
        <f aca="false">+T250*$C252</f>
        <v>3.3</v>
      </c>
      <c r="U253" s="186" t="n">
        <f aca="false">+U250*$C252</f>
        <v>3.3</v>
      </c>
      <c r="V253" s="186" t="n">
        <f aca="false">+V250*$C252</f>
        <v>3.3</v>
      </c>
      <c r="W253" s="186" t="n">
        <f aca="false">+W250*$C252</f>
        <v>3.3</v>
      </c>
      <c r="X253" s="186" t="n">
        <f aca="false">+X250*$C252</f>
        <v>3.3</v>
      </c>
      <c r="Y253" s="186" t="n">
        <f aca="false">+Y250*$C252</f>
        <v>3.3</v>
      </c>
      <c r="Z253" s="186" t="n">
        <f aca="false">+Z250*$C252</f>
        <v>3.3</v>
      </c>
      <c r="AA253" s="186" t="n">
        <f aca="false">+AA250*$C252</f>
        <v>3.3</v>
      </c>
      <c r="AB253" s="186" t="n">
        <f aca="false">+AB250*$C252</f>
        <v>3.3</v>
      </c>
      <c r="AC253" s="186" t="n">
        <f aca="false">+AC250*$C252</f>
        <v>3.3</v>
      </c>
      <c r="AD253" s="186" t="n">
        <f aca="false">+AD250*$C252</f>
        <v>6.6</v>
      </c>
      <c r="AE253" s="186" t="n">
        <f aca="false">+AE250*$C252</f>
        <v>7.26</v>
      </c>
      <c r="AF253" s="186" t="n">
        <f aca="false">+AF250*$C252</f>
        <v>7.92</v>
      </c>
      <c r="AG253" s="187" t="n">
        <f aca="false">+AG250*$C252</f>
        <v>8.58</v>
      </c>
      <c r="AH253" s="186" t="n">
        <f aca="false">+AH250*$C252</f>
        <v>9.24</v>
      </c>
      <c r="AI253" s="186" t="n">
        <f aca="false">+AI250*$C252</f>
        <v>9.9</v>
      </c>
      <c r="AJ253" s="186" t="n">
        <f aca="false">+AJ250*$C252</f>
        <v>10.56</v>
      </c>
      <c r="AK253" s="186" t="n">
        <f aca="false">+AK250*$C252</f>
        <v>11.814</v>
      </c>
      <c r="AL253" s="186" t="n">
        <f aca="false">+AL250*$C252</f>
        <v>13.728</v>
      </c>
      <c r="AM253" s="186" t="n">
        <f aca="false">+AM250*$C252</f>
        <v>15.972</v>
      </c>
      <c r="AN253" s="186" t="n">
        <f aca="false">+AN250*$C252</f>
        <v>19.998</v>
      </c>
      <c r="AO253" s="186" t="n">
        <f aca="false">+AO250*$C252</f>
        <v>24.09</v>
      </c>
      <c r="AP253" s="186" t="n">
        <f aca="false">+AP250*$C252</f>
        <v>27.258</v>
      </c>
      <c r="AQ253" s="186" t="n">
        <f aca="false">+AQ250*$C252</f>
        <v>31.284</v>
      </c>
      <c r="AR253" s="186" t="n">
        <f aca="false">+AR250*$C252</f>
        <v>35.046</v>
      </c>
      <c r="AS253" s="186" t="n">
        <f aca="false">+AS250*$C252</f>
        <v>36.696</v>
      </c>
      <c r="AT253" s="186" t="n">
        <f aca="false">+AT250*$C252</f>
        <v>38.61</v>
      </c>
      <c r="AU253" s="186" t="n">
        <f aca="false">+AU250*$C252</f>
        <v>41.184</v>
      </c>
      <c r="AV253" s="186" t="n">
        <f aca="false">+AV250*$C252</f>
        <v>42.504</v>
      </c>
      <c r="AW253" s="186" t="n">
        <f aca="false">+AW250*$C252</f>
        <v>44.088</v>
      </c>
      <c r="AX253" s="186" t="n">
        <f aca="false">+AX250*$C252</f>
        <v>66</v>
      </c>
      <c r="AY253" s="186" t="n">
        <f aca="false">+AY250*$C252</f>
        <v>66</v>
      </c>
      <c r="AZ253" s="186" t="n">
        <f aca="false">+AZ250*$C252</f>
        <v>66</v>
      </c>
      <c r="BA253" s="186" t="n">
        <f aca="false">+BA250*$C252</f>
        <v>66</v>
      </c>
      <c r="BB253" s="186" t="n">
        <f aca="false">+BB250*$C252</f>
        <v>66</v>
      </c>
      <c r="BC253" s="188"/>
      <c r="BD253" s="284"/>
      <c r="BE253" s="284"/>
      <c r="BF253" s="284"/>
      <c r="BG253" s="284"/>
      <c r="BH253" s="284"/>
      <c r="BI253" s="284"/>
      <c r="BJ253" s="284"/>
      <c r="BK253" s="284"/>
      <c r="BL253" s="284"/>
      <c r="BM253" s="284"/>
      <c r="BN253" s="284"/>
      <c r="BO253" s="284"/>
      <c r="BP253" s="284"/>
      <c r="BQ253" s="284"/>
      <c r="BR253" s="284"/>
      <c r="BS253" s="284"/>
      <c r="BT253" s="284"/>
      <c r="BU253" s="284"/>
      <c r="BV253" s="284"/>
      <c r="BW253" s="284"/>
      <c r="BX253" s="284"/>
      <c r="BY253" s="284"/>
      <c r="BZ253" s="284"/>
      <c r="CA253" s="284"/>
      <c r="CB253" s="284"/>
      <c r="CC253" s="284"/>
      <c r="CD253" s="284"/>
      <c r="CE253" s="284"/>
      <c r="CF253" s="284"/>
      <c r="CG253" s="284"/>
      <c r="CH253" s="284"/>
      <c r="CI253" s="284"/>
      <c r="CJ253" s="284"/>
      <c r="CK253" s="284"/>
    </row>
    <row r="254" customFormat="false" ht="15" hidden="false" customHeight="true" outlineLevel="0" collapsed="false">
      <c r="A254" s="231"/>
      <c r="B254" s="214" t="str">
        <f aca="false">+'NTP or Sold'!H22</f>
        <v>LM6000</v>
      </c>
      <c r="C254" s="215" t="str">
        <f aca="false">+'NTP or Sold'!T22</f>
        <v>Unassigned</v>
      </c>
      <c r="D254" s="216"/>
      <c r="E254" s="216"/>
      <c r="F254" s="216"/>
      <c r="G254" s="216"/>
      <c r="H254" s="216"/>
      <c r="I254" s="216"/>
      <c r="J254" s="216"/>
      <c r="K254" s="216"/>
      <c r="L254" s="216"/>
      <c r="M254" s="216"/>
      <c r="N254" s="216"/>
      <c r="O254" s="216"/>
      <c r="P254" s="216"/>
      <c r="Q254" s="216"/>
      <c r="R254" s="216"/>
      <c r="S254" s="216"/>
      <c r="T254" s="216"/>
      <c r="U254" s="216"/>
      <c r="V254" s="216"/>
      <c r="W254" s="216"/>
      <c r="X254" s="216"/>
      <c r="Y254" s="216"/>
      <c r="Z254" s="216"/>
      <c r="AA254" s="216"/>
      <c r="AB254" s="216"/>
      <c r="AC254" s="216"/>
      <c r="AD254" s="165"/>
      <c r="AE254" s="216"/>
      <c r="AF254" s="216"/>
      <c r="AG254" s="216"/>
      <c r="AH254" s="216"/>
      <c r="AI254" s="216"/>
      <c r="AJ254" s="216"/>
      <c r="AK254" s="216"/>
      <c r="AL254" s="216"/>
      <c r="AM254" s="216"/>
      <c r="AN254" s="216"/>
      <c r="AO254" s="216"/>
      <c r="AP254" s="216"/>
      <c r="AQ254" s="216"/>
      <c r="AR254" s="216"/>
      <c r="AS254" s="216"/>
      <c r="AT254" s="216"/>
      <c r="AU254" s="216"/>
      <c r="AV254" s="216"/>
      <c r="AW254" s="216"/>
      <c r="AX254" s="216"/>
      <c r="AY254" s="216"/>
      <c r="AZ254" s="216"/>
      <c r="BA254" s="216"/>
      <c r="BB254" s="216"/>
      <c r="BC254" s="229"/>
    </row>
    <row r="255" customFormat="false" ht="12.75" hidden="false" customHeight="false" outlineLevel="0" collapsed="false">
      <c r="A255" s="233"/>
      <c r="B255" s="217" t="s">
        <v>121</v>
      </c>
      <c r="C255" s="215"/>
      <c r="D255" s="218" t="n">
        <v>0</v>
      </c>
      <c r="E255" s="218" t="n">
        <v>0</v>
      </c>
      <c r="F255" s="218" t="n">
        <v>0</v>
      </c>
      <c r="G255" s="218" t="n">
        <v>0</v>
      </c>
      <c r="H255" s="218" t="n">
        <v>0</v>
      </c>
      <c r="I255" s="218" t="n">
        <v>0</v>
      </c>
      <c r="J255" s="218" t="n">
        <v>0</v>
      </c>
      <c r="K255" s="218" t="n">
        <v>0</v>
      </c>
      <c r="L255" s="218" t="n">
        <v>0</v>
      </c>
      <c r="M255" s="218" t="n">
        <v>0</v>
      </c>
      <c r="N255" s="218" t="n">
        <f aca="false">16.7/336</f>
        <v>0.049702380952381</v>
      </c>
      <c r="O255" s="218" t="n">
        <v>0</v>
      </c>
      <c r="P255" s="218" t="n">
        <v>0</v>
      </c>
      <c r="Q255" s="218" t="n">
        <v>0</v>
      </c>
      <c r="R255" s="218" t="n">
        <v>0</v>
      </c>
      <c r="S255" s="218" t="n">
        <v>0</v>
      </c>
      <c r="T255" s="218" t="n">
        <v>0</v>
      </c>
      <c r="U255" s="218" t="n">
        <v>0</v>
      </c>
      <c r="V255" s="218" t="n">
        <v>0</v>
      </c>
      <c r="W255" s="218" t="n">
        <v>0</v>
      </c>
      <c r="X255" s="218" t="n">
        <f aca="false">+(0.95-0.0497)/18</f>
        <v>0.0500166666666667</v>
      </c>
      <c r="Y255" s="218" t="n">
        <f aca="false">+(0.95-0.0497)/18</f>
        <v>0.0500166666666667</v>
      </c>
      <c r="Z255" s="218" t="n">
        <f aca="false">+(0.95-0.0497)/18</f>
        <v>0.0500166666666667</v>
      </c>
      <c r="AA255" s="218" t="n">
        <f aca="false">+(0.95-0.0497)/18</f>
        <v>0.0500166666666667</v>
      </c>
      <c r="AB255" s="218" t="n">
        <f aca="false">+(0.95-0.0497)/18</f>
        <v>0.0500166666666667</v>
      </c>
      <c r="AC255" s="218" t="n">
        <f aca="false">+(0.95-0.0497)/18</f>
        <v>0.0500166666666667</v>
      </c>
      <c r="AD255" s="170" t="n">
        <f aca="false">+(0.95-0.0497)/18</f>
        <v>0.0500166666666667</v>
      </c>
      <c r="AE255" s="218" t="n">
        <f aca="false">+(0.95-0.0497)/18</f>
        <v>0.0500166666666667</v>
      </c>
      <c r="AF255" s="218" t="n">
        <f aca="false">+(0.95-0.0497)/18</f>
        <v>0.0500166666666667</v>
      </c>
      <c r="AG255" s="218" t="n">
        <f aca="false">+(0.95-0.0497)/18</f>
        <v>0.0500166666666667</v>
      </c>
      <c r="AH255" s="218" t="n">
        <f aca="false">+(0.95-0.0497)/18</f>
        <v>0.0500166666666667</v>
      </c>
      <c r="AI255" s="218" t="n">
        <f aca="false">+(0.95-0.0497)/18</f>
        <v>0.0500166666666667</v>
      </c>
      <c r="AJ255" s="218" t="n">
        <f aca="false">+(0.95-0.0497)/18</f>
        <v>0.0500166666666667</v>
      </c>
      <c r="AK255" s="218" t="n">
        <f aca="false">+(0.95-0.0497)/18</f>
        <v>0.0500166666666667</v>
      </c>
      <c r="AL255" s="218" t="n">
        <f aca="false">+(0.95-0.0497)/18</f>
        <v>0.0500166666666667</v>
      </c>
      <c r="AM255" s="218" t="n">
        <f aca="false">+(0.95-0.0497)/18</f>
        <v>0.0500166666666667</v>
      </c>
      <c r="AN255" s="218" t="n">
        <f aca="false">+(0.95-0.0497)/18</f>
        <v>0.0500166666666667</v>
      </c>
      <c r="AO255" s="218" t="n">
        <f aca="false">+(0.95-0.0497)/18</f>
        <v>0.0500166666666667</v>
      </c>
      <c r="AP255" s="218" t="n">
        <v>0</v>
      </c>
      <c r="AQ255" s="218" t="n">
        <v>0</v>
      </c>
      <c r="AR255" s="218" t="n">
        <v>0</v>
      </c>
      <c r="AS255" s="218" t="n">
        <v>0</v>
      </c>
      <c r="AT255" s="218" t="n">
        <v>0.05</v>
      </c>
      <c r="AU255" s="218" t="n">
        <v>0</v>
      </c>
      <c r="AV255" s="218" t="n">
        <v>0</v>
      </c>
      <c r="AW255" s="218" t="n">
        <v>0</v>
      </c>
      <c r="AX255" s="218" t="n">
        <v>0</v>
      </c>
      <c r="AY255" s="218" t="n">
        <v>0</v>
      </c>
      <c r="AZ255" s="218" t="n">
        <v>0</v>
      </c>
      <c r="BA255" s="218" t="n">
        <v>0</v>
      </c>
      <c r="BB255" s="218" t="n">
        <v>0</v>
      </c>
      <c r="BC255" s="232" t="n">
        <f aca="false">SUM(D255:BB255)</f>
        <v>1.00000238095238</v>
      </c>
      <c r="BD255" s="217"/>
    </row>
    <row r="256" customFormat="false" ht="12.75" hidden="false" customHeight="false" outlineLevel="0" collapsed="false">
      <c r="A256" s="233"/>
      <c r="B256" s="217" t="s">
        <v>122</v>
      </c>
      <c r="C256" s="215"/>
      <c r="D256" s="218" t="n">
        <f aca="false">D255</f>
        <v>0</v>
      </c>
      <c r="E256" s="218" t="n">
        <f aca="false">+D256+E255</f>
        <v>0</v>
      </c>
      <c r="F256" s="218" t="n">
        <f aca="false">+E256+F255</f>
        <v>0</v>
      </c>
      <c r="G256" s="218" t="n">
        <f aca="false">+F256+G255</f>
        <v>0</v>
      </c>
      <c r="H256" s="218" t="n">
        <f aca="false">+G256+H255</f>
        <v>0</v>
      </c>
      <c r="I256" s="218" t="n">
        <f aca="false">+H256+I255</f>
        <v>0</v>
      </c>
      <c r="J256" s="218" t="n">
        <f aca="false">+I256+J255</f>
        <v>0</v>
      </c>
      <c r="K256" s="218" t="n">
        <f aca="false">+J256+K255</f>
        <v>0</v>
      </c>
      <c r="L256" s="218" t="n">
        <f aca="false">+K256+L255</f>
        <v>0</v>
      </c>
      <c r="M256" s="218" t="n">
        <f aca="false">+L256+M255</f>
        <v>0</v>
      </c>
      <c r="N256" s="218" t="n">
        <f aca="false">+M256+N255</f>
        <v>0.049702380952381</v>
      </c>
      <c r="O256" s="218" t="n">
        <f aca="false">+N256+O255</f>
        <v>0.049702380952381</v>
      </c>
      <c r="P256" s="218" t="n">
        <f aca="false">+O256+P255</f>
        <v>0.049702380952381</v>
      </c>
      <c r="Q256" s="218" t="n">
        <f aca="false">+P256+Q255</f>
        <v>0.049702380952381</v>
      </c>
      <c r="R256" s="218" t="n">
        <f aca="false">+Q256+R255</f>
        <v>0.049702380952381</v>
      </c>
      <c r="S256" s="218" t="n">
        <f aca="false">+R256+S255</f>
        <v>0.049702380952381</v>
      </c>
      <c r="T256" s="218" t="n">
        <f aca="false">+S256+T255</f>
        <v>0.049702380952381</v>
      </c>
      <c r="U256" s="218" t="n">
        <f aca="false">+T256+U255</f>
        <v>0.049702380952381</v>
      </c>
      <c r="V256" s="218" t="n">
        <f aca="false">+U256+V255</f>
        <v>0.049702380952381</v>
      </c>
      <c r="W256" s="218" t="n">
        <f aca="false">+V256+W255</f>
        <v>0.049702380952381</v>
      </c>
      <c r="X256" s="218" t="n">
        <f aca="false">+W256+X255</f>
        <v>0.0997190476190476</v>
      </c>
      <c r="Y256" s="218" t="n">
        <f aca="false">+X256+Y255</f>
        <v>0.149735714285714</v>
      </c>
      <c r="Z256" s="218" t="n">
        <f aca="false">+Y256+Z255</f>
        <v>0.199752380952381</v>
      </c>
      <c r="AA256" s="218" t="n">
        <f aca="false">+Z256+AA255</f>
        <v>0.249769047619048</v>
      </c>
      <c r="AB256" s="218" t="n">
        <f aca="false">+AA256+AB255</f>
        <v>0.299785714285714</v>
      </c>
      <c r="AC256" s="218" t="n">
        <f aca="false">+AB256+AC255</f>
        <v>0.349802380952381</v>
      </c>
      <c r="AD256" s="170" t="n">
        <f aca="false">+AC256+AD255</f>
        <v>0.399819047619048</v>
      </c>
      <c r="AE256" s="218" t="n">
        <f aca="false">+AD256+AE255</f>
        <v>0.449835714285714</v>
      </c>
      <c r="AF256" s="218" t="n">
        <f aca="false">+AE256+AF255</f>
        <v>0.499852380952381</v>
      </c>
      <c r="AG256" s="218" t="n">
        <f aca="false">+AF256+AG255</f>
        <v>0.549869047619048</v>
      </c>
      <c r="AH256" s="218" t="n">
        <f aca="false">+AG256+AH255</f>
        <v>0.599885714285714</v>
      </c>
      <c r="AI256" s="218" t="n">
        <f aca="false">+AH256+AI255</f>
        <v>0.649902380952381</v>
      </c>
      <c r="AJ256" s="218" t="n">
        <f aca="false">+AI256+AJ255</f>
        <v>0.699919047619048</v>
      </c>
      <c r="AK256" s="218" t="n">
        <f aca="false">+AJ256+AK255</f>
        <v>0.749935714285714</v>
      </c>
      <c r="AL256" s="218" t="n">
        <f aca="false">+AK256+AL255</f>
        <v>0.799952380952381</v>
      </c>
      <c r="AM256" s="218" t="n">
        <f aca="false">+AL256+AM255</f>
        <v>0.849969047619048</v>
      </c>
      <c r="AN256" s="218" t="n">
        <f aca="false">+AM256+AN255</f>
        <v>0.899985714285715</v>
      </c>
      <c r="AO256" s="218" t="n">
        <f aca="false">+AN256+AO255</f>
        <v>0.950002380952381</v>
      </c>
      <c r="AP256" s="218" t="n">
        <f aca="false">+AO256+AP255</f>
        <v>0.950002380952381</v>
      </c>
      <c r="AQ256" s="218" t="n">
        <f aca="false">+AP256+AQ255</f>
        <v>0.950002380952381</v>
      </c>
      <c r="AR256" s="218" t="n">
        <f aca="false">+AQ256+AR255</f>
        <v>0.950002380952381</v>
      </c>
      <c r="AS256" s="218" t="n">
        <f aca="false">+AR256+AS255</f>
        <v>0.950002380952381</v>
      </c>
      <c r="AT256" s="218" t="n">
        <f aca="false">+AS256+AT255</f>
        <v>1.00000238095238</v>
      </c>
      <c r="AU256" s="218" t="n">
        <f aca="false">+AT256+AU255</f>
        <v>1.00000238095238</v>
      </c>
      <c r="AV256" s="218" t="n">
        <f aca="false">+AU256+AV255</f>
        <v>1.00000238095238</v>
      </c>
      <c r="AW256" s="218" t="n">
        <f aca="false">+AV256+AW255</f>
        <v>1.00000238095238</v>
      </c>
      <c r="AX256" s="218" t="n">
        <f aca="false">+AW256+AX255</f>
        <v>1.00000238095238</v>
      </c>
      <c r="AY256" s="218" t="n">
        <f aca="false">+AX256+AY255</f>
        <v>1.00000238095238</v>
      </c>
      <c r="AZ256" s="218" t="n">
        <f aca="false">+AY256+AZ255</f>
        <v>1.00000238095238</v>
      </c>
      <c r="BA256" s="218" t="n">
        <f aca="false">+AZ256+BA255</f>
        <v>1.00000238095238</v>
      </c>
      <c r="BB256" s="218" t="n">
        <f aca="false">+BA256+BB255</f>
        <v>1.00000238095238</v>
      </c>
      <c r="BC256" s="232"/>
      <c r="BD256" s="217"/>
    </row>
    <row r="257" customFormat="false" ht="12.75" hidden="false" customHeight="false" outlineLevel="0" collapsed="false">
      <c r="A257" s="233"/>
      <c r="B257" s="217" t="s">
        <v>123</v>
      </c>
      <c r="C257" s="215"/>
      <c r="D257" s="218" t="n">
        <v>0</v>
      </c>
      <c r="E257" s="218" t="n">
        <v>0</v>
      </c>
      <c r="F257" s="218" t="n">
        <v>0</v>
      </c>
      <c r="G257" s="218" t="n">
        <v>0</v>
      </c>
      <c r="H257" s="218" t="n">
        <v>0</v>
      </c>
      <c r="I257" s="218" t="n">
        <v>0</v>
      </c>
      <c r="J257" s="218" t="n">
        <v>0</v>
      </c>
      <c r="K257" s="218" t="n">
        <v>0</v>
      </c>
      <c r="L257" s="218" t="n">
        <v>0</v>
      </c>
      <c r="M257" s="218" t="n">
        <v>0</v>
      </c>
      <c r="N257" s="218" t="n">
        <v>0.05</v>
      </c>
      <c r="O257" s="218" t="n">
        <v>0</v>
      </c>
      <c r="P257" s="218" t="n">
        <v>0</v>
      </c>
      <c r="Q257" s="218" t="n">
        <v>0</v>
      </c>
      <c r="R257" s="218" t="n">
        <v>0</v>
      </c>
      <c r="S257" s="218" t="n">
        <v>0</v>
      </c>
      <c r="T257" s="218" t="n">
        <v>0</v>
      </c>
      <c r="U257" s="218" t="n">
        <v>0</v>
      </c>
      <c r="V257" s="218" t="n">
        <v>0</v>
      </c>
      <c r="W257" s="218" t="n">
        <v>0</v>
      </c>
      <c r="X257" s="218" t="n">
        <f aca="false">+(0.34-0.05)/18</f>
        <v>0.0161111111111111</v>
      </c>
      <c r="Y257" s="218" t="n">
        <f aca="false">+(0.34-0.05)/18</f>
        <v>0.0161111111111111</v>
      </c>
      <c r="Z257" s="218" t="n">
        <f aca="false">+(0.34-0.05)/18</f>
        <v>0.0161111111111111</v>
      </c>
      <c r="AA257" s="218" t="n">
        <f aca="false">+(0.34-0.05)/18</f>
        <v>0.0161111111111111</v>
      </c>
      <c r="AB257" s="218" t="n">
        <f aca="false">+(0.34-0.05)/18</f>
        <v>0.0161111111111111</v>
      </c>
      <c r="AC257" s="218" t="n">
        <f aca="false">+(0.34-0.05)/18</f>
        <v>0.0161111111111111</v>
      </c>
      <c r="AD257" s="170" t="n">
        <f aca="false">+(0.34-0.05)/18</f>
        <v>0.0161111111111111</v>
      </c>
      <c r="AE257" s="218" t="n">
        <f aca="false">+(0.34-0.05)/18</f>
        <v>0.0161111111111111</v>
      </c>
      <c r="AF257" s="218" t="n">
        <f aca="false">+(0.34-0.05)/18</f>
        <v>0.0161111111111111</v>
      </c>
      <c r="AG257" s="218" t="n">
        <f aca="false">+(0.34-0.05)/18</f>
        <v>0.0161111111111111</v>
      </c>
      <c r="AH257" s="218" t="n">
        <f aca="false">+(0.34-0.05)/18</f>
        <v>0.0161111111111111</v>
      </c>
      <c r="AI257" s="218" t="n">
        <f aca="false">+(0.34-0.05)/18</f>
        <v>0.0161111111111111</v>
      </c>
      <c r="AJ257" s="218" t="n">
        <f aca="false">+(0.34-0.05)/18</f>
        <v>0.0161111111111111</v>
      </c>
      <c r="AK257" s="218" t="n">
        <f aca="false">+(0.34-0.05)/18</f>
        <v>0.0161111111111111</v>
      </c>
      <c r="AL257" s="218" t="n">
        <f aca="false">+(0.34-0.05)/18</f>
        <v>0.0161111111111111</v>
      </c>
      <c r="AM257" s="218" t="n">
        <f aca="false">+(0.34-0.05)/18</f>
        <v>0.0161111111111111</v>
      </c>
      <c r="AN257" s="218" t="n">
        <f aca="false">+(0.34-0.05)/18</f>
        <v>0.0161111111111111</v>
      </c>
      <c r="AO257" s="218" t="n">
        <f aca="false">+(0.34-0.05)/18</f>
        <v>0.0161111111111111</v>
      </c>
      <c r="AP257" s="218" t="n">
        <v>0.66</v>
      </c>
      <c r="AQ257" s="218" t="n">
        <v>0</v>
      </c>
      <c r="AR257" s="218" t="n">
        <v>0</v>
      </c>
      <c r="AS257" s="218" t="n">
        <v>0</v>
      </c>
      <c r="AT257" s="218" t="n">
        <v>0</v>
      </c>
      <c r="AU257" s="218" t="n">
        <v>0</v>
      </c>
      <c r="AV257" s="218" t="n">
        <v>0</v>
      </c>
      <c r="AW257" s="218" t="n">
        <v>0</v>
      </c>
      <c r="AX257" s="218" t="n">
        <v>0</v>
      </c>
      <c r="AY257" s="218" t="n">
        <v>0</v>
      </c>
      <c r="AZ257" s="218" t="n">
        <v>0</v>
      </c>
      <c r="BA257" s="218" t="n">
        <v>0</v>
      </c>
      <c r="BB257" s="218" t="n">
        <v>0</v>
      </c>
      <c r="BC257" s="232" t="n">
        <f aca="false">SUM(D257:BB257)</f>
        <v>1</v>
      </c>
      <c r="BD257" s="217"/>
    </row>
    <row r="258" customFormat="false" ht="12.75" hidden="false" customHeight="false" outlineLevel="0" collapsed="false">
      <c r="A258" s="233"/>
      <c r="B258" s="217" t="s">
        <v>124</v>
      </c>
      <c r="C258" s="215"/>
      <c r="D258" s="218" t="n">
        <f aca="false">D257</f>
        <v>0</v>
      </c>
      <c r="E258" s="218" t="n">
        <f aca="false">+D258+E257</f>
        <v>0</v>
      </c>
      <c r="F258" s="218" t="n">
        <f aca="false">+E258+F257</f>
        <v>0</v>
      </c>
      <c r="G258" s="218" t="n">
        <f aca="false">+F258+G257</f>
        <v>0</v>
      </c>
      <c r="H258" s="218" t="n">
        <f aca="false">+G258+H257</f>
        <v>0</v>
      </c>
      <c r="I258" s="218" t="n">
        <f aca="false">+H258+I257</f>
        <v>0</v>
      </c>
      <c r="J258" s="218" t="n">
        <f aca="false">+I258+J257</f>
        <v>0</v>
      </c>
      <c r="K258" s="218" t="n">
        <f aca="false">+J258+K257</f>
        <v>0</v>
      </c>
      <c r="L258" s="218" t="n">
        <f aca="false">+K258+L257</f>
        <v>0</v>
      </c>
      <c r="M258" s="218" t="n">
        <f aca="false">+L258+M257</f>
        <v>0</v>
      </c>
      <c r="N258" s="218" t="n">
        <f aca="false">+M258+N257</f>
        <v>0.05</v>
      </c>
      <c r="O258" s="218" t="n">
        <f aca="false">+N258+O257</f>
        <v>0.05</v>
      </c>
      <c r="P258" s="218" t="n">
        <f aca="false">+O258+P257</f>
        <v>0.05</v>
      </c>
      <c r="Q258" s="218" t="n">
        <f aca="false">+P258+Q257</f>
        <v>0.05</v>
      </c>
      <c r="R258" s="218" t="n">
        <f aca="false">+Q258+R257</f>
        <v>0.05</v>
      </c>
      <c r="S258" s="218" t="n">
        <f aca="false">+R258+S257</f>
        <v>0.05</v>
      </c>
      <c r="T258" s="218" t="n">
        <f aca="false">+S258+T257</f>
        <v>0.05</v>
      </c>
      <c r="U258" s="218" t="n">
        <f aca="false">+T258+U257</f>
        <v>0.05</v>
      </c>
      <c r="V258" s="218" t="n">
        <f aca="false">+U258+V257</f>
        <v>0.05</v>
      </c>
      <c r="W258" s="218" t="n">
        <f aca="false">+V258+W257</f>
        <v>0.05</v>
      </c>
      <c r="X258" s="218" t="n">
        <f aca="false">+W258+X257</f>
        <v>0.0661111111111111</v>
      </c>
      <c r="Y258" s="218" t="n">
        <f aca="false">+X258+Y257</f>
        <v>0.0822222222222222</v>
      </c>
      <c r="Z258" s="218" t="n">
        <f aca="false">+Y258+Z257</f>
        <v>0.0983333333333334</v>
      </c>
      <c r="AA258" s="218" t="n">
        <f aca="false">+Z258+AA257</f>
        <v>0.114444444444444</v>
      </c>
      <c r="AB258" s="218" t="n">
        <f aca="false">+AA258+AB257</f>
        <v>0.130555555555556</v>
      </c>
      <c r="AC258" s="218" t="n">
        <f aca="false">+AB258+AC257</f>
        <v>0.146666666666667</v>
      </c>
      <c r="AD258" s="170" t="n">
        <f aca="false">+AC258+AD257</f>
        <v>0.162777777777778</v>
      </c>
      <c r="AE258" s="218" t="n">
        <f aca="false">+AD258+AE257</f>
        <v>0.178888888888889</v>
      </c>
      <c r="AF258" s="218" t="n">
        <f aca="false">+AE258+AF257</f>
        <v>0.195</v>
      </c>
      <c r="AG258" s="218" t="n">
        <f aca="false">+AF258+AG257</f>
        <v>0.211111111111111</v>
      </c>
      <c r="AH258" s="218" t="n">
        <f aca="false">+AG258+AH257</f>
        <v>0.227222222222222</v>
      </c>
      <c r="AI258" s="218" t="n">
        <f aca="false">+AH258+AI257</f>
        <v>0.243333333333333</v>
      </c>
      <c r="AJ258" s="218" t="n">
        <f aca="false">+AI258+AJ257</f>
        <v>0.259444444444444</v>
      </c>
      <c r="AK258" s="218" t="n">
        <f aca="false">+AJ258+AK257</f>
        <v>0.275555555555556</v>
      </c>
      <c r="AL258" s="218" t="n">
        <f aca="false">+AK258+AL257</f>
        <v>0.291666666666667</v>
      </c>
      <c r="AM258" s="218" t="n">
        <f aca="false">+AL258+AM257</f>
        <v>0.307777777777778</v>
      </c>
      <c r="AN258" s="218" t="n">
        <f aca="false">+AM258+AN257</f>
        <v>0.323888888888889</v>
      </c>
      <c r="AO258" s="218" t="n">
        <f aca="false">+AN258+AO257</f>
        <v>0.34</v>
      </c>
      <c r="AP258" s="218" t="n">
        <f aca="false">+AO258+AP257</f>
        <v>1</v>
      </c>
      <c r="AQ258" s="218" t="n">
        <f aca="false">+AP258+AQ257</f>
        <v>1</v>
      </c>
      <c r="AR258" s="218" t="n">
        <f aca="false">+AQ258+AR257</f>
        <v>1</v>
      </c>
      <c r="AS258" s="218" t="n">
        <f aca="false">+AR258+AS257</f>
        <v>1</v>
      </c>
      <c r="AT258" s="218" t="n">
        <f aca="false">+AS258+AT257</f>
        <v>1</v>
      </c>
      <c r="AU258" s="218" t="n">
        <f aca="false">+AT258+AU257</f>
        <v>1</v>
      </c>
      <c r="AV258" s="218" t="n">
        <f aca="false">+AU258+AV257</f>
        <v>1</v>
      </c>
      <c r="AW258" s="218" t="n">
        <f aca="false">+AV258+AW257</f>
        <v>1</v>
      </c>
      <c r="AX258" s="218" t="n">
        <f aca="false">+AW258+AX257</f>
        <v>1</v>
      </c>
      <c r="AY258" s="218" t="n">
        <f aca="false">+AX258+AY257</f>
        <v>1</v>
      </c>
      <c r="AZ258" s="218" t="n">
        <f aca="false">+AY258+AZ257</f>
        <v>1</v>
      </c>
      <c r="BA258" s="218" t="n">
        <f aca="false">+AZ258+BA257</f>
        <v>1</v>
      </c>
      <c r="BB258" s="218" t="n">
        <f aca="false">+BA258+BB257</f>
        <v>1</v>
      </c>
      <c r="BC258" s="232"/>
      <c r="BD258" s="217"/>
    </row>
    <row r="259" customFormat="false" ht="12.75" hidden="false" customHeight="false" outlineLevel="0" collapsed="false">
      <c r="A259" s="239"/>
      <c r="B259" s="219"/>
      <c r="C259" s="215"/>
      <c r="D259" s="220"/>
      <c r="E259" s="220"/>
      <c r="F259" s="220"/>
      <c r="G259" s="220"/>
      <c r="H259" s="220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175"/>
      <c r="AE259" s="220"/>
      <c r="AF259" s="220"/>
      <c r="AG259" s="220"/>
      <c r="AH259" s="220"/>
      <c r="AI259" s="220"/>
      <c r="AJ259" s="220"/>
      <c r="AK259" s="220"/>
      <c r="AL259" s="220"/>
      <c r="AM259" s="220"/>
      <c r="AN259" s="220"/>
      <c r="AO259" s="220"/>
      <c r="AP259" s="220"/>
      <c r="AQ259" s="220"/>
      <c r="AR259" s="220"/>
      <c r="AS259" s="220"/>
      <c r="AT259" s="220"/>
      <c r="AU259" s="220"/>
      <c r="AV259" s="220"/>
      <c r="AW259" s="220"/>
      <c r="AX259" s="220"/>
      <c r="AY259" s="220"/>
      <c r="AZ259" s="220"/>
      <c r="BA259" s="220"/>
      <c r="BB259" s="220"/>
      <c r="BC259" s="234"/>
      <c r="BD259" s="219"/>
    </row>
    <row r="260" customFormat="false" ht="12.75" hidden="false" customHeight="false" outlineLevel="0" collapsed="false">
      <c r="A260" s="221"/>
      <c r="B260" s="221" t="s">
        <v>125</v>
      </c>
      <c r="C260" s="222" t="n">
        <v>14.2</v>
      </c>
      <c r="D260" s="223" t="n">
        <f aca="false">+D256*$C260</f>
        <v>0</v>
      </c>
      <c r="E260" s="223" t="n">
        <f aca="false">+E256*$C260</f>
        <v>0</v>
      </c>
      <c r="F260" s="223" t="n">
        <f aca="false">+F256*$C260</f>
        <v>0</v>
      </c>
      <c r="G260" s="223" t="n">
        <f aca="false">+G256*$C260</f>
        <v>0</v>
      </c>
      <c r="H260" s="223" t="n">
        <f aca="false">+H256*$C260</f>
        <v>0</v>
      </c>
      <c r="I260" s="223" t="n">
        <f aca="false">+I256*$C260</f>
        <v>0</v>
      </c>
      <c r="J260" s="223" t="n">
        <f aca="false">+J256*$C260</f>
        <v>0</v>
      </c>
      <c r="K260" s="223" t="n">
        <f aca="false">+K256*$C260</f>
        <v>0</v>
      </c>
      <c r="L260" s="223" t="n">
        <f aca="false">+L256*$C260</f>
        <v>0</v>
      </c>
      <c r="M260" s="223" t="n">
        <f aca="false">+M256*$C260</f>
        <v>0</v>
      </c>
      <c r="N260" s="223" t="n">
        <f aca="false">+N256*$C260</f>
        <v>0.705773809523809</v>
      </c>
      <c r="O260" s="223" t="n">
        <f aca="false">+O256*$C260</f>
        <v>0.705773809523809</v>
      </c>
      <c r="P260" s="223" t="n">
        <f aca="false">+P256*$C260</f>
        <v>0.705773809523809</v>
      </c>
      <c r="Q260" s="223" t="n">
        <f aca="false">+Q256*$C260</f>
        <v>0.705773809523809</v>
      </c>
      <c r="R260" s="223" t="n">
        <f aca="false">+R256*$C260</f>
        <v>0.705773809523809</v>
      </c>
      <c r="S260" s="223" t="n">
        <f aca="false">+S256*$C260</f>
        <v>0.705773809523809</v>
      </c>
      <c r="T260" s="223" t="n">
        <f aca="false">+T256*$C260</f>
        <v>0.705773809523809</v>
      </c>
      <c r="U260" s="223" t="n">
        <f aca="false">+U256*$C260</f>
        <v>0.705773809523809</v>
      </c>
      <c r="V260" s="223" t="n">
        <f aca="false">+V256*$C260</f>
        <v>0.705773809523809</v>
      </c>
      <c r="W260" s="223" t="n">
        <f aca="false">+W256*$C260</f>
        <v>0.705773809523809</v>
      </c>
      <c r="X260" s="223" t="n">
        <f aca="false">+X256*$C260</f>
        <v>1.41601047619048</v>
      </c>
      <c r="Y260" s="223" t="n">
        <f aca="false">+Y256*$C260</f>
        <v>2.12624714285714</v>
      </c>
      <c r="Z260" s="223" t="n">
        <f aca="false">+Z256*$C260</f>
        <v>2.83648380952381</v>
      </c>
      <c r="AA260" s="223" t="n">
        <f aca="false">+AA256*$C260</f>
        <v>3.54672047619048</v>
      </c>
      <c r="AB260" s="223" t="n">
        <f aca="false">+AB256*$C260</f>
        <v>4.25695714285714</v>
      </c>
      <c r="AC260" s="223" t="n">
        <f aca="false">+AC256*$C260</f>
        <v>4.96719380952381</v>
      </c>
      <c r="AD260" s="181" t="n">
        <f aca="false">+AD256*$C260</f>
        <v>5.67743047619048</v>
      </c>
      <c r="AE260" s="223" t="n">
        <f aca="false">+AE256*$C260</f>
        <v>6.38766714285714</v>
      </c>
      <c r="AF260" s="223" t="n">
        <f aca="false">+AF256*$C260</f>
        <v>7.09790380952381</v>
      </c>
      <c r="AG260" s="223" t="n">
        <f aca="false">+AG256*$C260</f>
        <v>7.80814047619047</v>
      </c>
      <c r="AH260" s="223" t="n">
        <f aca="false">+AH256*$C260</f>
        <v>8.51837714285714</v>
      </c>
      <c r="AI260" s="223" t="n">
        <f aca="false">+AI256*$C260</f>
        <v>9.22861380952381</v>
      </c>
      <c r="AJ260" s="223" t="n">
        <f aca="false">+AJ256*$C260</f>
        <v>9.93885047619048</v>
      </c>
      <c r="AK260" s="223" t="n">
        <f aca="false">+AK256*$C260</f>
        <v>10.6490871428571</v>
      </c>
      <c r="AL260" s="223" t="n">
        <f aca="false">+AL256*$C260</f>
        <v>11.3593238095238</v>
      </c>
      <c r="AM260" s="223" t="n">
        <f aca="false">+AM256*$C260</f>
        <v>12.0695604761905</v>
      </c>
      <c r="AN260" s="223" t="n">
        <f aca="false">+AN256*$C260</f>
        <v>12.7797971428571</v>
      </c>
      <c r="AO260" s="223" t="n">
        <f aca="false">+AO256*$C260</f>
        <v>13.4900338095238</v>
      </c>
      <c r="AP260" s="223" t="n">
        <f aca="false">+AP256*$C260</f>
        <v>13.4900338095238</v>
      </c>
      <c r="AQ260" s="223" t="n">
        <f aca="false">+AQ256*$C260</f>
        <v>13.4900338095238</v>
      </c>
      <c r="AR260" s="223" t="n">
        <f aca="false">+AR256*$C260</f>
        <v>13.4900338095238</v>
      </c>
      <c r="AS260" s="223" t="n">
        <f aca="false">+AS256*$C260</f>
        <v>13.4900338095238</v>
      </c>
      <c r="AT260" s="223" t="n">
        <f aca="false">+AT256*$C260</f>
        <v>14.2000338095238</v>
      </c>
      <c r="AU260" s="223" t="n">
        <f aca="false">+AU256*$C260</f>
        <v>14.2000338095238</v>
      </c>
      <c r="AV260" s="223" t="n">
        <f aca="false">+AV256*$C260</f>
        <v>14.2000338095238</v>
      </c>
      <c r="AW260" s="223" t="n">
        <f aca="false">+AW256*$C260</f>
        <v>14.2000338095238</v>
      </c>
      <c r="AX260" s="223" t="n">
        <f aca="false">+AX256*$C260</f>
        <v>14.2000338095238</v>
      </c>
      <c r="AY260" s="223" t="n">
        <f aca="false">+AY256*$C260</f>
        <v>14.2000338095238</v>
      </c>
      <c r="AZ260" s="223" t="n">
        <f aca="false">+AZ256*$C260</f>
        <v>14.2000338095238</v>
      </c>
      <c r="BA260" s="223" t="n">
        <f aca="false">+BA256*$C260</f>
        <v>14.2000338095238</v>
      </c>
      <c r="BB260" s="223" t="n">
        <f aca="false">+BB256*$C260</f>
        <v>14.2000338095238</v>
      </c>
      <c r="BC260" s="235"/>
      <c r="BD260" s="236"/>
      <c r="BE260" s="236"/>
      <c r="BF260" s="236"/>
      <c r="BG260" s="236"/>
      <c r="BH260" s="236"/>
      <c r="BI260" s="236"/>
      <c r="BJ260" s="236"/>
      <c r="BK260" s="236"/>
      <c r="BL260" s="236"/>
      <c r="BM260" s="236"/>
      <c r="BN260" s="236"/>
      <c r="BO260" s="236"/>
      <c r="BP260" s="236"/>
      <c r="BQ260" s="236"/>
      <c r="BR260" s="236"/>
      <c r="BS260" s="236"/>
      <c r="BT260" s="236"/>
      <c r="BU260" s="236"/>
      <c r="BV260" s="236"/>
      <c r="BW260" s="236"/>
      <c r="BX260" s="236"/>
      <c r="BY260" s="236"/>
      <c r="BZ260" s="236"/>
      <c r="CA260" s="236"/>
      <c r="CB260" s="236"/>
      <c r="CC260" s="236"/>
      <c r="CD260" s="236"/>
      <c r="CE260" s="236"/>
      <c r="CF260" s="236"/>
      <c r="CG260" s="236"/>
      <c r="CH260" s="236"/>
      <c r="CI260" s="236"/>
      <c r="CJ260" s="236"/>
      <c r="CK260" s="236"/>
    </row>
    <row r="261" customFormat="false" ht="13.5" hidden="false" customHeight="false" outlineLevel="0" collapsed="false">
      <c r="A261" s="224"/>
      <c r="B261" s="224" t="s">
        <v>126</v>
      </c>
      <c r="C261" s="225" t="str">
        <f aca="false">+'NTP or Sold'!C22</f>
        <v>Available</v>
      </c>
      <c r="D261" s="226" t="n">
        <f aca="false">+D258*$C260</f>
        <v>0</v>
      </c>
      <c r="E261" s="226" t="n">
        <f aca="false">+E258*$C260</f>
        <v>0</v>
      </c>
      <c r="F261" s="226" t="n">
        <f aca="false">+F258*$C260</f>
        <v>0</v>
      </c>
      <c r="G261" s="226" t="n">
        <f aca="false">+G258*$C260</f>
        <v>0</v>
      </c>
      <c r="H261" s="226" t="n">
        <f aca="false">+H258*$C260</f>
        <v>0</v>
      </c>
      <c r="I261" s="226" t="n">
        <f aca="false">+I258*$C260</f>
        <v>0</v>
      </c>
      <c r="J261" s="226" t="n">
        <f aca="false">+J258*$C260</f>
        <v>0</v>
      </c>
      <c r="K261" s="226" t="n">
        <f aca="false">+K258*$C260</f>
        <v>0</v>
      </c>
      <c r="L261" s="226" t="n">
        <f aca="false">+L258*$C260</f>
        <v>0</v>
      </c>
      <c r="M261" s="226" t="n">
        <f aca="false">+M258*$C260</f>
        <v>0</v>
      </c>
      <c r="N261" s="226" t="n">
        <f aca="false">+N258*$C260</f>
        <v>0.71</v>
      </c>
      <c r="O261" s="226" t="n">
        <f aca="false">+O258*$C260</f>
        <v>0.71</v>
      </c>
      <c r="P261" s="226" t="n">
        <f aca="false">+P258*$C260</f>
        <v>0.71</v>
      </c>
      <c r="Q261" s="226" t="n">
        <f aca="false">+Q258*$C260</f>
        <v>0.71</v>
      </c>
      <c r="R261" s="226" t="n">
        <f aca="false">+R258*$C260</f>
        <v>0.71</v>
      </c>
      <c r="S261" s="226" t="n">
        <f aca="false">+S258*$C260</f>
        <v>0.71</v>
      </c>
      <c r="T261" s="226" t="n">
        <f aca="false">+T258*$C260</f>
        <v>0.71</v>
      </c>
      <c r="U261" s="226" t="n">
        <f aca="false">+U258*$C260</f>
        <v>0.71</v>
      </c>
      <c r="V261" s="226" t="n">
        <f aca="false">+V258*$C260</f>
        <v>0.71</v>
      </c>
      <c r="W261" s="226" t="n">
        <f aca="false">+W258*$C260</f>
        <v>0.71</v>
      </c>
      <c r="X261" s="226" t="n">
        <f aca="false">+X258*$C260</f>
        <v>0.938777777777778</v>
      </c>
      <c r="Y261" s="226" t="n">
        <f aca="false">+Y258*$C260</f>
        <v>1.16755555555556</v>
      </c>
      <c r="Z261" s="226" t="n">
        <f aca="false">+Z258*$C260</f>
        <v>1.39633333333333</v>
      </c>
      <c r="AA261" s="226" t="n">
        <f aca="false">+AA258*$C260</f>
        <v>1.62511111111111</v>
      </c>
      <c r="AB261" s="226" t="n">
        <f aca="false">+AB258*$C260</f>
        <v>1.85388888888889</v>
      </c>
      <c r="AC261" s="226" t="n">
        <f aca="false">+AC258*$C260</f>
        <v>2.08266666666667</v>
      </c>
      <c r="AD261" s="187" t="n">
        <f aca="false">+AD258*$C260</f>
        <v>2.31144444444444</v>
      </c>
      <c r="AE261" s="226" t="n">
        <f aca="false">+AE258*$C260</f>
        <v>2.54022222222222</v>
      </c>
      <c r="AF261" s="226" t="n">
        <f aca="false">+AF258*$C260</f>
        <v>2.769</v>
      </c>
      <c r="AG261" s="226" t="n">
        <f aca="false">+AG258*$C260</f>
        <v>2.99777777777778</v>
      </c>
      <c r="AH261" s="226" t="n">
        <f aca="false">+AH258*$C260</f>
        <v>3.22655555555556</v>
      </c>
      <c r="AI261" s="226" t="n">
        <f aca="false">+AI258*$C260</f>
        <v>3.45533333333333</v>
      </c>
      <c r="AJ261" s="226" t="n">
        <f aca="false">+AJ258*$C260</f>
        <v>3.68411111111111</v>
      </c>
      <c r="AK261" s="226" t="n">
        <f aca="false">+AK258*$C260</f>
        <v>3.91288888888889</v>
      </c>
      <c r="AL261" s="226" t="n">
        <f aca="false">+AL258*$C260</f>
        <v>4.14166666666667</v>
      </c>
      <c r="AM261" s="226" t="n">
        <f aca="false">+AM258*$C260</f>
        <v>4.37044444444445</v>
      </c>
      <c r="AN261" s="226" t="n">
        <f aca="false">+AN258*$C260</f>
        <v>4.59922222222222</v>
      </c>
      <c r="AO261" s="226" t="n">
        <f aca="false">+AO258*$C260</f>
        <v>4.828</v>
      </c>
      <c r="AP261" s="226" t="n">
        <f aca="false">+AP258*$C260</f>
        <v>14.2</v>
      </c>
      <c r="AQ261" s="226" t="n">
        <f aca="false">+AQ258*$C260</f>
        <v>14.2</v>
      </c>
      <c r="AR261" s="226" t="n">
        <f aca="false">+AR258*$C260</f>
        <v>14.2</v>
      </c>
      <c r="AS261" s="226" t="n">
        <f aca="false">+AS258*$C260</f>
        <v>14.2</v>
      </c>
      <c r="AT261" s="226" t="n">
        <f aca="false">+AT258*$C260</f>
        <v>14.2</v>
      </c>
      <c r="AU261" s="226" t="n">
        <f aca="false">+AU258*$C260</f>
        <v>14.2</v>
      </c>
      <c r="AV261" s="226" t="n">
        <f aca="false">+AV258*$C260</f>
        <v>14.2</v>
      </c>
      <c r="AW261" s="226" t="n">
        <f aca="false">+AW258*$C260</f>
        <v>14.2</v>
      </c>
      <c r="AX261" s="226" t="n">
        <f aca="false">+AX258*$C260</f>
        <v>14.2</v>
      </c>
      <c r="AY261" s="226" t="n">
        <f aca="false">+AY258*$C260</f>
        <v>14.2</v>
      </c>
      <c r="AZ261" s="226" t="n">
        <f aca="false">+AZ258*$C260</f>
        <v>14.2</v>
      </c>
      <c r="BA261" s="226" t="n">
        <f aca="false">+BA258*$C260</f>
        <v>14.2</v>
      </c>
      <c r="BB261" s="226" t="n">
        <f aca="false">+BB258*$C260</f>
        <v>14.2</v>
      </c>
      <c r="BC261" s="237"/>
      <c r="BD261" s="238"/>
      <c r="BE261" s="238"/>
      <c r="BF261" s="238"/>
      <c r="BG261" s="238"/>
      <c r="BH261" s="238"/>
      <c r="BI261" s="238"/>
      <c r="BJ261" s="238"/>
      <c r="BK261" s="238"/>
      <c r="BL261" s="238"/>
      <c r="BM261" s="238"/>
      <c r="BN261" s="238"/>
      <c r="BO261" s="238"/>
      <c r="BP261" s="238"/>
      <c r="BQ261" s="238"/>
      <c r="BR261" s="238"/>
      <c r="BS261" s="238"/>
      <c r="BT261" s="238"/>
      <c r="BU261" s="238"/>
      <c r="BV261" s="238"/>
      <c r="BW261" s="238"/>
      <c r="BX261" s="238"/>
      <c r="BY261" s="238"/>
      <c r="BZ261" s="238"/>
      <c r="CA261" s="238"/>
      <c r="CB261" s="238"/>
      <c r="CC261" s="238"/>
      <c r="CD261" s="238"/>
      <c r="CE261" s="238"/>
      <c r="CF261" s="238"/>
      <c r="CG261" s="238"/>
      <c r="CH261" s="238"/>
      <c r="CI261" s="238"/>
      <c r="CJ261" s="238"/>
      <c r="CK261" s="238"/>
    </row>
    <row r="262" customFormat="false" ht="15" hidden="false" customHeight="true" outlineLevel="0" collapsed="false">
      <c r="A262" s="231"/>
      <c r="B262" s="214" t="str">
        <f aca="false">+'NTP or Sold'!H23</f>
        <v>LM6000</v>
      </c>
      <c r="C262" s="215" t="str">
        <f aca="false">+'NTP or Sold'!T23</f>
        <v>Unassigned</v>
      </c>
      <c r="D262" s="216"/>
      <c r="E262" s="216"/>
      <c r="F262" s="216"/>
      <c r="G262" s="216"/>
      <c r="H262" s="216"/>
      <c r="I262" s="216"/>
      <c r="J262" s="216"/>
      <c r="K262" s="216"/>
      <c r="L262" s="216"/>
      <c r="M262" s="216"/>
      <c r="N262" s="216"/>
      <c r="O262" s="216"/>
      <c r="P262" s="216"/>
      <c r="Q262" s="216"/>
      <c r="R262" s="216"/>
      <c r="S262" s="216"/>
      <c r="T262" s="216"/>
      <c r="U262" s="216"/>
      <c r="V262" s="216"/>
      <c r="W262" s="216"/>
      <c r="X262" s="216"/>
      <c r="Y262" s="216"/>
      <c r="Z262" s="216"/>
      <c r="AA262" s="216"/>
      <c r="AB262" s="216"/>
      <c r="AC262" s="216"/>
      <c r="AD262" s="165"/>
      <c r="AE262" s="216"/>
      <c r="AF262" s="216"/>
      <c r="AG262" s="216"/>
      <c r="AH262" s="216"/>
      <c r="AI262" s="216"/>
      <c r="AJ262" s="216"/>
      <c r="AK262" s="216"/>
      <c r="AL262" s="216"/>
      <c r="AM262" s="216"/>
      <c r="AN262" s="216"/>
      <c r="AO262" s="216"/>
      <c r="AP262" s="216"/>
      <c r="AQ262" s="216"/>
      <c r="AR262" s="216"/>
      <c r="AS262" s="216"/>
      <c r="AT262" s="216"/>
      <c r="AU262" s="216"/>
      <c r="AV262" s="216"/>
      <c r="AW262" s="216"/>
      <c r="AX262" s="216"/>
      <c r="AY262" s="216"/>
      <c r="AZ262" s="216"/>
      <c r="BA262" s="216"/>
      <c r="BB262" s="216"/>
      <c r="BC262" s="229"/>
    </row>
    <row r="263" customFormat="false" ht="12.75" hidden="false" customHeight="false" outlineLevel="0" collapsed="false">
      <c r="A263" s="233"/>
      <c r="B263" s="217" t="s">
        <v>121</v>
      </c>
      <c r="C263" s="215"/>
      <c r="D263" s="218" t="n">
        <v>0</v>
      </c>
      <c r="E263" s="218" t="n">
        <v>0</v>
      </c>
      <c r="F263" s="218" t="n">
        <v>0</v>
      </c>
      <c r="G263" s="218" t="n">
        <v>0</v>
      </c>
      <c r="H263" s="218" t="n">
        <v>0</v>
      </c>
      <c r="I263" s="218" t="n">
        <v>0</v>
      </c>
      <c r="J263" s="218" t="n">
        <v>0</v>
      </c>
      <c r="K263" s="218" t="n">
        <v>0</v>
      </c>
      <c r="L263" s="218" t="n">
        <v>0</v>
      </c>
      <c r="M263" s="218" t="n">
        <v>0</v>
      </c>
      <c r="N263" s="218" t="n">
        <f aca="false">16.7/336</f>
        <v>0.049702380952381</v>
      </c>
      <c r="O263" s="218" t="n">
        <v>0</v>
      </c>
      <c r="P263" s="218" t="n">
        <v>0</v>
      </c>
      <c r="Q263" s="218" t="n">
        <v>0</v>
      </c>
      <c r="R263" s="218" t="n">
        <v>0</v>
      </c>
      <c r="S263" s="218" t="n">
        <v>0</v>
      </c>
      <c r="T263" s="218" t="n">
        <v>0</v>
      </c>
      <c r="U263" s="218" t="n">
        <v>0</v>
      </c>
      <c r="V263" s="218" t="n">
        <v>0</v>
      </c>
      <c r="W263" s="218" t="n">
        <v>0</v>
      </c>
      <c r="X263" s="218" t="n">
        <f aca="false">+(0.95-0.0497)/18</f>
        <v>0.0500166666666667</v>
      </c>
      <c r="Y263" s="218" t="n">
        <f aca="false">+(0.95-0.0497)/18</f>
        <v>0.0500166666666667</v>
      </c>
      <c r="Z263" s="218" t="n">
        <f aca="false">+(0.95-0.0497)/18</f>
        <v>0.0500166666666667</v>
      </c>
      <c r="AA263" s="218" t="n">
        <f aca="false">+(0.95-0.0497)/18</f>
        <v>0.0500166666666667</v>
      </c>
      <c r="AB263" s="218" t="n">
        <f aca="false">+(0.95-0.0497)/18</f>
        <v>0.0500166666666667</v>
      </c>
      <c r="AC263" s="218" t="n">
        <f aca="false">+(0.95-0.0497)/18</f>
        <v>0.0500166666666667</v>
      </c>
      <c r="AD263" s="170" t="n">
        <f aca="false">+(0.95-0.0497)/18</f>
        <v>0.0500166666666667</v>
      </c>
      <c r="AE263" s="218" t="n">
        <f aca="false">+(0.95-0.0497)/18</f>
        <v>0.0500166666666667</v>
      </c>
      <c r="AF263" s="218" t="n">
        <f aca="false">+(0.95-0.0497)/18</f>
        <v>0.0500166666666667</v>
      </c>
      <c r="AG263" s="218" t="n">
        <f aca="false">+(0.95-0.0497)/18</f>
        <v>0.0500166666666667</v>
      </c>
      <c r="AH263" s="218" t="n">
        <f aca="false">+(0.95-0.0497)/18</f>
        <v>0.0500166666666667</v>
      </c>
      <c r="AI263" s="218" t="n">
        <f aca="false">+(0.95-0.0497)/18</f>
        <v>0.0500166666666667</v>
      </c>
      <c r="AJ263" s="218" t="n">
        <f aca="false">+(0.95-0.0497)/18</f>
        <v>0.0500166666666667</v>
      </c>
      <c r="AK263" s="218" t="n">
        <f aca="false">+(0.95-0.0497)/18</f>
        <v>0.0500166666666667</v>
      </c>
      <c r="AL263" s="218" t="n">
        <f aca="false">+(0.95-0.0497)/18</f>
        <v>0.0500166666666667</v>
      </c>
      <c r="AM263" s="218" t="n">
        <f aca="false">+(0.95-0.0497)/18</f>
        <v>0.0500166666666667</v>
      </c>
      <c r="AN263" s="218" t="n">
        <f aca="false">+(0.95-0.0497)/18</f>
        <v>0.0500166666666667</v>
      </c>
      <c r="AO263" s="218" t="n">
        <f aca="false">+(0.95-0.0497)/18</f>
        <v>0.0500166666666667</v>
      </c>
      <c r="AP263" s="218" t="n">
        <v>0</v>
      </c>
      <c r="AQ263" s="218" t="n">
        <v>0</v>
      </c>
      <c r="AR263" s="218" t="n">
        <v>0</v>
      </c>
      <c r="AS263" s="218" t="n">
        <v>0</v>
      </c>
      <c r="AT263" s="218" t="n">
        <v>0.05</v>
      </c>
      <c r="AU263" s="218" t="n">
        <v>0</v>
      </c>
      <c r="AV263" s="218" t="n">
        <v>0</v>
      </c>
      <c r="AW263" s="218" t="n">
        <v>0</v>
      </c>
      <c r="AX263" s="218" t="n">
        <v>0</v>
      </c>
      <c r="AY263" s="218" t="n">
        <v>0</v>
      </c>
      <c r="AZ263" s="218" t="n">
        <v>0</v>
      </c>
      <c r="BA263" s="218" t="n">
        <v>0</v>
      </c>
      <c r="BB263" s="218" t="n">
        <v>0</v>
      </c>
      <c r="BC263" s="232" t="n">
        <f aca="false">SUM(D263:BB263)</f>
        <v>1.00000238095238</v>
      </c>
      <c r="BD263" s="217"/>
    </row>
    <row r="264" customFormat="false" ht="12.75" hidden="false" customHeight="false" outlineLevel="0" collapsed="false">
      <c r="A264" s="233"/>
      <c r="B264" s="217" t="s">
        <v>122</v>
      </c>
      <c r="C264" s="215"/>
      <c r="D264" s="218" t="n">
        <f aca="false">D263</f>
        <v>0</v>
      </c>
      <c r="E264" s="218" t="n">
        <f aca="false">+D264+E263</f>
        <v>0</v>
      </c>
      <c r="F264" s="218" t="n">
        <f aca="false">+E264+F263</f>
        <v>0</v>
      </c>
      <c r="G264" s="218" t="n">
        <f aca="false">+F264+G263</f>
        <v>0</v>
      </c>
      <c r="H264" s="218" t="n">
        <f aca="false">+G264+H263</f>
        <v>0</v>
      </c>
      <c r="I264" s="218" t="n">
        <f aca="false">+H264+I263</f>
        <v>0</v>
      </c>
      <c r="J264" s="218" t="n">
        <f aca="false">+I264+J263</f>
        <v>0</v>
      </c>
      <c r="K264" s="218" t="n">
        <f aca="false">+J264+K263</f>
        <v>0</v>
      </c>
      <c r="L264" s="218" t="n">
        <f aca="false">+K264+L263</f>
        <v>0</v>
      </c>
      <c r="M264" s="218" t="n">
        <f aca="false">+L264+M263</f>
        <v>0</v>
      </c>
      <c r="N264" s="218" t="n">
        <f aca="false">+M264+N263</f>
        <v>0.049702380952381</v>
      </c>
      <c r="O264" s="218" t="n">
        <f aca="false">+N264+O263</f>
        <v>0.049702380952381</v>
      </c>
      <c r="P264" s="218" t="n">
        <f aca="false">+O264+P263</f>
        <v>0.049702380952381</v>
      </c>
      <c r="Q264" s="218" t="n">
        <f aca="false">+P264+Q263</f>
        <v>0.049702380952381</v>
      </c>
      <c r="R264" s="218" t="n">
        <f aca="false">+Q264+R263</f>
        <v>0.049702380952381</v>
      </c>
      <c r="S264" s="218" t="n">
        <f aca="false">+R264+S263</f>
        <v>0.049702380952381</v>
      </c>
      <c r="T264" s="218" t="n">
        <f aca="false">+S264+T263</f>
        <v>0.049702380952381</v>
      </c>
      <c r="U264" s="218" t="n">
        <f aca="false">+T264+U263</f>
        <v>0.049702380952381</v>
      </c>
      <c r="V264" s="218" t="n">
        <f aca="false">+U264+V263</f>
        <v>0.049702380952381</v>
      </c>
      <c r="W264" s="218" t="n">
        <f aca="false">+V264+W263</f>
        <v>0.049702380952381</v>
      </c>
      <c r="X264" s="218" t="n">
        <f aca="false">+W264+X263</f>
        <v>0.0997190476190476</v>
      </c>
      <c r="Y264" s="218" t="n">
        <f aca="false">+X264+Y263</f>
        <v>0.149735714285714</v>
      </c>
      <c r="Z264" s="218" t="n">
        <f aca="false">+Y264+Z263</f>
        <v>0.199752380952381</v>
      </c>
      <c r="AA264" s="218" t="n">
        <f aca="false">+Z264+AA263</f>
        <v>0.249769047619048</v>
      </c>
      <c r="AB264" s="218" t="n">
        <f aca="false">+AA264+AB263</f>
        <v>0.299785714285714</v>
      </c>
      <c r="AC264" s="218" t="n">
        <f aca="false">+AB264+AC263</f>
        <v>0.349802380952381</v>
      </c>
      <c r="AD264" s="170" t="n">
        <f aca="false">+AC264+AD263</f>
        <v>0.399819047619048</v>
      </c>
      <c r="AE264" s="218" t="n">
        <f aca="false">+AD264+AE263</f>
        <v>0.449835714285714</v>
      </c>
      <c r="AF264" s="218" t="n">
        <f aca="false">+AE264+AF263</f>
        <v>0.499852380952381</v>
      </c>
      <c r="AG264" s="218" t="n">
        <f aca="false">+AF264+AG263</f>
        <v>0.549869047619048</v>
      </c>
      <c r="AH264" s="218" t="n">
        <f aca="false">+AG264+AH263</f>
        <v>0.599885714285714</v>
      </c>
      <c r="AI264" s="218" t="n">
        <f aca="false">+AH264+AI263</f>
        <v>0.649902380952381</v>
      </c>
      <c r="AJ264" s="218" t="n">
        <f aca="false">+AI264+AJ263</f>
        <v>0.699919047619048</v>
      </c>
      <c r="AK264" s="218" t="n">
        <f aca="false">+AJ264+AK263</f>
        <v>0.749935714285714</v>
      </c>
      <c r="AL264" s="218" t="n">
        <f aca="false">+AK264+AL263</f>
        <v>0.799952380952381</v>
      </c>
      <c r="AM264" s="218" t="n">
        <f aca="false">+AL264+AM263</f>
        <v>0.849969047619048</v>
      </c>
      <c r="AN264" s="218" t="n">
        <f aca="false">+AM264+AN263</f>
        <v>0.899985714285715</v>
      </c>
      <c r="AO264" s="218" t="n">
        <f aca="false">+AN264+AO263</f>
        <v>0.950002380952381</v>
      </c>
      <c r="AP264" s="218" t="n">
        <f aca="false">+AO264+AP263</f>
        <v>0.950002380952381</v>
      </c>
      <c r="AQ264" s="218" t="n">
        <f aca="false">+AP264+AQ263</f>
        <v>0.950002380952381</v>
      </c>
      <c r="AR264" s="218" t="n">
        <f aca="false">+AQ264+AR263</f>
        <v>0.950002380952381</v>
      </c>
      <c r="AS264" s="218" t="n">
        <f aca="false">+AR264+AS263</f>
        <v>0.950002380952381</v>
      </c>
      <c r="AT264" s="218" t="n">
        <f aca="false">+AS264+AT263</f>
        <v>1.00000238095238</v>
      </c>
      <c r="AU264" s="218" t="n">
        <f aca="false">+AT264+AU263</f>
        <v>1.00000238095238</v>
      </c>
      <c r="AV264" s="218" t="n">
        <f aca="false">+AU264+AV263</f>
        <v>1.00000238095238</v>
      </c>
      <c r="AW264" s="218" t="n">
        <f aca="false">+AV264+AW263</f>
        <v>1.00000238095238</v>
      </c>
      <c r="AX264" s="218" t="n">
        <f aca="false">+AW264+AX263</f>
        <v>1.00000238095238</v>
      </c>
      <c r="AY264" s="218" t="n">
        <f aca="false">+AX264+AY263</f>
        <v>1.00000238095238</v>
      </c>
      <c r="AZ264" s="218" t="n">
        <f aca="false">+AY264+AZ263</f>
        <v>1.00000238095238</v>
      </c>
      <c r="BA264" s="218" t="n">
        <f aca="false">+AZ264+BA263</f>
        <v>1.00000238095238</v>
      </c>
      <c r="BB264" s="218" t="n">
        <f aca="false">+BA264+BB263</f>
        <v>1.00000238095238</v>
      </c>
      <c r="BC264" s="232"/>
      <c r="BD264" s="217"/>
    </row>
    <row r="265" customFormat="false" ht="12.75" hidden="false" customHeight="false" outlineLevel="0" collapsed="false">
      <c r="A265" s="233"/>
      <c r="B265" s="217" t="s">
        <v>123</v>
      </c>
      <c r="C265" s="215"/>
      <c r="D265" s="218" t="n">
        <v>0</v>
      </c>
      <c r="E265" s="218" t="n">
        <v>0</v>
      </c>
      <c r="F265" s="218" t="n">
        <v>0</v>
      </c>
      <c r="G265" s="218" t="n">
        <v>0</v>
      </c>
      <c r="H265" s="218" t="n">
        <v>0</v>
      </c>
      <c r="I265" s="218" t="n">
        <v>0</v>
      </c>
      <c r="J265" s="218" t="n">
        <v>0</v>
      </c>
      <c r="K265" s="218" t="n">
        <v>0</v>
      </c>
      <c r="L265" s="218" t="n">
        <v>0</v>
      </c>
      <c r="M265" s="218" t="n">
        <v>0</v>
      </c>
      <c r="N265" s="218" t="n">
        <v>0.05</v>
      </c>
      <c r="O265" s="218" t="n">
        <v>0</v>
      </c>
      <c r="P265" s="218" t="n">
        <v>0</v>
      </c>
      <c r="Q265" s="218" t="n">
        <v>0</v>
      </c>
      <c r="R265" s="218" t="n">
        <v>0</v>
      </c>
      <c r="S265" s="218" t="n">
        <v>0</v>
      </c>
      <c r="T265" s="218" t="n">
        <v>0</v>
      </c>
      <c r="U265" s="218" t="n">
        <v>0</v>
      </c>
      <c r="V265" s="218" t="n">
        <v>0</v>
      </c>
      <c r="W265" s="218" t="n">
        <v>0</v>
      </c>
      <c r="X265" s="218" t="n">
        <f aca="false">+(0.34-0.05)/18</f>
        <v>0.0161111111111111</v>
      </c>
      <c r="Y265" s="218" t="n">
        <f aca="false">+(0.34-0.05)/18</f>
        <v>0.0161111111111111</v>
      </c>
      <c r="Z265" s="218" t="n">
        <f aca="false">+(0.34-0.05)/18</f>
        <v>0.0161111111111111</v>
      </c>
      <c r="AA265" s="218" t="n">
        <f aca="false">+(0.34-0.05)/18</f>
        <v>0.0161111111111111</v>
      </c>
      <c r="AB265" s="218" t="n">
        <f aca="false">+(0.34-0.05)/18</f>
        <v>0.0161111111111111</v>
      </c>
      <c r="AC265" s="218" t="n">
        <f aca="false">+(0.34-0.05)/18</f>
        <v>0.0161111111111111</v>
      </c>
      <c r="AD265" s="170" t="n">
        <f aca="false">+(0.34-0.05)/18</f>
        <v>0.0161111111111111</v>
      </c>
      <c r="AE265" s="218" t="n">
        <f aca="false">+(0.34-0.05)/18</f>
        <v>0.0161111111111111</v>
      </c>
      <c r="AF265" s="218" t="n">
        <f aca="false">+(0.34-0.05)/18</f>
        <v>0.0161111111111111</v>
      </c>
      <c r="AG265" s="218" t="n">
        <f aca="false">+(0.34-0.05)/18</f>
        <v>0.0161111111111111</v>
      </c>
      <c r="AH265" s="218" t="n">
        <f aca="false">+(0.34-0.05)/18</f>
        <v>0.0161111111111111</v>
      </c>
      <c r="AI265" s="218" t="n">
        <f aca="false">+(0.34-0.05)/18</f>
        <v>0.0161111111111111</v>
      </c>
      <c r="AJ265" s="218" t="n">
        <f aca="false">+(0.34-0.05)/18</f>
        <v>0.0161111111111111</v>
      </c>
      <c r="AK265" s="218" t="n">
        <f aca="false">+(0.34-0.05)/18</f>
        <v>0.0161111111111111</v>
      </c>
      <c r="AL265" s="218" t="n">
        <f aca="false">+(0.34-0.05)/18</f>
        <v>0.0161111111111111</v>
      </c>
      <c r="AM265" s="218" t="n">
        <f aca="false">+(0.34-0.05)/18</f>
        <v>0.0161111111111111</v>
      </c>
      <c r="AN265" s="218" t="n">
        <f aca="false">+(0.34-0.05)/18</f>
        <v>0.0161111111111111</v>
      </c>
      <c r="AO265" s="218" t="n">
        <f aca="false">+(0.34-0.05)/18</f>
        <v>0.0161111111111111</v>
      </c>
      <c r="AP265" s="218" t="n">
        <v>0.66</v>
      </c>
      <c r="AQ265" s="218" t="n">
        <v>0</v>
      </c>
      <c r="AR265" s="218" t="n">
        <v>0</v>
      </c>
      <c r="AS265" s="218" t="n">
        <v>0</v>
      </c>
      <c r="AT265" s="218" t="n">
        <v>0</v>
      </c>
      <c r="AU265" s="218" t="n">
        <v>0</v>
      </c>
      <c r="AV265" s="218" t="n">
        <v>0</v>
      </c>
      <c r="AW265" s="218" t="n">
        <v>0</v>
      </c>
      <c r="AX265" s="218" t="n">
        <v>0</v>
      </c>
      <c r="AY265" s="218" t="n">
        <v>0</v>
      </c>
      <c r="AZ265" s="218" t="n">
        <v>0</v>
      </c>
      <c r="BA265" s="218" t="n">
        <v>0</v>
      </c>
      <c r="BB265" s="218" t="n">
        <v>0</v>
      </c>
      <c r="BC265" s="232" t="n">
        <f aca="false">SUM(D265:BB265)</f>
        <v>1</v>
      </c>
      <c r="BD265" s="217"/>
    </row>
    <row r="266" customFormat="false" ht="12.75" hidden="false" customHeight="false" outlineLevel="0" collapsed="false">
      <c r="A266" s="233"/>
      <c r="B266" s="217" t="s">
        <v>124</v>
      </c>
      <c r="C266" s="215"/>
      <c r="D266" s="218" t="n">
        <f aca="false">D265</f>
        <v>0</v>
      </c>
      <c r="E266" s="218" t="n">
        <f aca="false">+D266+E265</f>
        <v>0</v>
      </c>
      <c r="F266" s="218" t="n">
        <f aca="false">+E266+F265</f>
        <v>0</v>
      </c>
      <c r="G266" s="218" t="n">
        <f aca="false">+F266+G265</f>
        <v>0</v>
      </c>
      <c r="H266" s="218" t="n">
        <f aca="false">+G266+H265</f>
        <v>0</v>
      </c>
      <c r="I266" s="218" t="n">
        <f aca="false">+H266+I265</f>
        <v>0</v>
      </c>
      <c r="J266" s="218" t="n">
        <f aca="false">+I266+J265</f>
        <v>0</v>
      </c>
      <c r="K266" s="218" t="n">
        <f aca="false">+J266+K265</f>
        <v>0</v>
      </c>
      <c r="L266" s="218" t="n">
        <f aca="false">+K266+L265</f>
        <v>0</v>
      </c>
      <c r="M266" s="218" t="n">
        <f aca="false">+L266+M265</f>
        <v>0</v>
      </c>
      <c r="N266" s="218" t="n">
        <f aca="false">+M266+N265</f>
        <v>0.05</v>
      </c>
      <c r="O266" s="218" t="n">
        <f aca="false">+N266+O265</f>
        <v>0.05</v>
      </c>
      <c r="P266" s="218" t="n">
        <f aca="false">+O266+P265</f>
        <v>0.05</v>
      </c>
      <c r="Q266" s="218" t="n">
        <f aca="false">+P266+Q265</f>
        <v>0.05</v>
      </c>
      <c r="R266" s="218" t="n">
        <f aca="false">+Q266+R265</f>
        <v>0.05</v>
      </c>
      <c r="S266" s="218" t="n">
        <f aca="false">+R266+S265</f>
        <v>0.05</v>
      </c>
      <c r="T266" s="218" t="n">
        <f aca="false">+S266+T265</f>
        <v>0.05</v>
      </c>
      <c r="U266" s="218" t="n">
        <f aca="false">+T266+U265</f>
        <v>0.05</v>
      </c>
      <c r="V266" s="218" t="n">
        <f aca="false">+U266+V265</f>
        <v>0.05</v>
      </c>
      <c r="W266" s="218" t="n">
        <f aca="false">+V266+W265</f>
        <v>0.05</v>
      </c>
      <c r="X266" s="218" t="n">
        <f aca="false">+W266+X265</f>
        <v>0.0661111111111111</v>
      </c>
      <c r="Y266" s="218" t="n">
        <f aca="false">+X266+Y265</f>
        <v>0.0822222222222222</v>
      </c>
      <c r="Z266" s="218" t="n">
        <f aca="false">+Y266+Z265</f>
        <v>0.0983333333333334</v>
      </c>
      <c r="AA266" s="218" t="n">
        <f aca="false">+Z266+AA265</f>
        <v>0.114444444444444</v>
      </c>
      <c r="AB266" s="218" t="n">
        <f aca="false">+AA266+AB265</f>
        <v>0.130555555555556</v>
      </c>
      <c r="AC266" s="218" t="n">
        <f aca="false">+AB266+AC265</f>
        <v>0.146666666666667</v>
      </c>
      <c r="AD266" s="170" t="n">
        <f aca="false">+AC266+AD265</f>
        <v>0.162777777777778</v>
      </c>
      <c r="AE266" s="218" t="n">
        <f aca="false">+AD266+AE265</f>
        <v>0.178888888888889</v>
      </c>
      <c r="AF266" s="218" t="n">
        <f aca="false">+AE266+AF265</f>
        <v>0.195</v>
      </c>
      <c r="AG266" s="218" t="n">
        <f aca="false">+AF266+AG265</f>
        <v>0.211111111111111</v>
      </c>
      <c r="AH266" s="218" t="n">
        <f aca="false">+AG266+AH265</f>
        <v>0.227222222222222</v>
      </c>
      <c r="AI266" s="218" t="n">
        <f aca="false">+AH266+AI265</f>
        <v>0.243333333333333</v>
      </c>
      <c r="AJ266" s="218" t="n">
        <f aca="false">+AI266+AJ265</f>
        <v>0.259444444444444</v>
      </c>
      <c r="AK266" s="218" t="n">
        <f aca="false">+AJ266+AK265</f>
        <v>0.275555555555556</v>
      </c>
      <c r="AL266" s="218" t="n">
        <f aca="false">+AK266+AL265</f>
        <v>0.291666666666667</v>
      </c>
      <c r="AM266" s="218" t="n">
        <f aca="false">+AL266+AM265</f>
        <v>0.307777777777778</v>
      </c>
      <c r="AN266" s="218" t="n">
        <f aca="false">+AM266+AN265</f>
        <v>0.323888888888889</v>
      </c>
      <c r="AO266" s="218" t="n">
        <f aca="false">+AN266+AO265</f>
        <v>0.34</v>
      </c>
      <c r="AP266" s="218" t="n">
        <f aca="false">+AO266+AP265</f>
        <v>1</v>
      </c>
      <c r="AQ266" s="218" t="n">
        <f aca="false">+AP266+AQ265</f>
        <v>1</v>
      </c>
      <c r="AR266" s="218" t="n">
        <f aca="false">+AQ266+AR265</f>
        <v>1</v>
      </c>
      <c r="AS266" s="218" t="n">
        <f aca="false">+AR266+AS265</f>
        <v>1</v>
      </c>
      <c r="AT266" s="218" t="n">
        <f aca="false">+AS266+AT265</f>
        <v>1</v>
      </c>
      <c r="AU266" s="218" t="n">
        <f aca="false">+AT266+AU265</f>
        <v>1</v>
      </c>
      <c r="AV266" s="218" t="n">
        <f aca="false">+AU266+AV265</f>
        <v>1</v>
      </c>
      <c r="AW266" s="218" t="n">
        <f aca="false">+AV266+AW265</f>
        <v>1</v>
      </c>
      <c r="AX266" s="218" t="n">
        <f aca="false">+AW266+AX265</f>
        <v>1</v>
      </c>
      <c r="AY266" s="218" t="n">
        <f aca="false">+AX266+AY265</f>
        <v>1</v>
      </c>
      <c r="AZ266" s="218" t="n">
        <f aca="false">+AY266+AZ265</f>
        <v>1</v>
      </c>
      <c r="BA266" s="218" t="n">
        <f aca="false">+AZ266+BA265</f>
        <v>1</v>
      </c>
      <c r="BB266" s="218" t="n">
        <f aca="false">+BA266+BB265</f>
        <v>1</v>
      </c>
      <c r="BC266" s="232"/>
      <c r="BD266" s="217"/>
    </row>
    <row r="267" customFormat="false" ht="12.75" hidden="false" customHeight="false" outlineLevel="0" collapsed="false">
      <c r="A267" s="239"/>
      <c r="B267" s="219"/>
      <c r="C267" s="215"/>
      <c r="D267" s="220"/>
      <c r="E267" s="220"/>
      <c r="F267" s="220"/>
      <c r="G267" s="220"/>
      <c r="H267" s="220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175"/>
      <c r="AE267" s="220"/>
      <c r="AF267" s="220"/>
      <c r="AG267" s="220"/>
      <c r="AH267" s="220"/>
      <c r="AI267" s="220"/>
      <c r="AJ267" s="220"/>
      <c r="AK267" s="220"/>
      <c r="AL267" s="220"/>
      <c r="AM267" s="220"/>
      <c r="AN267" s="220"/>
      <c r="AO267" s="220"/>
      <c r="AP267" s="220"/>
      <c r="AQ267" s="220"/>
      <c r="AR267" s="220"/>
      <c r="AS267" s="220"/>
      <c r="AT267" s="220"/>
      <c r="AU267" s="220"/>
      <c r="AV267" s="220"/>
      <c r="AW267" s="220"/>
      <c r="AX267" s="220"/>
      <c r="AY267" s="220"/>
      <c r="AZ267" s="220"/>
      <c r="BA267" s="220"/>
      <c r="BB267" s="220"/>
      <c r="BC267" s="234"/>
      <c r="BD267" s="219"/>
    </row>
    <row r="268" customFormat="false" ht="12.75" hidden="false" customHeight="false" outlineLevel="0" collapsed="false">
      <c r="A268" s="221"/>
      <c r="B268" s="221" t="s">
        <v>125</v>
      </c>
      <c r="C268" s="222" t="n">
        <v>14.2</v>
      </c>
      <c r="D268" s="223" t="n">
        <f aca="false">+D264*$C268</f>
        <v>0</v>
      </c>
      <c r="E268" s="223" t="n">
        <f aca="false">+E264*$C268</f>
        <v>0</v>
      </c>
      <c r="F268" s="223" t="n">
        <f aca="false">+F264*$C268</f>
        <v>0</v>
      </c>
      <c r="G268" s="223" t="n">
        <f aca="false">+G264*$C268</f>
        <v>0</v>
      </c>
      <c r="H268" s="223" t="n">
        <f aca="false">+H264*$C268</f>
        <v>0</v>
      </c>
      <c r="I268" s="223" t="n">
        <f aca="false">+I264*$C268</f>
        <v>0</v>
      </c>
      <c r="J268" s="223" t="n">
        <f aca="false">+J264*$C268</f>
        <v>0</v>
      </c>
      <c r="K268" s="223" t="n">
        <f aca="false">+K264*$C268</f>
        <v>0</v>
      </c>
      <c r="L268" s="223" t="n">
        <f aca="false">+L264*$C268</f>
        <v>0</v>
      </c>
      <c r="M268" s="223" t="n">
        <f aca="false">+M264*$C268</f>
        <v>0</v>
      </c>
      <c r="N268" s="223" t="n">
        <f aca="false">+N264*$C268</f>
        <v>0.705773809523809</v>
      </c>
      <c r="O268" s="223" t="n">
        <f aca="false">+O264*$C268</f>
        <v>0.705773809523809</v>
      </c>
      <c r="P268" s="223" t="n">
        <f aca="false">+P264*$C268</f>
        <v>0.705773809523809</v>
      </c>
      <c r="Q268" s="223" t="n">
        <f aca="false">+Q264*$C268</f>
        <v>0.705773809523809</v>
      </c>
      <c r="R268" s="223" t="n">
        <f aca="false">+R264*$C268</f>
        <v>0.705773809523809</v>
      </c>
      <c r="S268" s="223" t="n">
        <f aca="false">+S264*$C268</f>
        <v>0.705773809523809</v>
      </c>
      <c r="T268" s="223" t="n">
        <f aca="false">+T264*$C268</f>
        <v>0.705773809523809</v>
      </c>
      <c r="U268" s="223" t="n">
        <f aca="false">+U264*$C268</f>
        <v>0.705773809523809</v>
      </c>
      <c r="V268" s="223" t="n">
        <f aca="false">+V264*$C268</f>
        <v>0.705773809523809</v>
      </c>
      <c r="W268" s="223" t="n">
        <f aca="false">+W264*$C268</f>
        <v>0.705773809523809</v>
      </c>
      <c r="X268" s="223" t="n">
        <f aca="false">+X264*$C268</f>
        <v>1.41601047619048</v>
      </c>
      <c r="Y268" s="223" t="n">
        <f aca="false">+Y264*$C268</f>
        <v>2.12624714285714</v>
      </c>
      <c r="Z268" s="223" t="n">
        <f aca="false">+Z264*$C268</f>
        <v>2.83648380952381</v>
      </c>
      <c r="AA268" s="223" t="n">
        <f aca="false">+AA264*$C268</f>
        <v>3.54672047619048</v>
      </c>
      <c r="AB268" s="223" t="n">
        <f aca="false">+AB264*$C268</f>
        <v>4.25695714285714</v>
      </c>
      <c r="AC268" s="223" t="n">
        <f aca="false">+AC264*$C268</f>
        <v>4.96719380952381</v>
      </c>
      <c r="AD268" s="181" t="n">
        <f aca="false">+AD264*$C268</f>
        <v>5.67743047619048</v>
      </c>
      <c r="AE268" s="223" t="n">
        <f aca="false">+AE264*$C268</f>
        <v>6.38766714285714</v>
      </c>
      <c r="AF268" s="223" t="n">
        <f aca="false">+AF264*$C268</f>
        <v>7.09790380952381</v>
      </c>
      <c r="AG268" s="223" t="n">
        <f aca="false">+AG264*$C268</f>
        <v>7.80814047619047</v>
      </c>
      <c r="AH268" s="223" t="n">
        <f aca="false">+AH264*$C268</f>
        <v>8.51837714285714</v>
      </c>
      <c r="AI268" s="223" t="n">
        <f aca="false">+AI264*$C268</f>
        <v>9.22861380952381</v>
      </c>
      <c r="AJ268" s="223" t="n">
        <f aca="false">+AJ264*$C268</f>
        <v>9.93885047619048</v>
      </c>
      <c r="AK268" s="223" t="n">
        <f aca="false">+AK264*$C268</f>
        <v>10.6490871428571</v>
      </c>
      <c r="AL268" s="223" t="n">
        <f aca="false">+AL264*$C268</f>
        <v>11.3593238095238</v>
      </c>
      <c r="AM268" s="223" t="n">
        <f aca="false">+AM264*$C268</f>
        <v>12.0695604761905</v>
      </c>
      <c r="AN268" s="223" t="n">
        <f aca="false">+AN264*$C268</f>
        <v>12.7797971428571</v>
      </c>
      <c r="AO268" s="223" t="n">
        <f aca="false">+AO264*$C268</f>
        <v>13.4900338095238</v>
      </c>
      <c r="AP268" s="223" t="n">
        <f aca="false">+AP264*$C268</f>
        <v>13.4900338095238</v>
      </c>
      <c r="AQ268" s="223" t="n">
        <f aca="false">+AQ264*$C268</f>
        <v>13.4900338095238</v>
      </c>
      <c r="AR268" s="223" t="n">
        <f aca="false">+AR264*$C268</f>
        <v>13.4900338095238</v>
      </c>
      <c r="AS268" s="223" t="n">
        <f aca="false">+AS264*$C268</f>
        <v>13.4900338095238</v>
      </c>
      <c r="AT268" s="223" t="n">
        <f aca="false">+AT264*$C268</f>
        <v>14.2000338095238</v>
      </c>
      <c r="AU268" s="223" t="n">
        <f aca="false">+AU264*$C268</f>
        <v>14.2000338095238</v>
      </c>
      <c r="AV268" s="223" t="n">
        <f aca="false">+AV264*$C268</f>
        <v>14.2000338095238</v>
      </c>
      <c r="AW268" s="223" t="n">
        <f aca="false">+AW264*$C268</f>
        <v>14.2000338095238</v>
      </c>
      <c r="AX268" s="223" t="n">
        <f aca="false">+AX264*$C268</f>
        <v>14.2000338095238</v>
      </c>
      <c r="AY268" s="223" t="n">
        <f aca="false">+AY264*$C268</f>
        <v>14.2000338095238</v>
      </c>
      <c r="AZ268" s="223" t="n">
        <f aca="false">+AZ264*$C268</f>
        <v>14.2000338095238</v>
      </c>
      <c r="BA268" s="223" t="n">
        <f aca="false">+BA264*$C268</f>
        <v>14.2000338095238</v>
      </c>
      <c r="BB268" s="223" t="n">
        <f aca="false">+BB264*$C268</f>
        <v>14.2000338095238</v>
      </c>
      <c r="BC268" s="235"/>
      <c r="BD268" s="236"/>
      <c r="BE268" s="236"/>
      <c r="BF268" s="236"/>
      <c r="BG268" s="236"/>
      <c r="BH268" s="236"/>
      <c r="BI268" s="236"/>
      <c r="BJ268" s="236"/>
      <c r="BK268" s="236"/>
      <c r="BL268" s="236"/>
      <c r="BM268" s="236"/>
      <c r="BN268" s="236"/>
      <c r="BO268" s="236"/>
      <c r="BP268" s="236"/>
      <c r="BQ268" s="236"/>
      <c r="BR268" s="236"/>
      <c r="BS268" s="236"/>
      <c r="BT268" s="236"/>
      <c r="BU268" s="236"/>
      <c r="BV268" s="236"/>
      <c r="BW268" s="236"/>
      <c r="BX268" s="236"/>
      <c r="BY268" s="236"/>
      <c r="BZ268" s="236"/>
      <c r="CA268" s="236"/>
      <c r="CB268" s="236"/>
      <c r="CC268" s="236"/>
      <c r="CD268" s="236"/>
      <c r="CE268" s="236"/>
      <c r="CF268" s="236"/>
      <c r="CG268" s="236"/>
      <c r="CH268" s="236"/>
      <c r="CI268" s="236"/>
      <c r="CJ268" s="236"/>
      <c r="CK268" s="236"/>
    </row>
    <row r="269" customFormat="false" ht="13.5" hidden="false" customHeight="false" outlineLevel="0" collapsed="false">
      <c r="A269" s="224"/>
      <c r="B269" s="224" t="s">
        <v>126</v>
      </c>
      <c r="C269" s="225" t="str">
        <f aca="false">+'NTP or Sold'!C23</f>
        <v>Available</v>
      </c>
      <c r="D269" s="226" t="n">
        <f aca="false">+D266*$C268</f>
        <v>0</v>
      </c>
      <c r="E269" s="226" t="n">
        <f aca="false">+E266*$C268</f>
        <v>0</v>
      </c>
      <c r="F269" s="226" t="n">
        <f aca="false">+F266*$C268</f>
        <v>0</v>
      </c>
      <c r="G269" s="226" t="n">
        <f aca="false">+G266*$C268</f>
        <v>0</v>
      </c>
      <c r="H269" s="226" t="n">
        <f aca="false">+H266*$C268</f>
        <v>0</v>
      </c>
      <c r="I269" s="226" t="n">
        <f aca="false">+I266*$C268</f>
        <v>0</v>
      </c>
      <c r="J269" s="226" t="n">
        <f aca="false">+J266*$C268</f>
        <v>0</v>
      </c>
      <c r="K269" s="226" t="n">
        <f aca="false">+K266*$C268</f>
        <v>0</v>
      </c>
      <c r="L269" s="226" t="n">
        <f aca="false">+L266*$C268</f>
        <v>0</v>
      </c>
      <c r="M269" s="226" t="n">
        <f aca="false">+M266*$C268</f>
        <v>0</v>
      </c>
      <c r="N269" s="226" t="n">
        <f aca="false">+N266*$C268</f>
        <v>0.71</v>
      </c>
      <c r="O269" s="226" t="n">
        <f aca="false">+O266*$C268</f>
        <v>0.71</v>
      </c>
      <c r="P269" s="226" t="n">
        <f aca="false">+P266*$C268</f>
        <v>0.71</v>
      </c>
      <c r="Q269" s="226" t="n">
        <f aca="false">+Q266*$C268</f>
        <v>0.71</v>
      </c>
      <c r="R269" s="226" t="n">
        <f aca="false">+R266*$C268</f>
        <v>0.71</v>
      </c>
      <c r="S269" s="226" t="n">
        <f aca="false">+S266*$C268</f>
        <v>0.71</v>
      </c>
      <c r="T269" s="226" t="n">
        <f aca="false">+T266*$C268</f>
        <v>0.71</v>
      </c>
      <c r="U269" s="226" t="n">
        <f aca="false">+U266*$C268</f>
        <v>0.71</v>
      </c>
      <c r="V269" s="226" t="n">
        <f aca="false">+V266*$C268</f>
        <v>0.71</v>
      </c>
      <c r="W269" s="226" t="n">
        <f aca="false">+W266*$C268</f>
        <v>0.71</v>
      </c>
      <c r="X269" s="226" t="n">
        <f aca="false">+X266*$C268</f>
        <v>0.938777777777778</v>
      </c>
      <c r="Y269" s="226" t="n">
        <f aca="false">+Y266*$C268</f>
        <v>1.16755555555556</v>
      </c>
      <c r="Z269" s="226" t="n">
        <f aca="false">+Z266*$C268</f>
        <v>1.39633333333333</v>
      </c>
      <c r="AA269" s="226" t="n">
        <f aca="false">+AA266*$C268</f>
        <v>1.62511111111111</v>
      </c>
      <c r="AB269" s="226" t="n">
        <f aca="false">+AB266*$C268</f>
        <v>1.85388888888889</v>
      </c>
      <c r="AC269" s="226" t="n">
        <f aca="false">+AC266*$C268</f>
        <v>2.08266666666667</v>
      </c>
      <c r="AD269" s="187" t="n">
        <f aca="false">+AD266*$C268</f>
        <v>2.31144444444444</v>
      </c>
      <c r="AE269" s="226" t="n">
        <f aca="false">+AE266*$C268</f>
        <v>2.54022222222222</v>
      </c>
      <c r="AF269" s="226" t="n">
        <f aca="false">+AF266*$C268</f>
        <v>2.769</v>
      </c>
      <c r="AG269" s="226" t="n">
        <f aca="false">+AG266*$C268</f>
        <v>2.99777777777778</v>
      </c>
      <c r="AH269" s="226" t="n">
        <f aca="false">+AH266*$C268</f>
        <v>3.22655555555556</v>
      </c>
      <c r="AI269" s="226" t="n">
        <f aca="false">+AI266*$C268</f>
        <v>3.45533333333333</v>
      </c>
      <c r="AJ269" s="226" t="n">
        <f aca="false">+AJ266*$C268</f>
        <v>3.68411111111111</v>
      </c>
      <c r="AK269" s="226" t="n">
        <f aca="false">+AK266*$C268</f>
        <v>3.91288888888889</v>
      </c>
      <c r="AL269" s="226" t="n">
        <f aca="false">+AL266*$C268</f>
        <v>4.14166666666667</v>
      </c>
      <c r="AM269" s="226" t="n">
        <f aca="false">+AM266*$C268</f>
        <v>4.37044444444445</v>
      </c>
      <c r="AN269" s="226" t="n">
        <f aca="false">+AN266*$C268</f>
        <v>4.59922222222222</v>
      </c>
      <c r="AO269" s="226" t="n">
        <f aca="false">+AO266*$C268</f>
        <v>4.828</v>
      </c>
      <c r="AP269" s="226" t="n">
        <f aca="false">+AP266*$C268</f>
        <v>14.2</v>
      </c>
      <c r="AQ269" s="226" t="n">
        <f aca="false">+AQ266*$C268</f>
        <v>14.2</v>
      </c>
      <c r="AR269" s="226" t="n">
        <f aca="false">+AR266*$C268</f>
        <v>14.2</v>
      </c>
      <c r="AS269" s="226" t="n">
        <f aca="false">+AS266*$C268</f>
        <v>14.2</v>
      </c>
      <c r="AT269" s="226" t="n">
        <f aca="false">+AT266*$C268</f>
        <v>14.2</v>
      </c>
      <c r="AU269" s="226" t="n">
        <f aca="false">+AU266*$C268</f>
        <v>14.2</v>
      </c>
      <c r="AV269" s="226" t="n">
        <f aca="false">+AV266*$C268</f>
        <v>14.2</v>
      </c>
      <c r="AW269" s="226" t="n">
        <f aca="false">+AW266*$C268</f>
        <v>14.2</v>
      </c>
      <c r="AX269" s="226" t="n">
        <f aca="false">+AX266*$C268</f>
        <v>14.2</v>
      </c>
      <c r="AY269" s="226" t="n">
        <f aca="false">+AY266*$C268</f>
        <v>14.2</v>
      </c>
      <c r="AZ269" s="226" t="n">
        <f aca="false">+AZ266*$C268</f>
        <v>14.2</v>
      </c>
      <c r="BA269" s="226" t="n">
        <f aca="false">+BA266*$C268</f>
        <v>14.2</v>
      </c>
      <c r="BB269" s="226" t="n">
        <f aca="false">+BB266*$C268</f>
        <v>14.2</v>
      </c>
      <c r="BC269" s="237"/>
      <c r="BD269" s="238"/>
      <c r="BE269" s="238"/>
      <c r="BF269" s="238"/>
      <c r="BG269" s="238"/>
      <c r="BH269" s="238"/>
      <c r="BI269" s="238"/>
      <c r="BJ269" s="238"/>
      <c r="BK269" s="238"/>
      <c r="BL269" s="238"/>
      <c r="BM269" s="238"/>
      <c r="BN269" s="238"/>
      <c r="BO269" s="238"/>
      <c r="BP269" s="238"/>
      <c r="BQ269" s="238"/>
      <c r="BR269" s="238"/>
      <c r="BS269" s="238"/>
      <c r="BT269" s="238"/>
      <c r="BU269" s="238"/>
      <c r="BV269" s="238"/>
      <c r="BW269" s="238"/>
      <c r="BX269" s="238"/>
      <c r="BY269" s="238"/>
      <c r="BZ269" s="238"/>
      <c r="CA269" s="238"/>
      <c r="CB269" s="238"/>
      <c r="CC269" s="238"/>
      <c r="CD269" s="238"/>
      <c r="CE269" s="238"/>
      <c r="CF269" s="238"/>
      <c r="CG269" s="238"/>
      <c r="CH269" s="238"/>
      <c r="CI269" s="238"/>
      <c r="CJ269" s="238"/>
      <c r="CK269" s="238"/>
    </row>
    <row r="270" customFormat="false" ht="15" hidden="false" customHeight="true" outlineLevel="0" collapsed="false">
      <c r="A270" s="161" t="n">
        <v>4</v>
      </c>
      <c r="B270" s="178" t="str">
        <f aca="false">+'NTP or Sold'!H25</f>
        <v>LM6000</v>
      </c>
      <c r="C270" s="163" t="str">
        <f aca="false">+'NTP or Sold'!T25</f>
        <v>Fountain Valley PSCO (ENA) - 90%</v>
      </c>
      <c r="D270" s="281"/>
      <c r="E270" s="281"/>
      <c r="F270" s="281"/>
      <c r="G270" s="281"/>
      <c r="H270" s="281"/>
      <c r="I270" s="281"/>
      <c r="J270" s="281"/>
      <c r="K270" s="281"/>
      <c r="L270" s="281"/>
      <c r="M270" s="281"/>
      <c r="N270" s="281"/>
      <c r="O270" s="281"/>
      <c r="P270" s="281"/>
      <c r="Q270" s="281"/>
      <c r="R270" s="281"/>
      <c r="S270" s="281"/>
      <c r="T270" s="281"/>
      <c r="U270" s="281"/>
      <c r="V270" s="281"/>
      <c r="W270" s="281"/>
      <c r="X270" s="281"/>
      <c r="Y270" s="281"/>
      <c r="Z270" s="281"/>
      <c r="AA270" s="281"/>
      <c r="AB270" s="281"/>
      <c r="AC270" s="281"/>
      <c r="AD270" s="241"/>
      <c r="AE270" s="281"/>
      <c r="AF270" s="281"/>
      <c r="AG270" s="281"/>
      <c r="AH270" s="281"/>
      <c r="AI270" s="281"/>
      <c r="AJ270" s="281"/>
      <c r="AK270" s="281"/>
      <c r="AL270" s="281"/>
      <c r="AM270" s="281"/>
      <c r="AN270" s="281"/>
      <c r="AO270" s="281"/>
      <c r="AP270" s="281"/>
      <c r="AQ270" s="281"/>
      <c r="AR270" s="281"/>
      <c r="AS270" s="281"/>
      <c r="AT270" s="281"/>
      <c r="AU270" s="281"/>
      <c r="AV270" s="281"/>
      <c r="AW270" s="281"/>
      <c r="AX270" s="281"/>
      <c r="AY270" s="281"/>
      <c r="AZ270" s="281"/>
      <c r="BA270" s="281"/>
      <c r="BB270" s="281"/>
      <c r="BC270" s="285"/>
    </row>
    <row r="271" customFormat="false" ht="12.75" hidden="false" customHeight="false" outlineLevel="0" collapsed="false">
      <c r="A271" s="161"/>
      <c r="B271" s="168" t="s">
        <v>121</v>
      </c>
      <c r="C271" s="163"/>
      <c r="D271" s="169" t="n">
        <v>0</v>
      </c>
      <c r="E271" s="169" t="n">
        <v>0</v>
      </c>
      <c r="F271" s="169" t="n">
        <v>0</v>
      </c>
      <c r="G271" s="169" t="n">
        <v>0</v>
      </c>
      <c r="H271" s="169" t="n">
        <v>0</v>
      </c>
      <c r="I271" s="169" t="n">
        <v>0</v>
      </c>
      <c r="J271" s="169" t="n">
        <v>0</v>
      </c>
      <c r="K271" s="169" t="n">
        <v>0</v>
      </c>
      <c r="L271" s="169" t="n">
        <v>0</v>
      </c>
      <c r="M271" s="169" t="n">
        <v>0</v>
      </c>
      <c r="N271" s="169" t="n">
        <f aca="false">16.7/336</f>
        <v>0.049702380952381</v>
      </c>
      <c r="O271" s="169" t="n">
        <v>0</v>
      </c>
      <c r="P271" s="169" t="n">
        <v>0</v>
      </c>
      <c r="Q271" s="169" t="n">
        <v>0</v>
      </c>
      <c r="R271" s="169" t="n">
        <v>0</v>
      </c>
      <c r="S271" s="169" t="n">
        <v>0</v>
      </c>
      <c r="T271" s="169" t="n">
        <v>0</v>
      </c>
      <c r="U271" s="169" t="n">
        <v>0</v>
      </c>
      <c r="V271" s="169" t="n">
        <v>0</v>
      </c>
      <c r="W271" s="169" t="n">
        <v>0</v>
      </c>
      <c r="X271" s="169" t="n">
        <f aca="false">+(0.95-0.0497)/18</f>
        <v>0.0500166666666667</v>
      </c>
      <c r="Y271" s="169" t="n">
        <f aca="false">+(0.95-0.0497)/18</f>
        <v>0.0500166666666667</v>
      </c>
      <c r="Z271" s="169" t="n">
        <f aca="false">+(0.95-0.0497)/18</f>
        <v>0.0500166666666667</v>
      </c>
      <c r="AA271" s="169" t="n">
        <f aca="false">+(0.95-0.0497)/18</f>
        <v>0.0500166666666667</v>
      </c>
      <c r="AB271" s="169" t="n">
        <f aca="false">+(0.95-0.0497)/18</f>
        <v>0.0500166666666667</v>
      </c>
      <c r="AC271" s="169" t="n">
        <f aca="false">+(0.95-0.0497)/18</f>
        <v>0.0500166666666667</v>
      </c>
      <c r="AD271" s="170" t="n">
        <f aca="false">+(0.95-0.0497)/18</f>
        <v>0.0500166666666667</v>
      </c>
      <c r="AE271" s="169" t="n">
        <f aca="false">+(0.95-0.0497)/18</f>
        <v>0.0500166666666667</v>
      </c>
      <c r="AF271" s="169" t="n">
        <f aca="false">+(0.95-0.0497)/18</f>
        <v>0.0500166666666667</v>
      </c>
      <c r="AG271" s="169" t="n">
        <f aca="false">+(0.95-0.0497)/18</f>
        <v>0.0500166666666667</v>
      </c>
      <c r="AH271" s="169" t="n">
        <f aca="false">+(0.95-0.0497)/18</f>
        <v>0.0500166666666667</v>
      </c>
      <c r="AI271" s="169" t="n">
        <f aca="false">+(0.95-0.0497)/18</f>
        <v>0.0500166666666667</v>
      </c>
      <c r="AJ271" s="169" t="n">
        <f aca="false">+(0.95-0.0497)/18</f>
        <v>0.0500166666666667</v>
      </c>
      <c r="AK271" s="169" t="n">
        <f aca="false">+(0.95-0.0497)/18</f>
        <v>0.0500166666666667</v>
      </c>
      <c r="AL271" s="169" t="n">
        <f aca="false">+(0.95-0.0497)/18</f>
        <v>0.0500166666666667</v>
      </c>
      <c r="AM271" s="169" t="n">
        <f aca="false">+(0.95-0.0497)/18</f>
        <v>0.0500166666666667</v>
      </c>
      <c r="AN271" s="169" t="n">
        <f aca="false">+(0.95-0.0497)/18</f>
        <v>0.0500166666666667</v>
      </c>
      <c r="AO271" s="169" t="n">
        <f aca="false">+(0.95-0.0497)/18</f>
        <v>0.0500166666666667</v>
      </c>
      <c r="AP271" s="169" t="n">
        <v>0</v>
      </c>
      <c r="AQ271" s="169" t="n">
        <v>0</v>
      </c>
      <c r="AR271" s="169" t="n">
        <v>0</v>
      </c>
      <c r="AS271" s="169" t="n">
        <v>0</v>
      </c>
      <c r="AT271" s="169" t="n">
        <v>0.05</v>
      </c>
      <c r="AU271" s="169" t="n">
        <v>0</v>
      </c>
      <c r="AV271" s="169" t="n">
        <v>0</v>
      </c>
      <c r="AW271" s="169" t="n">
        <v>0</v>
      </c>
      <c r="AX271" s="169" t="n">
        <v>0</v>
      </c>
      <c r="AY271" s="169" t="n">
        <v>0</v>
      </c>
      <c r="AZ271" s="169" t="n">
        <v>0</v>
      </c>
      <c r="BA271" s="169" t="n">
        <v>0</v>
      </c>
      <c r="BB271" s="169" t="n">
        <v>0</v>
      </c>
      <c r="BC271" s="171" t="n">
        <f aca="false">SUM(D271:BB271)</f>
        <v>1.00000238095238</v>
      </c>
      <c r="BD271" s="168"/>
    </row>
    <row r="272" customFormat="false" ht="12.75" hidden="false" customHeight="false" outlineLevel="0" collapsed="false">
      <c r="A272" s="161"/>
      <c r="B272" s="168" t="s">
        <v>122</v>
      </c>
      <c r="C272" s="163"/>
      <c r="D272" s="169" t="n">
        <f aca="false">D271</f>
        <v>0</v>
      </c>
      <c r="E272" s="169" t="n">
        <f aca="false">+D272+E271</f>
        <v>0</v>
      </c>
      <c r="F272" s="169" t="n">
        <f aca="false">+E272+F271</f>
        <v>0</v>
      </c>
      <c r="G272" s="169" t="n">
        <f aca="false">+F272+G271</f>
        <v>0</v>
      </c>
      <c r="H272" s="169" t="n">
        <f aca="false">+G272+H271</f>
        <v>0</v>
      </c>
      <c r="I272" s="169" t="n">
        <f aca="false">+H272+I271</f>
        <v>0</v>
      </c>
      <c r="J272" s="169" t="n">
        <f aca="false">+I272+J271</f>
        <v>0</v>
      </c>
      <c r="K272" s="169" t="n">
        <f aca="false">+J272+K271</f>
        <v>0</v>
      </c>
      <c r="L272" s="169" t="n">
        <f aca="false">+K272+L271</f>
        <v>0</v>
      </c>
      <c r="M272" s="169" t="n">
        <f aca="false">+L272+M271</f>
        <v>0</v>
      </c>
      <c r="N272" s="169" t="n">
        <f aca="false">+M272+N271</f>
        <v>0.049702380952381</v>
      </c>
      <c r="O272" s="169" t="n">
        <f aca="false">+N272+O271</f>
        <v>0.049702380952381</v>
      </c>
      <c r="P272" s="169" t="n">
        <f aca="false">+O272+P271</f>
        <v>0.049702380952381</v>
      </c>
      <c r="Q272" s="169" t="n">
        <f aca="false">+P272+Q271</f>
        <v>0.049702380952381</v>
      </c>
      <c r="R272" s="169" t="n">
        <f aca="false">+Q272+R271</f>
        <v>0.049702380952381</v>
      </c>
      <c r="S272" s="169" t="n">
        <f aca="false">+R272+S271</f>
        <v>0.049702380952381</v>
      </c>
      <c r="T272" s="169" t="n">
        <f aca="false">+S272+T271</f>
        <v>0.049702380952381</v>
      </c>
      <c r="U272" s="169" t="n">
        <f aca="false">+T272+U271</f>
        <v>0.049702380952381</v>
      </c>
      <c r="V272" s="169" t="n">
        <f aca="false">+U272+V271</f>
        <v>0.049702380952381</v>
      </c>
      <c r="W272" s="169" t="n">
        <f aca="false">+V272+W271</f>
        <v>0.049702380952381</v>
      </c>
      <c r="X272" s="169" t="n">
        <f aca="false">+W272+X271</f>
        <v>0.0997190476190476</v>
      </c>
      <c r="Y272" s="169" t="n">
        <f aca="false">+X272+Y271</f>
        <v>0.149735714285714</v>
      </c>
      <c r="Z272" s="169" t="n">
        <f aca="false">+Y272+Z271</f>
        <v>0.199752380952381</v>
      </c>
      <c r="AA272" s="169" t="n">
        <f aca="false">+Z272+AA271</f>
        <v>0.249769047619048</v>
      </c>
      <c r="AB272" s="169" t="n">
        <f aca="false">+AA272+AB271</f>
        <v>0.299785714285714</v>
      </c>
      <c r="AC272" s="169" t="n">
        <f aca="false">+AB272+AC271</f>
        <v>0.349802380952381</v>
      </c>
      <c r="AD272" s="170" t="n">
        <f aca="false">+AC272+AD271</f>
        <v>0.399819047619048</v>
      </c>
      <c r="AE272" s="169" t="n">
        <f aca="false">+AD272+AE271</f>
        <v>0.449835714285714</v>
      </c>
      <c r="AF272" s="169" t="n">
        <f aca="false">+AE272+AF271</f>
        <v>0.499852380952381</v>
      </c>
      <c r="AG272" s="169" t="n">
        <f aca="false">+AF272+AG271</f>
        <v>0.549869047619048</v>
      </c>
      <c r="AH272" s="169" t="n">
        <f aca="false">+AG272+AH271</f>
        <v>0.599885714285714</v>
      </c>
      <c r="AI272" s="169" t="n">
        <f aca="false">+AH272+AI271</f>
        <v>0.649902380952381</v>
      </c>
      <c r="AJ272" s="169" t="n">
        <f aca="false">+AI272+AJ271</f>
        <v>0.699919047619048</v>
      </c>
      <c r="AK272" s="169" t="n">
        <f aca="false">+AJ272+AK271</f>
        <v>0.749935714285714</v>
      </c>
      <c r="AL272" s="169" t="n">
        <f aca="false">+AK272+AL271</f>
        <v>0.799952380952381</v>
      </c>
      <c r="AM272" s="169" t="n">
        <f aca="false">+AL272+AM271</f>
        <v>0.849969047619048</v>
      </c>
      <c r="AN272" s="169" t="n">
        <f aca="false">+AM272+AN271</f>
        <v>0.899985714285715</v>
      </c>
      <c r="AO272" s="169" t="n">
        <f aca="false">+AN272+AO271</f>
        <v>0.950002380952381</v>
      </c>
      <c r="AP272" s="169" t="n">
        <f aca="false">+AO272+AP271</f>
        <v>0.950002380952381</v>
      </c>
      <c r="AQ272" s="169" t="n">
        <f aca="false">+AP272+AQ271</f>
        <v>0.950002380952381</v>
      </c>
      <c r="AR272" s="169" t="n">
        <f aca="false">+AQ272+AR271</f>
        <v>0.950002380952381</v>
      </c>
      <c r="AS272" s="169" t="n">
        <f aca="false">+AR272+AS271</f>
        <v>0.950002380952381</v>
      </c>
      <c r="AT272" s="169" t="n">
        <f aca="false">+AS272+AT271</f>
        <v>1.00000238095238</v>
      </c>
      <c r="AU272" s="169" t="n">
        <f aca="false">+AT272+AU271</f>
        <v>1.00000238095238</v>
      </c>
      <c r="AV272" s="169" t="n">
        <f aca="false">+AU272+AV271</f>
        <v>1.00000238095238</v>
      </c>
      <c r="AW272" s="169" t="n">
        <f aca="false">+AV272+AW271</f>
        <v>1.00000238095238</v>
      </c>
      <c r="AX272" s="169" t="n">
        <f aca="false">+AW272+AX271</f>
        <v>1.00000238095238</v>
      </c>
      <c r="AY272" s="169" t="n">
        <f aca="false">+AX272+AY271</f>
        <v>1.00000238095238</v>
      </c>
      <c r="AZ272" s="169" t="n">
        <f aca="false">+AY272+AZ271</f>
        <v>1.00000238095238</v>
      </c>
      <c r="BA272" s="169" t="n">
        <f aca="false">+AZ272+BA271</f>
        <v>1.00000238095238</v>
      </c>
      <c r="BB272" s="169" t="n">
        <f aca="false">+BA272+BB271</f>
        <v>1.00000238095238</v>
      </c>
      <c r="BC272" s="171"/>
      <c r="BD272" s="168"/>
    </row>
    <row r="273" customFormat="false" ht="12.75" hidden="false" customHeight="false" outlineLevel="0" collapsed="false">
      <c r="A273" s="161"/>
      <c r="B273" s="168" t="s">
        <v>123</v>
      </c>
      <c r="C273" s="163"/>
      <c r="D273" s="169" t="n">
        <v>0</v>
      </c>
      <c r="E273" s="169" t="n">
        <v>0</v>
      </c>
      <c r="F273" s="169" t="n">
        <v>0</v>
      </c>
      <c r="G273" s="169" t="n">
        <v>0</v>
      </c>
      <c r="H273" s="169" t="n">
        <v>0</v>
      </c>
      <c r="I273" s="169" t="n">
        <v>0</v>
      </c>
      <c r="J273" s="169" t="n">
        <v>0</v>
      </c>
      <c r="K273" s="169" t="n">
        <v>0</v>
      </c>
      <c r="L273" s="169" t="n">
        <v>0</v>
      </c>
      <c r="M273" s="169" t="n">
        <v>0</v>
      </c>
      <c r="N273" s="169" t="n">
        <v>0.05</v>
      </c>
      <c r="O273" s="169" t="n">
        <v>0</v>
      </c>
      <c r="P273" s="169" t="n">
        <v>0</v>
      </c>
      <c r="Q273" s="169" t="n">
        <v>0</v>
      </c>
      <c r="R273" s="169" t="n">
        <v>0</v>
      </c>
      <c r="S273" s="169" t="n">
        <v>0</v>
      </c>
      <c r="T273" s="169" t="n">
        <v>0</v>
      </c>
      <c r="U273" s="169" t="n">
        <v>0</v>
      </c>
      <c r="V273" s="169" t="n">
        <v>0</v>
      </c>
      <c r="W273" s="169" t="n">
        <v>0</v>
      </c>
      <c r="X273" s="169" t="n">
        <f aca="false">+(0.34-0.05)/18</f>
        <v>0.0161111111111111</v>
      </c>
      <c r="Y273" s="169" t="n">
        <f aca="false">+(0.34-0.05)/18</f>
        <v>0.0161111111111111</v>
      </c>
      <c r="Z273" s="169" t="n">
        <f aca="false">+(0.34-0.05)/18</f>
        <v>0.0161111111111111</v>
      </c>
      <c r="AA273" s="169" t="n">
        <f aca="false">+(0.34-0.05)/18</f>
        <v>0.0161111111111111</v>
      </c>
      <c r="AB273" s="169" t="n">
        <f aca="false">+(0.34-0.05)/18</f>
        <v>0.0161111111111111</v>
      </c>
      <c r="AC273" s="169" t="n">
        <f aca="false">+(0.34-0.05)/18</f>
        <v>0.0161111111111111</v>
      </c>
      <c r="AD273" s="170" t="n">
        <f aca="false">+(0.34-0.05)/18</f>
        <v>0.0161111111111111</v>
      </c>
      <c r="AE273" s="169" t="n">
        <f aca="false">+(0.34-0.05)/18</f>
        <v>0.0161111111111111</v>
      </c>
      <c r="AF273" s="169" t="n">
        <f aca="false">+(0.34-0.05)/18</f>
        <v>0.0161111111111111</v>
      </c>
      <c r="AG273" s="169" t="n">
        <f aca="false">+(0.34-0.05)/18</f>
        <v>0.0161111111111111</v>
      </c>
      <c r="AH273" s="169" t="n">
        <f aca="false">+(0.34-0.05)/18</f>
        <v>0.0161111111111111</v>
      </c>
      <c r="AI273" s="169" t="n">
        <f aca="false">+(0.34-0.05)/18</f>
        <v>0.0161111111111111</v>
      </c>
      <c r="AJ273" s="169" t="n">
        <f aca="false">+(0.34-0.05)/18</f>
        <v>0.0161111111111111</v>
      </c>
      <c r="AK273" s="169" t="n">
        <f aca="false">+(0.34-0.05)/18</f>
        <v>0.0161111111111111</v>
      </c>
      <c r="AL273" s="169" t="n">
        <f aca="false">+(0.34-0.05)/18</f>
        <v>0.0161111111111111</v>
      </c>
      <c r="AM273" s="169" t="n">
        <f aca="false">+(0.34-0.05)/18</f>
        <v>0.0161111111111111</v>
      </c>
      <c r="AN273" s="169" t="n">
        <f aca="false">+(0.34-0.05)/18</f>
        <v>0.0161111111111111</v>
      </c>
      <c r="AO273" s="169" t="n">
        <f aca="false">+(0.34-0.05)/18</f>
        <v>0.0161111111111111</v>
      </c>
      <c r="AP273" s="169" t="n">
        <v>0.66</v>
      </c>
      <c r="AQ273" s="169" t="n">
        <v>0</v>
      </c>
      <c r="AR273" s="169" t="n">
        <v>0</v>
      </c>
      <c r="AS273" s="169" t="n">
        <v>0</v>
      </c>
      <c r="AT273" s="169" t="n">
        <v>0</v>
      </c>
      <c r="AU273" s="169" t="n">
        <v>0</v>
      </c>
      <c r="AV273" s="169" t="n">
        <v>0</v>
      </c>
      <c r="AW273" s="169" t="n">
        <v>0</v>
      </c>
      <c r="AX273" s="169" t="n">
        <v>0</v>
      </c>
      <c r="AY273" s="169" t="n">
        <v>0</v>
      </c>
      <c r="AZ273" s="169" t="n">
        <v>0</v>
      </c>
      <c r="BA273" s="169" t="n">
        <v>0</v>
      </c>
      <c r="BB273" s="169" t="n">
        <v>0</v>
      </c>
      <c r="BC273" s="171" t="n">
        <f aca="false">SUM(D273:BB273)</f>
        <v>1</v>
      </c>
      <c r="BD273" s="168"/>
    </row>
    <row r="274" customFormat="false" ht="12.75" hidden="false" customHeight="false" outlineLevel="0" collapsed="false">
      <c r="A274" s="161"/>
      <c r="B274" s="168" t="s">
        <v>124</v>
      </c>
      <c r="C274" s="163"/>
      <c r="D274" s="169" t="n">
        <f aca="false">D273</f>
        <v>0</v>
      </c>
      <c r="E274" s="169" t="n">
        <f aca="false">+D274+E273</f>
        <v>0</v>
      </c>
      <c r="F274" s="169" t="n">
        <f aca="false">+E274+F273</f>
        <v>0</v>
      </c>
      <c r="G274" s="169" t="n">
        <f aca="false">+F274+G273</f>
        <v>0</v>
      </c>
      <c r="H274" s="169" t="n">
        <f aca="false">+G274+H273</f>
        <v>0</v>
      </c>
      <c r="I274" s="169" t="n">
        <f aca="false">+H274+I273</f>
        <v>0</v>
      </c>
      <c r="J274" s="169" t="n">
        <f aca="false">+I274+J273</f>
        <v>0</v>
      </c>
      <c r="K274" s="169" t="n">
        <f aca="false">+J274+K273</f>
        <v>0</v>
      </c>
      <c r="L274" s="169" t="n">
        <f aca="false">+K274+L273</f>
        <v>0</v>
      </c>
      <c r="M274" s="169" t="n">
        <f aca="false">+L274+M273</f>
        <v>0</v>
      </c>
      <c r="N274" s="169" t="n">
        <f aca="false">+M274+N273</f>
        <v>0.05</v>
      </c>
      <c r="O274" s="169" t="n">
        <f aca="false">+N274+O273</f>
        <v>0.05</v>
      </c>
      <c r="P274" s="169" t="n">
        <f aca="false">+O274+P273</f>
        <v>0.05</v>
      </c>
      <c r="Q274" s="169" t="n">
        <f aca="false">+P274+Q273</f>
        <v>0.05</v>
      </c>
      <c r="R274" s="169" t="n">
        <f aca="false">+Q274+R273</f>
        <v>0.05</v>
      </c>
      <c r="S274" s="169" t="n">
        <f aca="false">+R274+S273</f>
        <v>0.05</v>
      </c>
      <c r="T274" s="169" t="n">
        <f aca="false">+S274+T273</f>
        <v>0.05</v>
      </c>
      <c r="U274" s="169" t="n">
        <f aca="false">+T274+U273</f>
        <v>0.05</v>
      </c>
      <c r="V274" s="169" t="n">
        <f aca="false">+U274+V273</f>
        <v>0.05</v>
      </c>
      <c r="W274" s="169" t="n">
        <f aca="false">+V274+W273</f>
        <v>0.05</v>
      </c>
      <c r="X274" s="169" t="n">
        <f aca="false">+W274+X273</f>
        <v>0.0661111111111111</v>
      </c>
      <c r="Y274" s="169" t="n">
        <f aca="false">+X274+Y273</f>
        <v>0.0822222222222222</v>
      </c>
      <c r="Z274" s="169" t="n">
        <f aca="false">+Y274+Z273</f>
        <v>0.0983333333333334</v>
      </c>
      <c r="AA274" s="169" t="n">
        <f aca="false">+Z274+AA273</f>
        <v>0.114444444444444</v>
      </c>
      <c r="AB274" s="169" t="n">
        <f aca="false">+AA274+AB273</f>
        <v>0.130555555555556</v>
      </c>
      <c r="AC274" s="169" t="n">
        <f aca="false">+AB274+AC273</f>
        <v>0.146666666666667</v>
      </c>
      <c r="AD274" s="170" t="n">
        <f aca="false">+AC274+AD273</f>
        <v>0.162777777777778</v>
      </c>
      <c r="AE274" s="169" t="n">
        <f aca="false">+AD274+AE273</f>
        <v>0.178888888888889</v>
      </c>
      <c r="AF274" s="169" t="n">
        <f aca="false">+AE274+AF273</f>
        <v>0.195</v>
      </c>
      <c r="AG274" s="169" t="n">
        <f aca="false">+AF274+AG273</f>
        <v>0.211111111111111</v>
      </c>
      <c r="AH274" s="169" t="n">
        <f aca="false">+AG274+AH273</f>
        <v>0.227222222222222</v>
      </c>
      <c r="AI274" s="169" t="n">
        <f aca="false">+AH274+AI273</f>
        <v>0.243333333333333</v>
      </c>
      <c r="AJ274" s="169" t="n">
        <f aca="false">+AI274+AJ273</f>
        <v>0.259444444444444</v>
      </c>
      <c r="AK274" s="169" t="n">
        <f aca="false">+AJ274+AK273</f>
        <v>0.275555555555556</v>
      </c>
      <c r="AL274" s="169" t="n">
        <f aca="false">+AK274+AL273</f>
        <v>0.291666666666667</v>
      </c>
      <c r="AM274" s="169" t="n">
        <f aca="false">+AL274+AM273</f>
        <v>0.307777777777778</v>
      </c>
      <c r="AN274" s="169" t="n">
        <f aca="false">+AM274+AN273</f>
        <v>0.323888888888889</v>
      </c>
      <c r="AO274" s="169" t="n">
        <f aca="false">+AN274+AO273</f>
        <v>0.34</v>
      </c>
      <c r="AP274" s="169" t="n">
        <f aca="false">+AO274+AP273</f>
        <v>1</v>
      </c>
      <c r="AQ274" s="169" t="n">
        <f aca="false">+AP274+AQ273</f>
        <v>1</v>
      </c>
      <c r="AR274" s="169" t="n">
        <f aca="false">+AQ274+AR273</f>
        <v>1</v>
      </c>
      <c r="AS274" s="169" t="n">
        <f aca="false">+AR274+AS273</f>
        <v>1</v>
      </c>
      <c r="AT274" s="169" t="n">
        <f aca="false">+AS274+AT273</f>
        <v>1</v>
      </c>
      <c r="AU274" s="169" t="n">
        <f aca="false">+AT274+AU273</f>
        <v>1</v>
      </c>
      <c r="AV274" s="169" t="n">
        <f aca="false">+AU274+AV273</f>
        <v>1</v>
      </c>
      <c r="AW274" s="169" t="n">
        <f aca="false">+AV274+AW273</f>
        <v>1</v>
      </c>
      <c r="AX274" s="169" t="n">
        <f aca="false">+AW274+AX273</f>
        <v>1</v>
      </c>
      <c r="AY274" s="169" t="n">
        <f aca="false">+AX274+AY273</f>
        <v>1</v>
      </c>
      <c r="AZ274" s="169" t="n">
        <f aca="false">+AY274+AZ273</f>
        <v>1</v>
      </c>
      <c r="BA274" s="169" t="n">
        <f aca="false">+AZ274+BA273</f>
        <v>1</v>
      </c>
      <c r="BB274" s="169" t="n">
        <f aca="false">+BA274+BB273</f>
        <v>1</v>
      </c>
      <c r="BC274" s="171"/>
      <c r="BD274" s="168"/>
    </row>
    <row r="275" customFormat="false" ht="12.75" hidden="false" customHeight="false" outlineLevel="0" collapsed="false">
      <c r="A275" s="161"/>
      <c r="B275" s="173"/>
      <c r="C275" s="163"/>
      <c r="D275" s="174"/>
      <c r="E275" s="174"/>
      <c r="F275" s="174"/>
      <c r="G275" s="174"/>
      <c r="H275" s="174"/>
      <c r="I275" s="174"/>
      <c r="J275" s="174"/>
      <c r="K275" s="174"/>
      <c r="L275" s="174"/>
      <c r="M275" s="174"/>
      <c r="N275" s="174"/>
      <c r="O275" s="174"/>
      <c r="P275" s="174"/>
      <c r="Q275" s="174"/>
      <c r="R275" s="174"/>
      <c r="S275" s="174"/>
      <c r="T275" s="174"/>
      <c r="U275" s="174"/>
      <c r="V275" s="174"/>
      <c r="W275" s="174"/>
      <c r="X275" s="174"/>
      <c r="Y275" s="174"/>
      <c r="Z275" s="174"/>
      <c r="AA275" s="174"/>
      <c r="AB275" s="174"/>
      <c r="AC275" s="174"/>
      <c r="AD275" s="175"/>
      <c r="AE275" s="174"/>
      <c r="AF275" s="174"/>
      <c r="AG275" s="174"/>
      <c r="AH275" s="174"/>
      <c r="AI275" s="174"/>
      <c r="AJ275" s="174"/>
      <c r="AK275" s="174"/>
      <c r="AL275" s="174"/>
      <c r="AM275" s="174"/>
      <c r="AN275" s="174"/>
      <c r="AO275" s="174"/>
      <c r="AP275" s="174"/>
      <c r="AQ275" s="174"/>
      <c r="AR275" s="174"/>
      <c r="AS275" s="174"/>
      <c r="AT275" s="174"/>
      <c r="AU275" s="174"/>
      <c r="AV275" s="174"/>
      <c r="AW275" s="174"/>
      <c r="AX275" s="174"/>
      <c r="AY275" s="174"/>
      <c r="AZ275" s="174"/>
      <c r="BA275" s="174"/>
      <c r="BB275" s="174"/>
      <c r="BC275" s="176"/>
      <c r="BD275" s="173"/>
    </row>
    <row r="276" customFormat="false" ht="12.75" hidden="false" customHeight="false" outlineLevel="0" collapsed="false">
      <c r="A276" s="161"/>
      <c r="B276" s="178" t="s">
        <v>125</v>
      </c>
      <c r="C276" s="179" t="n">
        <v>14.5</v>
      </c>
      <c r="D276" s="180" t="n">
        <f aca="false">+D272*$C276</f>
        <v>0</v>
      </c>
      <c r="E276" s="180" t="n">
        <f aca="false">+E272*$C276</f>
        <v>0</v>
      </c>
      <c r="F276" s="180" t="n">
        <f aca="false">+F272*$C276</f>
        <v>0</v>
      </c>
      <c r="G276" s="180" t="n">
        <f aca="false">+G272*$C276</f>
        <v>0</v>
      </c>
      <c r="H276" s="180" t="n">
        <f aca="false">+H272*$C276</f>
        <v>0</v>
      </c>
      <c r="I276" s="180" t="n">
        <f aca="false">+I272*$C276</f>
        <v>0</v>
      </c>
      <c r="J276" s="180" t="n">
        <f aca="false">+J272*$C276</f>
        <v>0</v>
      </c>
      <c r="K276" s="180" t="n">
        <f aca="false">+K272*$C276</f>
        <v>0</v>
      </c>
      <c r="L276" s="180" t="n">
        <f aca="false">+L272*$C276</f>
        <v>0</v>
      </c>
      <c r="M276" s="180" t="n">
        <f aca="false">+M272*$C276</f>
        <v>0</v>
      </c>
      <c r="N276" s="180" t="n">
        <f aca="false">+N272*$C276</f>
        <v>0.720684523809524</v>
      </c>
      <c r="O276" s="180" t="n">
        <f aca="false">+O272*$C276</f>
        <v>0.720684523809524</v>
      </c>
      <c r="P276" s="180" t="n">
        <f aca="false">+P272*$C276</f>
        <v>0.720684523809524</v>
      </c>
      <c r="Q276" s="180" t="n">
        <f aca="false">+Q272*$C276</f>
        <v>0.720684523809524</v>
      </c>
      <c r="R276" s="180" t="n">
        <f aca="false">+R272*$C276</f>
        <v>0.720684523809524</v>
      </c>
      <c r="S276" s="180" t="n">
        <f aca="false">+S272*$C276</f>
        <v>0.720684523809524</v>
      </c>
      <c r="T276" s="180" t="n">
        <f aca="false">+T272*$C276</f>
        <v>0.720684523809524</v>
      </c>
      <c r="U276" s="180" t="n">
        <f aca="false">+U272*$C276</f>
        <v>0.720684523809524</v>
      </c>
      <c r="V276" s="180" t="n">
        <f aca="false">+V272*$C276</f>
        <v>0.720684523809524</v>
      </c>
      <c r="W276" s="180" t="n">
        <f aca="false">+W272*$C276</f>
        <v>0.720684523809524</v>
      </c>
      <c r="X276" s="180" t="n">
        <f aca="false">+X272*$C276</f>
        <v>1.44592619047619</v>
      </c>
      <c r="Y276" s="180" t="n">
        <f aca="false">+Y272*$C276</f>
        <v>2.17116785714286</v>
      </c>
      <c r="Z276" s="180" t="n">
        <f aca="false">+Z272*$C276</f>
        <v>2.89640952380952</v>
      </c>
      <c r="AA276" s="180" t="n">
        <f aca="false">+AA272*$C276</f>
        <v>3.62165119047619</v>
      </c>
      <c r="AB276" s="180" t="n">
        <f aca="false">+AB272*$C276</f>
        <v>4.34689285714286</v>
      </c>
      <c r="AC276" s="180" t="n">
        <f aca="false">+AC272*$C276</f>
        <v>5.07213452380952</v>
      </c>
      <c r="AD276" s="181" t="n">
        <f aca="false">+AD272*$C276</f>
        <v>5.79737619047619</v>
      </c>
      <c r="AE276" s="180" t="n">
        <f aca="false">+AE272*$C276</f>
        <v>6.52261785714286</v>
      </c>
      <c r="AF276" s="180" t="n">
        <f aca="false">+AF272*$C276</f>
        <v>7.24785952380952</v>
      </c>
      <c r="AG276" s="180" t="n">
        <f aca="false">+AG272*$C276</f>
        <v>7.97310119047619</v>
      </c>
      <c r="AH276" s="180" t="n">
        <f aca="false">+AH272*$C276</f>
        <v>8.69834285714286</v>
      </c>
      <c r="AI276" s="180" t="n">
        <f aca="false">+AI272*$C276</f>
        <v>9.42358452380952</v>
      </c>
      <c r="AJ276" s="180" t="n">
        <f aca="false">+AJ272*$C276</f>
        <v>10.1488261904762</v>
      </c>
      <c r="AK276" s="180" t="n">
        <f aca="false">+AK272*$C276</f>
        <v>10.8740678571429</v>
      </c>
      <c r="AL276" s="180" t="n">
        <f aca="false">+AL272*$C276</f>
        <v>11.5993095238095</v>
      </c>
      <c r="AM276" s="180" t="n">
        <f aca="false">+AM272*$C276</f>
        <v>12.3245511904762</v>
      </c>
      <c r="AN276" s="180" t="n">
        <f aca="false">+AN272*$C276</f>
        <v>13.0497928571429</v>
      </c>
      <c r="AO276" s="180" t="n">
        <f aca="false">+AO272*$C276</f>
        <v>13.7750345238095</v>
      </c>
      <c r="AP276" s="180" t="n">
        <f aca="false">+AP272*$C276</f>
        <v>13.7750345238095</v>
      </c>
      <c r="AQ276" s="180" t="n">
        <f aca="false">+AQ272*$C276</f>
        <v>13.7750345238095</v>
      </c>
      <c r="AR276" s="180" t="n">
        <f aca="false">+AR272*$C276</f>
        <v>13.7750345238095</v>
      </c>
      <c r="AS276" s="180" t="n">
        <f aca="false">+AS272*$C276</f>
        <v>13.7750345238095</v>
      </c>
      <c r="AT276" s="180" t="n">
        <f aca="false">+AT272*$C276</f>
        <v>14.5000345238095</v>
      </c>
      <c r="AU276" s="180" t="n">
        <f aca="false">+AU272*$C276</f>
        <v>14.5000345238095</v>
      </c>
      <c r="AV276" s="180" t="n">
        <f aca="false">+AV272*$C276</f>
        <v>14.5000345238095</v>
      </c>
      <c r="AW276" s="180" t="n">
        <f aca="false">+AW272*$C276</f>
        <v>14.5000345238095</v>
      </c>
      <c r="AX276" s="180" t="n">
        <f aca="false">+AX272*$C276</f>
        <v>14.5000345238095</v>
      </c>
      <c r="AY276" s="180" t="n">
        <f aca="false">+AY272*$C276</f>
        <v>14.5000345238095</v>
      </c>
      <c r="AZ276" s="180" t="n">
        <f aca="false">+AZ272*$C276</f>
        <v>14.5000345238095</v>
      </c>
      <c r="BA276" s="180" t="n">
        <f aca="false">+BA272*$C276</f>
        <v>14.5000345238095</v>
      </c>
      <c r="BB276" s="180" t="n">
        <f aca="false">+BB272*$C276</f>
        <v>14.5000345238095</v>
      </c>
      <c r="BC276" s="182"/>
      <c r="BD276" s="183"/>
      <c r="BE276" s="183"/>
      <c r="BF276" s="183"/>
      <c r="BG276" s="183"/>
      <c r="BH276" s="183"/>
      <c r="BI276" s="183"/>
      <c r="BJ276" s="183"/>
      <c r="BK276" s="183"/>
      <c r="BL276" s="183"/>
      <c r="BM276" s="183"/>
      <c r="BN276" s="183"/>
      <c r="BO276" s="183"/>
      <c r="BP276" s="183"/>
      <c r="BQ276" s="183"/>
      <c r="BR276" s="183"/>
      <c r="BS276" s="183"/>
      <c r="BT276" s="183"/>
      <c r="BU276" s="183"/>
      <c r="BV276" s="183"/>
      <c r="BW276" s="183"/>
      <c r="BX276" s="183"/>
      <c r="BY276" s="183"/>
      <c r="BZ276" s="183"/>
      <c r="CA276" s="183"/>
      <c r="CB276" s="183"/>
      <c r="CC276" s="183"/>
      <c r="CD276" s="183"/>
      <c r="CE276" s="183"/>
      <c r="CF276" s="183"/>
      <c r="CG276" s="183"/>
      <c r="CH276" s="183"/>
      <c r="CI276" s="183"/>
      <c r="CJ276" s="183"/>
      <c r="CK276" s="183"/>
    </row>
    <row r="277" customFormat="false" ht="13.5" hidden="false" customHeight="false" outlineLevel="0" collapsed="false">
      <c r="A277" s="161"/>
      <c r="B277" s="184" t="s">
        <v>126</v>
      </c>
      <c r="C277" s="185" t="str">
        <f aca="false">+'NTP or Sold'!C25</f>
        <v>Committed</v>
      </c>
      <c r="D277" s="186" t="n">
        <f aca="false">+D274*$C276</f>
        <v>0</v>
      </c>
      <c r="E277" s="186" t="n">
        <f aca="false">+E274*$C276</f>
        <v>0</v>
      </c>
      <c r="F277" s="186" t="n">
        <f aca="false">+F274*$C276</f>
        <v>0</v>
      </c>
      <c r="G277" s="186" t="n">
        <f aca="false">+G274*$C276</f>
        <v>0</v>
      </c>
      <c r="H277" s="186" t="n">
        <f aca="false">+H274*$C276</f>
        <v>0</v>
      </c>
      <c r="I277" s="186" t="n">
        <f aca="false">+I274*$C276</f>
        <v>0</v>
      </c>
      <c r="J277" s="186" t="n">
        <f aca="false">+J274*$C276</f>
        <v>0</v>
      </c>
      <c r="K277" s="186" t="n">
        <f aca="false">+K274*$C276</f>
        <v>0</v>
      </c>
      <c r="L277" s="186" t="n">
        <f aca="false">+L274*$C276</f>
        <v>0</v>
      </c>
      <c r="M277" s="186" t="n">
        <f aca="false">+M274*$C276</f>
        <v>0</v>
      </c>
      <c r="N277" s="186" t="n">
        <f aca="false">+N274*$C276</f>
        <v>0.725</v>
      </c>
      <c r="O277" s="186" t="n">
        <f aca="false">+O274*$C276</f>
        <v>0.725</v>
      </c>
      <c r="P277" s="186" t="n">
        <f aca="false">+P274*$C276</f>
        <v>0.725</v>
      </c>
      <c r="Q277" s="186" t="n">
        <f aca="false">+Q274*$C276</f>
        <v>0.725</v>
      </c>
      <c r="R277" s="186" t="n">
        <f aca="false">+R274*$C276</f>
        <v>0.725</v>
      </c>
      <c r="S277" s="186" t="n">
        <f aca="false">+S274*$C276</f>
        <v>0.725</v>
      </c>
      <c r="T277" s="186" t="n">
        <f aca="false">+T274*$C276</f>
        <v>0.725</v>
      </c>
      <c r="U277" s="186" t="n">
        <f aca="false">+U274*$C276</f>
        <v>0.725</v>
      </c>
      <c r="V277" s="186" t="n">
        <f aca="false">+V274*$C276</f>
        <v>0.725</v>
      </c>
      <c r="W277" s="186" t="n">
        <f aca="false">+W274*$C276</f>
        <v>0.725</v>
      </c>
      <c r="X277" s="186" t="n">
        <f aca="false">+X274*$C276</f>
        <v>0.958611111111111</v>
      </c>
      <c r="Y277" s="186" t="n">
        <f aca="false">+Y274*$C276</f>
        <v>1.19222222222222</v>
      </c>
      <c r="Z277" s="186" t="n">
        <f aca="false">+Z274*$C276</f>
        <v>1.42583333333333</v>
      </c>
      <c r="AA277" s="186" t="n">
        <f aca="false">+AA274*$C276</f>
        <v>1.65944444444445</v>
      </c>
      <c r="AB277" s="186" t="n">
        <f aca="false">+AB274*$C276</f>
        <v>1.89305555555556</v>
      </c>
      <c r="AC277" s="186" t="n">
        <f aca="false">+AC274*$C276</f>
        <v>2.12666666666667</v>
      </c>
      <c r="AD277" s="187" t="n">
        <f aca="false">+AD274*$C276</f>
        <v>2.36027777777778</v>
      </c>
      <c r="AE277" s="186" t="n">
        <f aca="false">+AE274*$C276</f>
        <v>2.59388888888889</v>
      </c>
      <c r="AF277" s="186" t="n">
        <f aca="false">+AF274*$C276</f>
        <v>2.8275</v>
      </c>
      <c r="AG277" s="186" t="n">
        <f aca="false">+AG274*$C276</f>
        <v>3.06111111111111</v>
      </c>
      <c r="AH277" s="186" t="n">
        <f aca="false">+AH274*$C276</f>
        <v>3.29472222222222</v>
      </c>
      <c r="AI277" s="186" t="n">
        <f aca="false">+AI274*$C276</f>
        <v>3.52833333333333</v>
      </c>
      <c r="AJ277" s="186" t="n">
        <f aca="false">+AJ274*$C276</f>
        <v>3.76194444444444</v>
      </c>
      <c r="AK277" s="186" t="n">
        <f aca="false">+AK274*$C276</f>
        <v>3.99555555555556</v>
      </c>
      <c r="AL277" s="186" t="n">
        <f aca="false">+AL274*$C276</f>
        <v>4.22916666666667</v>
      </c>
      <c r="AM277" s="186" t="n">
        <f aca="false">+AM274*$C276</f>
        <v>4.46277777777778</v>
      </c>
      <c r="AN277" s="186" t="n">
        <f aca="false">+AN274*$C276</f>
        <v>4.69638888888889</v>
      </c>
      <c r="AO277" s="186" t="n">
        <f aca="false">+AO274*$C276</f>
        <v>4.93</v>
      </c>
      <c r="AP277" s="186" t="n">
        <f aca="false">+AP274*$C276</f>
        <v>14.5</v>
      </c>
      <c r="AQ277" s="186" t="n">
        <f aca="false">+AQ274*$C276</f>
        <v>14.5</v>
      </c>
      <c r="AR277" s="186" t="n">
        <f aca="false">+AR274*$C276</f>
        <v>14.5</v>
      </c>
      <c r="AS277" s="186" t="n">
        <f aca="false">+AS274*$C276</f>
        <v>14.5</v>
      </c>
      <c r="AT277" s="186" t="n">
        <f aca="false">+AT274*$C276</f>
        <v>14.5</v>
      </c>
      <c r="AU277" s="186" t="n">
        <f aca="false">+AU274*$C276</f>
        <v>14.5</v>
      </c>
      <c r="AV277" s="186" t="n">
        <f aca="false">+AV274*$C276</f>
        <v>14.5</v>
      </c>
      <c r="AW277" s="186" t="n">
        <f aca="false">+AW274*$C276</f>
        <v>14.5</v>
      </c>
      <c r="AX277" s="186" t="n">
        <f aca="false">+AX274*$C276</f>
        <v>14.5</v>
      </c>
      <c r="AY277" s="186" t="n">
        <f aca="false">+AY274*$C276</f>
        <v>14.5</v>
      </c>
      <c r="AZ277" s="186" t="n">
        <f aca="false">+AZ274*$C276</f>
        <v>14.5</v>
      </c>
      <c r="BA277" s="186" t="n">
        <f aca="false">+BA274*$C276</f>
        <v>14.5</v>
      </c>
      <c r="BB277" s="186" t="n">
        <f aca="false">+BB274*$C276</f>
        <v>14.5</v>
      </c>
      <c r="BC277" s="188"/>
      <c r="BD277" s="189"/>
      <c r="BE277" s="189"/>
      <c r="BF277" s="189"/>
      <c r="BG277" s="189"/>
      <c r="BH277" s="189"/>
      <c r="BI277" s="189"/>
      <c r="BJ277" s="189"/>
      <c r="BK277" s="189"/>
      <c r="BL277" s="189"/>
      <c r="BM277" s="189"/>
      <c r="BN277" s="189"/>
      <c r="BO277" s="189"/>
      <c r="BP277" s="189"/>
      <c r="BQ277" s="189"/>
      <c r="BR277" s="189"/>
      <c r="BS277" s="189"/>
      <c r="BT277" s="189"/>
      <c r="BU277" s="189"/>
      <c r="BV277" s="189"/>
      <c r="BW277" s="189"/>
      <c r="BX277" s="189"/>
      <c r="BY277" s="189"/>
      <c r="BZ277" s="189"/>
      <c r="CA277" s="189"/>
      <c r="CB277" s="189"/>
      <c r="CC277" s="189"/>
      <c r="CD277" s="189"/>
      <c r="CE277" s="189"/>
      <c r="CF277" s="189"/>
      <c r="CG277" s="189"/>
      <c r="CH277" s="189"/>
      <c r="CI277" s="189"/>
      <c r="CJ277" s="189"/>
      <c r="CK277" s="189"/>
    </row>
    <row r="278" customFormat="false" ht="15" hidden="false" customHeight="true" outlineLevel="0" collapsed="false">
      <c r="A278" s="161" t="n">
        <f aca="false">+A270+1</f>
        <v>5</v>
      </c>
      <c r="B278" s="178" t="str">
        <f aca="false">+'NTP or Sold'!H26</f>
        <v>LM6000</v>
      </c>
      <c r="C278" s="163" t="str">
        <f aca="false">+'NTP or Sold'!T26</f>
        <v>Fountain Valley PSCO (ENA) - 90%</v>
      </c>
      <c r="D278" s="281"/>
      <c r="E278" s="281"/>
      <c r="F278" s="281"/>
      <c r="G278" s="281"/>
      <c r="H278" s="281"/>
      <c r="I278" s="281"/>
      <c r="J278" s="281"/>
      <c r="K278" s="281"/>
      <c r="L278" s="281"/>
      <c r="M278" s="281"/>
      <c r="N278" s="281"/>
      <c r="O278" s="281"/>
      <c r="P278" s="281"/>
      <c r="Q278" s="281"/>
      <c r="R278" s="281"/>
      <c r="S278" s="281"/>
      <c r="T278" s="281"/>
      <c r="U278" s="281"/>
      <c r="V278" s="281"/>
      <c r="W278" s="281"/>
      <c r="X278" s="281"/>
      <c r="Y278" s="281"/>
      <c r="Z278" s="281"/>
      <c r="AA278" s="281"/>
      <c r="AB278" s="281"/>
      <c r="AC278" s="281"/>
      <c r="AD278" s="241"/>
      <c r="AE278" s="281"/>
      <c r="AF278" s="281"/>
      <c r="AG278" s="281"/>
      <c r="AH278" s="281"/>
      <c r="AI278" s="281"/>
      <c r="AJ278" s="281"/>
      <c r="AK278" s="281"/>
      <c r="AL278" s="281"/>
      <c r="AM278" s="281"/>
      <c r="AN278" s="281"/>
      <c r="AO278" s="281"/>
      <c r="AP278" s="281"/>
      <c r="AQ278" s="281"/>
      <c r="AR278" s="281"/>
      <c r="AS278" s="281"/>
      <c r="AT278" s="281"/>
      <c r="AU278" s="281"/>
      <c r="AV278" s="281"/>
      <c r="AW278" s="281"/>
      <c r="AX278" s="281"/>
      <c r="AY278" s="281"/>
      <c r="AZ278" s="281"/>
      <c r="BA278" s="281"/>
      <c r="BB278" s="281"/>
      <c r="BC278" s="285"/>
    </row>
    <row r="279" customFormat="false" ht="12.75" hidden="false" customHeight="false" outlineLevel="0" collapsed="false">
      <c r="A279" s="161"/>
      <c r="B279" s="168" t="s">
        <v>121</v>
      </c>
      <c r="C279" s="163"/>
      <c r="D279" s="169" t="n">
        <v>0</v>
      </c>
      <c r="E279" s="169" t="n">
        <v>0</v>
      </c>
      <c r="F279" s="169" t="n">
        <v>0</v>
      </c>
      <c r="G279" s="169" t="n">
        <v>0</v>
      </c>
      <c r="H279" s="169" t="n">
        <v>0</v>
      </c>
      <c r="I279" s="169" t="n">
        <v>0</v>
      </c>
      <c r="J279" s="169" t="n">
        <v>0</v>
      </c>
      <c r="K279" s="169" t="n">
        <v>0</v>
      </c>
      <c r="L279" s="169" t="n">
        <v>0</v>
      </c>
      <c r="M279" s="169" t="n">
        <v>0</v>
      </c>
      <c r="N279" s="169" t="n">
        <f aca="false">16.7/336</f>
        <v>0.049702380952381</v>
      </c>
      <c r="O279" s="169" t="n">
        <v>0</v>
      </c>
      <c r="P279" s="169" t="n">
        <v>0</v>
      </c>
      <c r="Q279" s="169" t="n">
        <v>0</v>
      </c>
      <c r="R279" s="169" t="n">
        <v>0</v>
      </c>
      <c r="S279" s="169" t="n">
        <v>0</v>
      </c>
      <c r="T279" s="169" t="n">
        <v>0</v>
      </c>
      <c r="U279" s="169" t="n">
        <v>0</v>
      </c>
      <c r="V279" s="169" t="n">
        <v>0</v>
      </c>
      <c r="W279" s="169" t="n">
        <v>0</v>
      </c>
      <c r="X279" s="169" t="n">
        <f aca="false">+(0.95-0.0497)/18</f>
        <v>0.0500166666666667</v>
      </c>
      <c r="Y279" s="169" t="n">
        <f aca="false">+(0.95-0.0497)/18</f>
        <v>0.0500166666666667</v>
      </c>
      <c r="Z279" s="169" t="n">
        <f aca="false">+(0.95-0.0497)/18</f>
        <v>0.0500166666666667</v>
      </c>
      <c r="AA279" s="169" t="n">
        <f aca="false">+(0.95-0.0497)/18</f>
        <v>0.0500166666666667</v>
      </c>
      <c r="AB279" s="169" t="n">
        <f aca="false">+(0.95-0.0497)/18</f>
        <v>0.0500166666666667</v>
      </c>
      <c r="AC279" s="169" t="n">
        <f aca="false">+(0.95-0.0497)/18</f>
        <v>0.0500166666666667</v>
      </c>
      <c r="AD279" s="170" t="n">
        <f aca="false">+(0.95-0.0497)/18</f>
        <v>0.0500166666666667</v>
      </c>
      <c r="AE279" s="169" t="n">
        <f aca="false">+(0.95-0.0497)/18</f>
        <v>0.0500166666666667</v>
      </c>
      <c r="AF279" s="169" t="n">
        <f aca="false">+(0.95-0.0497)/18</f>
        <v>0.0500166666666667</v>
      </c>
      <c r="AG279" s="169" t="n">
        <f aca="false">+(0.95-0.0497)/18</f>
        <v>0.0500166666666667</v>
      </c>
      <c r="AH279" s="169" t="n">
        <f aca="false">+(0.95-0.0497)/18</f>
        <v>0.0500166666666667</v>
      </c>
      <c r="AI279" s="169" t="n">
        <f aca="false">+(0.95-0.0497)/18</f>
        <v>0.0500166666666667</v>
      </c>
      <c r="AJ279" s="169" t="n">
        <f aca="false">+(0.95-0.0497)/18</f>
        <v>0.0500166666666667</v>
      </c>
      <c r="AK279" s="169" t="n">
        <f aca="false">+(0.95-0.0497)/18</f>
        <v>0.0500166666666667</v>
      </c>
      <c r="AL279" s="169" t="n">
        <f aca="false">+(0.95-0.0497)/18</f>
        <v>0.0500166666666667</v>
      </c>
      <c r="AM279" s="169" t="n">
        <f aca="false">+(0.95-0.0497)/18</f>
        <v>0.0500166666666667</v>
      </c>
      <c r="AN279" s="169" t="n">
        <f aca="false">+(0.95-0.0497)/18</f>
        <v>0.0500166666666667</v>
      </c>
      <c r="AO279" s="169" t="n">
        <f aca="false">+(0.95-0.0497)/18</f>
        <v>0.0500166666666667</v>
      </c>
      <c r="AP279" s="169" t="n">
        <v>0</v>
      </c>
      <c r="AQ279" s="169" t="n">
        <v>0</v>
      </c>
      <c r="AR279" s="169" t="n">
        <v>0</v>
      </c>
      <c r="AS279" s="169" t="n">
        <v>0</v>
      </c>
      <c r="AT279" s="169" t="n">
        <v>0.05</v>
      </c>
      <c r="AU279" s="169" t="n">
        <v>0</v>
      </c>
      <c r="AV279" s="169" t="n">
        <v>0</v>
      </c>
      <c r="AW279" s="169" t="n">
        <v>0</v>
      </c>
      <c r="AX279" s="169" t="n">
        <v>0</v>
      </c>
      <c r="AY279" s="169" t="n">
        <v>0</v>
      </c>
      <c r="AZ279" s="169" t="n">
        <v>0</v>
      </c>
      <c r="BA279" s="169" t="n">
        <v>0</v>
      </c>
      <c r="BB279" s="169" t="n">
        <v>0</v>
      </c>
      <c r="BC279" s="171" t="n">
        <f aca="false">SUM(D279:BB279)</f>
        <v>1.00000238095238</v>
      </c>
      <c r="BD279" s="168"/>
    </row>
    <row r="280" customFormat="false" ht="12.75" hidden="false" customHeight="false" outlineLevel="0" collapsed="false">
      <c r="A280" s="161"/>
      <c r="B280" s="168" t="s">
        <v>122</v>
      </c>
      <c r="C280" s="163"/>
      <c r="D280" s="169" t="n">
        <f aca="false">D279</f>
        <v>0</v>
      </c>
      <c r="E280" s="169" t="n">
        <f aca="false">+D280+E279</f>
        <v>0</v>
      </c>
      <c r="F280" s="169" t="n">
        <f aca="false">+E280+F279</f>
        <v>0</v>
      </c>
      <c r="G280" s="169" t="n">
        <f aca="false">+F280+G279</f>
        <v>0</v>
      </c>
      <c r="H280" s="169" t="n">
        <f aca="false">+G280+H279</f>
        <v>0</v>
      </c>
      <c r="I280" s="169" t="n">
        <f aca="false">+H280+I279</f>
        <v>0</v>
      </c>
      <c r="J280" s="169" t="n">
        <f aca="false">+I280+J279</f>
        <v>0</v>
      </c>
      <c r="K280" s="169" t="n">
        <f aca="false">+J280+K279</f>
        <v>0</v>
      </c>
      <c r="L280" s="169" t="n">
        <f aca="false">+K280+L279</f>
        <v>0</v>
      </c>
      <c r="M280" s="169" t="n">
        <f aca="false">+L280+M279</f>
        <v>0</v>
      </c>
      <c r="N280" s="169" t="n">
        <f aca="false">+M280+N279</f>
        <v>0.049702380952381</v>
      </c>
      <c r="O280" s="169" t="n">
        <f aca="false">+N280+O279</f>
        <v>0.049702380952381</v>
      </c>
      <c r="P280" s="169" t="n">
        <f aca="false">+O280+P279</f>
        <v>0.049702380952381</v>
      </c>
      <c r="Q280" s="169" t="n">
        <f aca="false">+P280+Q279</f>
        <v>0.049702380952381</v>
      </c>
      <c r="R280" s="169" t="n">
        <f aca="false">+Q280+R279</f>
        <v>0.049702380952381</v>
      </c>
      <c r="S280" s="169" t="n">
        <f aca="false">+R280+S279</f>
        <v>0.049702380952381</v>
      </c>
      <c r="T280" s="169" t="n">
        <f aca="false">+S280+T279</f>
        <v>0.049702380952381</v>
      </c>
      <c r="U280" s="169" t="n">
        <f aca="false">+T280+U279</f>
        <v>0.049702380952381</v>
      </c>
      <c r="V280" s="169" t="n">
        <f aca="false">+U280+V279</f>
        <v>0.049702380952381</v>
      </c>
      <c r="W280" s="169" t="n">
        <f aca="false">+V280+W279</f>
        <v>0.049702380952381</v>
      </c>
      <c r="X280" s="169" t="n">
        <f aca="false">+W280+X279</f>
        <v>0.0997190476190476</v>
      </c>
      <c r="Y280" s="169" t="n">
        <f aca="false">+X280+Y279</f>
        <v>0.149735714285714</v>
      </c>
      <c r="Z280" s="169" t="n">
        <f aca="false">+Y280+Z279</f>
        <v>0.199752380952381</v>
      </c>
      <c r="AA280" s="169" t="n">
        <f aca="false">+Z280+AA279</f>
        <v>0.249769047619048</v>
      </c>
      <c r="AB280" s="169" t="n">
        <f aca="false">+AA280+AB279</f>
        <v>0.299785714285714</v>
      </c>
      <c r="AC280" s="169" t="n">
        <f aca="false">+AB280+AC279</f>
        <v>0.349802380952381</v>
      </c>
      <c r="AD280" s="170" t="n">
        <f aca="false">+AC280+AD279</f>
        <v>0.399819047619048</v>
      </c>
      <c r="AE280" s="169" t="n">
        <f aca="false">+AD280+AE279</f>
        <v>0.449835714285714</v>
      </c>
      <c r="AF280" s="169" t="n">
        <f aca="false">+AE280+AF279</f>
        <v>0.499852380952381</v>
      </c>
      <c r="AG280" s="169" t="n">
        <f aca="false">+AF280+AG279</f>
        <v>0.549869047619048</v>
      </c>
      <c r="AH280" s="169" t="n">
        <f aca="false">+AG280+AH279</f>
        <v>0.599885714285714</v>
      </c>
      <c r="AI280" s="169" t="n">
        <f aca="false">+AH280+AI279</f>
        <v>0.649902380952381</v>
      </c>
      <c r="AJ280" s="169" t="n">
        <f aca="false">+AI280+AJ279</f>
        <v>0.699919047619048</v>
      </c>
      <c r="AK280" s="169" t="n">
        <f aca="false">+AJ280+AK279</f>
        <v>0.749935714285714</v>
      </c>
      <c r="AL280" s="169" t="n">
        <f aca="false">+AK280+AL279</f>
        <v>0.799952380952381</v>
      </c>
      <c r="AM280" s="169" t="n">
        <f aca="false">+AL280+AM279</f>
        <v>0.849969047619048</v>
      </c>
      <c r="AN280" s="169" t="n">
        <f aca="false">+AM280+AN279</f>
        <v>0.899985714285715</v>
      </c>
      <c r="AO280" s="169" t="n">
        <f aca="false">+AN280+AO279</f>
        <v>0.950002380952381</v>
      </c>
      <c r="AP280" s="169" t="n">
        <f aca="false">+AO280+AP279</f>
        <v>0.950002380952381</v>
      </c>
      <c r="AQ280" s="169" t="n">
        <f aca="false">+AP280+AQ279</f>
        <v>0.950002380952381</v>
      </c>
      <c r="AR280" s="169" t="n">
        <f aca="false">+AQ280+AR279</f>
        <v>0.950002380952381</v>
      </c>
      <c r="AS280" s="169" t="n">
        <f aca="false">+AR280+AS279</f>
        <v>0.950002380952381</v>
      </c>
      <c r="AT280" s="169" t="n">
        <f aca="false">+AS280+AT279</f>
        <v>1.00000238095238</v>
      </c>
      <c r="AU280" s="169" t="n">
        <f aca="false">+AT280+AU279</f>
        <v>1.00000238095238</v>
      </c>
      <c r="AV280" s="169" t="n">
        <f aca="false">+AU280+AV279</f>
        <v>1.00000238095238</v>
      </c>
      <c r="AW280" s="169" t="n">
        <f aca="false">+AV280+AW279</f>
        <v>1.00000238095238</v>
      </c>
      <c r="AX280" s="169" t="n">
        <f aca="false">+AW280+AX279</f>
        <v>1.00000238095238</v>
      </c>
      <c r="AY280" s="169" t="n">
        <f aca="false">+AX280+AY279</f>
        <v>1.00000238095238</v>
      </c>
      <c r="AZ280" s="169" t="n">
        <f aca="false">+AY280+AZ279</f>
        <v>1.00000238095238</v>
      </c>
      <c r="BA280" s="169" t="n">
        <f aca="false">+AZ280+BA279</f>
        <v>1.00000238095238</v>
      </c>
      <c r="BB280" s="169" t="n">
        <f aca="false">+BA280+BB279</f>
        <v>1.00000238095238</v>
      </c>
      <c r="BC280" s="171"/>
      <c r="BD280" s="168"/>
    </row>
    <row r="281" customFormat="false" ht="12.75" hidden="false" customHeight="false" outlineLevel="0" collapsed="false">
      <c r="A281" s="161"/>
      <c r="B281" s="168" t="s">
        <v>123</v>
      </c>
      <c r="C281" s="163"/>
      <c r="D281" s="169" t="n">
        <v>0</v>
      </c>
      <c r="E281" s="169" t="n">
        <v>0</v>
      </c>
      <c r="F281" s="169" t="n">
        <v>0</v>
      </c>
      <c r="G281" s="169" t="n">
        <v>0</v>
      </c>
      <c r="H281" s="169" t="n">
        <v>0</v>
      </c>
      <c r="I281" s="169" t="n">
        <v>0</v>
      </c>
      <c r="J281" s="169" t="n">
        <v>0</v>
      </c>
      <c r="K281" s="169" t="n">
        <v>0</v>
      </c>
      <c r="L281" s="169" t="n">
        <v>0</v>
      </c>
      <c r="M281" s="169" t="n">
        <v>0</v>
      </c>
      <c r="N281" s="169" t="n">
        <v>0.05</v>
      </c>
      <c r="O281" s="169" t="n">
        <v>0</v>
      </c>
      <c r="P281" s="169" t="n">
        <v>0</v>
      </c>
      <c r="Q281" s="169" t="n">
        <v>0</v>
      </c>
      <c r="R281" s="169" t="n">
        <v>0</v>
      </c>
      <c r="S281" s="169" t="n">
        <v>0</v>
      </c>
      <c r="T281" s="169" t="n">
        <v>0</v>
      </c>
      <c r="U281" s="169" t="n">
        <v>0</v>
      </c>
      <c r="V281" s="169" t="n">
        <v>0</v>
      </c>
      <c r="W281" s="169" t="n">
        <v>0</v>
      </c>
      <c r="X281" s="169" t="n">
        <f aca="false">+(0.34-0.05)/18</f>
        <v>0.0161111111111111</v>
      </c>
      <c r="Y281" s="169" t="n">
        <f aca="false">+(0.34-0.05)/18</f>
        <v>0.0161111111111111</v>
      </c>
      <c r="Z281" s="169" t="n">
        <f aca="false">+(0.34-0.05)/18</f>
        <v>0.0161111111111111</v>
      </c>
      <c r="AA281" s="169" t="n">
        <f aca="false">+(0.34-0.05)/18</f>
        <v>0.0161111111111111</v>
      </c>
      <c r="AB281" s="169" t="n">
        <f aca="false">+(0.34-0.05)/18</f>
        <v>0.0161111111111111</v>
      </c>
      <c r="AC281" s="169" t="n">
        <f aca="false">+(0.34-0.05)/18</f>
        <v>0.0161111111111111</v>
      </c>
      <c r="AD281" s="170" t="n">
        <f aca="false">+(0.34-0.05)/18</f>
        <v>0.0161111111111111</v>
      </c>
      <c r="AE281" s="169" t="n">
        <f aca="false">+(0.34-0.05)/18</f>
        <v>0.0161111111111111</v>
      </c>
      <c r="AF281" s="169" t="n">
        <f aca="false">+(0.34-0.05)/18</f>
        <v>0.0161111111111111</v>
      </c>
      <c r="AG281" s="169" t="n">
        <f aca="false">+(0.34-0.05)/18</f>
        <v>0.0161111111111111</v>
      </c>
      <c r="AH281" s="169" t="n">
        <f aca="false">+(0.34-0.05)/18</f>
        <v>0.0161111111111111</v>
      </c>
      <c r="AI281" s="169" t="n">
        <f aca="false">+(0.34-0.05)/18</f>
        <v>0.0161111111111111</v>
      </c>
      <c r="AJ281" s="169" t="n">
        <f aca="false">+(0.34-0.05)/18</f>
        <v>0.0161111111111111</v>
      </c>
      <c r="AK281" s="169" t="n">
        <f aca="false">+(0.34-0.05)/18</f>
        <v>0.0161111111111111</v>
      </c>
      <c r="AL281" s="169" t="n">
        <f aca="false">+(0.34-0.05)/18</f>
        <v>0.0161111111111111</v>
      </c>
      <c r="AM281" s="169" t="n">
        <f aca="false">+(0.34-0.05)/18</f>
        <v>0.0161111111111111</v>
      </c>
      <c r="AN281" s="169" t="n">
        <f aca="false">+(0.34-0.05)/18</f>
        <v>0.0161111111111111</v>
      </c>
      <c r="AO281" s="169" t="n">
        <f aca="false">+(0.34-0.05)/18</f>
        <v>0.0161111111111111</v>
      </c>
      <c r="AP281" s="169" t="n">
        <v>0.66</v>
      </c>
      <c r="AQ281" s="169" t="n">
        <v>0</v>
      </c>
      <c r="AR281" s="169" t="n">
        <v>0</v>
      </c>
      <c r="AS281" s="169" t="n">
        <v>0</v>
      </c>
      <c r="AT281" s="169" t="n">
        <v>0</v>
      </c>
      <c r="AU281" s="169" t="n">
        <v>0</v>
      </c>
      <c r="AV281" s="169" t="n">
        <v>0</v>
      </c>
      <c r="AW281" s="169" t="n">
        <v>0</v>
      </c>
      <c r="AX281" s="169" t="n">
        <v>0</v>
      </c>
      <c r="AY281" s="169" t="n">
        <v>0</v>
      </c>
      <c r="AZ281" s="169" t="n">
        <v>0</v>
      </c>
      <c r="BA281" s="169" t="n">
        <v>0</v>
      </c>
      <c r="BB281" s="169" t="n">
        <v>0</v>
      </c>
      <c r="BC281" s="171" t="n">
        <f aca="false">SUM(D281:BB281)</f>
        <v>1</v>
      </c>
      <c r="BD281" s="168"/>
    </row>
    <row r="282" customFormat="false" ht="12.75" hidden="false" customHeight="false" outlineLevel="0" collapsed="false">
      <c r="A282" s="161"/>
      <c r="B282" s="168" t="s">
        <v>124</v>
      </c>
      <c r="C282" s="163"/>
      <c r="D282" s="169" t="n">
        <f aca="false">D281</f>
        <v>0</v>
      </c>
      <c r="E282" s="169" t="n">
        <f aca="false">+D282+E281</f>
        <v>0</v>
      </c>
      <c r="F282" s="169" t="n">
        <f aca="false">+E282+F281</f>
        <v>0</v>
      </c>
      <c r="G282" s="169" t="n">
        <f aca="false">+F282+G281</f>
        <v>0</v>
      </c>
      <c r="H282" s="169" t="n">
        <f aca="false">+G282+H281</f>
        <v>0</v>
      </c>
      <c r="I282" s="169" t="n">
        <f aca="false">+H282+I281</f>
        <v>0</v>
      </c>
      <c r="J282" s="169" t="n">
        <f aca="false">+I282+J281</f>
        <v>0</v>
      </c>
      <c r="K282" s="169" t="n">
        <f aca="false">+J282+K281</f>
        <v>0</v>
      </c>
      <c r="L282" s="169" t="n">
        <f aca="false">+K282+L281</f>
        <v>0</v>
      </c>
      <c r="M282" s="169" t="n">
        <f aca="false">+L282+M281</f>
        <v>0</v>
      </c>
      <c r="N282" s="169" t="n">
        <f aca="false">+M282+N281</f>
        <v>0.05</v>
      </c>
      <c r="O282" s="169" t="n">
        <f aca="false">+N282+O281</f>
        <v>0.05</v>
      </c>
      <c r="P282" s="169" t="n">
        <f aca="false">+O282+P281</f>
        <v>0.05</v>
      </c>
      <c r="Q282" s="169" t="n">
        <f aca="false">+P282+Q281</f>
        <v>0.05</v>
      </c>
      <c r="R282" s="169" t="n">
        <f aca="false">+Q282+R281</f>
        <v>0.05</v>
      </c>
      <c r="S282" s="169" t="n">
        <f aca="false">+R282+S281</f>
        <v>0.05</v>
      </c>
      <c r="T282" s="169" t="n">
        <f aca="false">+S282+T281</f>
        <v>0.05</v>
      </c>
      <c r="U282" s="169" t="n">
        <f aca="false">+T282+U281</f>
        <v>0.05</v>
      </c>
      <c r="V282" s="169" t="n">
        <f aca="false">+U282+V281</f>
        <v>0.05</v>
      </c>
      <c r="W282" s="169" t="n">
        <f aca="false">+V282+W281</f>
        <v>0.05</v>
      </c>
      <c r="X282" s="169" t="n">
        <f aca="false">+W282+X281</f>
        <v>0.0661111111111111</v>
      </c>
      <c r="Y282" s="169" t="n">
        <f aca="false">+X282+Y281</f>
        <v>0.0822222222222222</v>
      </c>
      <c r="Z282" s="169" t="n">
        <f aca="false">+Y282+Z281</f>
        <v>0.0983333333333334</v>
      </c>
      <c r="AA282" s="169" t="n">
        <f aca="false">+Z282+AA281</f>
        <v>0.114444444444444</v>
      </c>
      <c r="AB282" s="169" t="n">
        <f aca="false">+AA282+AB281</f>
        <v>0.130555555555556</v>
      </c>
      <c r="AC282" s="169" t="n">
        <f aca="false">+AB282+AC281</f>
        <v>0.146666666666667</v>
      </c>
      <c r="AD282" s="170" t="n">
        <f aca="false">+AC282+AD281</f>
        <v>0.162777777777778</v>
      </c>
      <c r="AE282" s="169" t="n">
        <f aca="false">+AD282+AE281</f>
        <v>0.178888888888889</v>
      </c>
      <c r="AF282" s="169" t="n">
        <f aca="false">+AE282+AF281</f>
        <v>0.195</v>
      </c>
      <c r="AG282" s="169" t="n">
        <f aca="false">+AF282+AG281</f>
        <v>0.211111111111111</v>
      </c>
      <c r="AH282" s="169" t="n">
        <f aca="false">+AG282+AH281</f>
        <v>0.227222222222222</v>
      </c>
      <c r="AI282" s="169" t="n">
        <f aca="false">+AH282+AI281</f>
        <v>0.243333333333333</v>
      </c>
      <c r="AJ282" s="169" t="n">
        <f aca="false">+AI282+AJ281</f>
        <v>0.259444444444444</v>
      </c>
      <c r="AK282" s="169" t="n">
        <f aca="false">+AJ282+AK281</f>
        <v>0.275555555555556</v>
      </c>
      <c r="AL282" s="169" t="n">
        <f aca="false">+AK282+AL281</f>
        <v>0.291666666666667</v>
      </c>
      <c r="AM282" s="169" t="n">
        <f aca="false">+AL282+AM281</f>
        <v>0.307777777777778</v>
      </c>
      <c r="AN282" s="169" t="n">
        <f aca="false">+AM282+AN281</f>
        <v>0.323888888888889</v>
      </c>
      <c r="AO282" s="169" t="n">
        <f aca="false">+AN282+AO281</f>
        <v>0.34</v>
      </c>
      <c r="AP282" s="169" t="n">
        <f aca="false">+AO282+AP281</f>
        <v>1</v>
      </c>
      <c r="AQ282" s="169" t="n">
        <f aca="false">+AP282+AQ281</f>
        <v>1</v>
      </c>
      <c r="AR282" s="169" t="n">
        <f aca="false">+AQ282+AR281</f>
        <v>1</v>
      </c>
      <c r="AS282" s="169" t="n">
        <f aca="false">+AR282+AS281</f>
        <v>1</v>
      </c>
      <c r="AT282" s="169" t="n">
        <f aca="false">+AS282+AT281</f>
        <v>1</v>
      </c>
      <c r="AU282" s="169" t="n">
        <f aca="false">+AT282+AU281</f>
        <v>1</v>
      </c>
      <c r="AV282" s="169" t="n">
        <f aca="false">+AU282+AV281</f>
        <v>1</v>
      </c>
      <c r="AW282" s="169" t="n">
        <f aca="false">+AV282+AW281</f>
        <v>1</v>
      </c>
      <c r="AX282" s="169" t="n">
        <f aca="false">+AW282+AX281</f>
        <v>1</v>
      </c>
      <c r="AY282" s="169" t="n">
        <f aca="false">+AX282+AY281</f>
        <v>1</v>
      </c>
      <c r="AZ282" s="169" t="n">
        <f aca="false">+AY282+AZ281</f>
        <v>1</v>
      </c>
      <c r="BA282" s="169" t="n">
        <f aca="false">+AZ282+BA281</f>
        <v>1</v>
      </c>
      <c r="BB282" s="169" t="n">
        <f aca="false">+BA282+BB281</f>
        <v>1</v>
      </c>
      <c r="BC282" s="171"/>
      <c r="BD282" s="168"/>
    </row>
    <row r="283" customFormat="false" ht="12.75" hidden="false" customHeight="false" outlineLevel="0" collapsed="false">
      <c r="A283" s="161"/>
      <c r="B283" s="173"/>
      <c r="C283" s="163"/>
      <c r="D283" s="174"/>
      <c r="E283" s="174"/>
      <c r="F283" s="174"/>
      <c r="G283" s="174"/>
      <c r="H283" s="174"/>
      <c r="I283" s="174"/>
      <c r="J283" s="174"/>
      <c r="K283" s="174"/>
      <c r="L283" s="174"/>
      <c r="M283" s="174"/>
      <c r="N283" s="174"/>
      <c r="O283" s="174"/>
      <c r="P283" s="174"/>
      <c r="Q283" s="174"/>
      <c r="R283" s="174"/>
      <c r="S283" s="174"/>
      <c r="T283" s="174"/>
      <c r="U283" s="174"/>
      <c r="V283" s="174"/>
      <c r="W283" s="174"/>
      <c r="X283" s="174"/>
      <c r="Y283" s="174"/>
      <c r="Z283" s="174"/>
      <c r="AA283" s="174"/>
      <c r="AB283" s="174"/>
      <c r="AC283" s="174"/>
      <c r="AD283" s="175"/>
      <c r="AE283" s="174"/>
      <c r="AF283" s="174"/>
      <c r="AG283" s="174"/>
      <c r="AH283" s="174"/>
      <c r="AI283" s="174"/>
      <c r="AJ283" s="174"/>
      <c r="AK283" s="174"/>
      <c r="AL283" s="174"/>
      <c r="AM283" s="174"/>
      <c r="AN283" s="174"/>
      <c r="AO283" s="174"/>
      <c r="AP283" s="174"/>
      <c r="AQ283" s="174"/>
      <c r="AR283" s="174"/>
      <c r="AS283" s="174"/>
      <c r="AT283" s="174"/>
      <c r="AU283" s="174"/>
      <c r="AV283" s="174"/>
      <c r="AW283" s="174"/>
      <c r="AX283" s="174"/>
      <c r="AY283" s="174"/>
      <c r="AZ283" s="174"/>
      <c r="BA283" s="174"/>
      <c r="BB283" s="174"/>
      <c r="BC283" s="176"/>
      <c r="BD283" s="173"/>
    </row>
    <row r="284" customFormat="false" ht="12.75" hidden="false" customHeight="false" outlineLevel="0" collapsed="false">
      <c r="A284" s="161"/>
      <c r="B284" s="178" t="s">
        <v>125</v>
      </c>
      <c r="C284" s="179" t="n">
        <v>14.5</v>
      </c>
      <c r="D284" s="180" t="n">
        <f aca="false">+D280*$C284</f>
        <v>0</v>
      </c>
      <c r="E284" s="180" t="n">
        <f aca="false">+E280*$C284</f>
        <v>0</v>
      </c>
      <c r="F284" s="180" t="n">
        <f aca="false">+F280*$C284</f>
        <v>0</v>
      </c>
      <c r="G284" s="180" t="n">
        <f aca="false">+G280*$C284</f>
        <v>0</v>
      </c>
      <c r="H284" s="180" t="n">
        <f aca="false">+H280*$C284</f>
        <v>0</v>
      </c>
      <c r="I284" s="180" t="n">
        <f aca="false">+I280*$C284</f>
        <v>0</v>
      </c>
      <c r="J284" s="180" t="n">
        <f aca="false">+J280*$C284</f>
        <v>0</v>
      </c>
      <c r="K284" s="180" t="n">
        <f aca="false">+K280*$C284</f>
        <v>0</v>
      </c>
      <c r="L284" s="180" t="n">
        <f aca="false">+L280*$C284</f>
        <v>0</v>
      </c>
      <c r="M284" s="180" t="n">
        <f aca="false">+M280*$C284</f>
        <v>0</v>
      </c>
      <c r="N284" s="180" t="n">
        <f aca="false">+N280*$C284</f>
        <v>0.720684523809524</v>
      </c>
      <c r="O284" s="180" t="n">
        <f aca="false">+O280*$C284</f>
        <v>0.720684523809524</v>
      </c>
      <c r="P284" s="180" t="n">
        <f aca="false">+P280*$C284</f>
        <v>0.720684523809524</v>
      </c>
      <c r="Q284" s="180" t="n">
        <f aca="false">+Q280*$C284</f>
        <v>0.720684523809524</v>
      </c>
      <c r="R284" s="180" t="n">
        <f aca="false">+R280*$C284</f>
        <v>0.720684523809524</v>
      </c>
      <c r="S284" s="180" t="n">
        <f aca="false">+S280*$C284</f>
        <v>0.720684523809524</v>
      </c>
      <c r="T284" s="180" t="n">
        <f aca="false">+T280*$C284</f>
        <v>0.720684523809524</v>
      </c>
      <c r="U284" s="180" t="n">
        <f aca="false">+U280*$C284</f>
        <v>0.720684523809524</v>
      </c>
      <c r="V284" s="180" t="n">
        <f aca="false">+V280*$C284</f>
        <v>0.720684523809524</v>
      </c>
      <c r="W284" s="180" t="n">
        <f aca="false">+W280*$C284</f>
        <v>0.720684523809524</v>
      </c>
      <c r="X284" s="180" t="n">
        <f aca="false">+X280*$C284</f>
        <v>1.44592619047619</v>
      </c>
      <c r="Y284" s="180" t="n">
        <f aca="false">+Y280*$C284</f>
        <v>2.17116785714286</v>
      </c>
      <c r="Z284" s="180" t="n">
        <f aca="false">+Z280*$C284</f>
        <v>2.89640952380952</v>
      </c>
      <c r="AA284" s="180" t="n">
        <f aca="false">+AA280*$C284</f>
        <v>3.62165119047619</v>
      </c>
      <c r="AB284" s="180" t="n">
        <f aca="false">+AB280*$C284</f>
        <v>4.34689285714286</v>
      </c>
      <c r="AC284" s="180" t="n">
        <f aca="false">+AC280*$C284</f>
        <v>5.07213452380952</v>
      </c>
      <c r="AD284" s="181" t="n">
        <f aca="false">+AD280*$C284</f>
        <v>5.79737619047619</v>
      </c>
      <c r="AE284" s="180" t="n">
        <f aca="false">+AE280*$C284</f>
        <v>6.52261785714286</v>
      </c>
      <c r="AF284" s="180" t="n">
        <f aca="false">+AF280*$C284</f>
        <v>7.24785952380952</v>
      </c>
      <c r="AG284" s="180" t="n">
        <f aca="false">+AG280*$C284</f>
        <v>7.97310119047619</v>
      </c>
      <c r="AH284" s="180" t="n">
        <f aca="false">+AH280*$C284</f>
        <v>8.69834285714286</v>
      </c>
      <c r="AI284" s="180" t="n">
        <f aca="false">+AI280*$C284</f>
        <v>9.42358452380952</v>
      </c>
      <c r="AJ284" s="180" t="n">
        <f aca="false">+AJ280*$C284</f>
        <v>10.1488261904762</v>
      </c>
      <c r="AK284" s="180" t="n">
        <f aca="false">+AK280*$C284</f>
        <v>10.8740678571429</v>
      </c>
      <c r="AL284" s="180" t="n">
        <f aca="false">+AL280*$C284</f>
        <v>11.5993095238095</v>
      </c>
      <c r="AM284" s="180" t="n">
        <f aca="false">+AM280*$C284</f>
        <v>12.3245511904762</v>
      </c>
      <c r="AN284" s="180" t="n">
        <f aca="false">+AN280*$C284</f>
        <v>13.0497928571429</v>
      </c>
      <c r="AO284" s="180" t="n">
        <f aca="false">+AO280*$C284</f>
        <v>13.7750345238095</v>
      </c>
      <c r="AP284" s="180" t="n">
        <f aca="false">+AP280*$C284</f>
        <v>13.7750345238095</v>
      </c>
      <c r="AQ284" s="180" t="n">
        <f aca="false">+AQ280*$C284</f>
        <v>13.7750345238095</v>
      </c>
      <c r="AR284" s="180" t="n">
        <f aca="false">+AR280*$C284</f>
        <v>13.7750345238095</v>
      </c>
      <c r="AS284" s="180" t="n">
        <f aca="false">+AS280*$C284</f>
        <v>13.7750345238095</v>
      </c>
      <c r="AT284" s="180" t="n">
        <f aca="false">+AT280*$C284</f>
        <v>14.5000345238095</v>
      </c>
      <c r="AU284" s="180" t="n">
        <f aca="false">+AU280*$C284</f>
        <v>14.5000345238095</v>
      </c>
      <c r="AV284" s="180" t="n">
        <f aca="false">+AV280*$C284</f>
        <v>14.5000345238095</v>
      </c>
      <c r="AW284" s="180" t="n">
        <f aca="false">+AW280*$C284</f>
        <v>14.5000345238095</v>
      </c>
      <c r="AX284" s="180" t="n">
        <f aca="false">+AX280*$C284</f>
        <v>14.5000345238095</v>
      </c>
      <c r="AY284" s="180" t="n">
        <f aca="false">+AY280*$C284</f>
        <v>14.5000345238095</v>
      </c>
      <c r="AZ284" s="180" t="n">
        <f aca="false">+AZ280*$C284</f>
        <v>14.5000345238095</v>
      </c>
      <c r="BA284" s="180" t="n">
        <f aca="false">+BA280*$C284</f>
        <v>14.5000345238095</v>
      </c>
      <c r="BB284" s="180" t="n">
        <f aca="false">+BB280*$C284</f>
        <v>14.5000345238095</v>
      </c>
      <c r="BC284" s="182"/>
      <c r="BD284" s="183"/>
      <c r="BE284" s="183"/>
      <c r="BF284" s="183"/>
      <c r="BG284" s="183"/>
      <c r="BH284" s="183"/>
      <c r="BI284" s="183"/>
      <c r="BJ284" s="183"/>
      <c r="BK284" s="183"/>
      <c r="BL284" s="183"/>
      <c r="BM284" s="183"/>
      <c r="BN284" s="183"/>
      <c r="BO284" s="183"/>
      <c r="BP284" s="183"/>
      <c r="BQ284" s="183"/>
      <c r="BR284" s="183"/>
      <c r="BS284" s="183"/>
      <c r="BT284" s="183"/>
      <c r="BU284" s="183"/>
      <c r="BV284" s="183"/>
      <c r="BW284" s="183"/>
      <c r="BX284" s="183"/>
      <c r="BY284" s="183"/>
      <c r="BZ284" s="183"/>
      <c r="CA284" s="183"/>
      <c r="CB284" s="183"/>
      <c r="CC284" s="183"/>
      <c r="CD284" s="183"/>
      <c r="CE284" s="183"/>
      <c r="CF284" s="183"/>
      <c r="CG284" s="183"/>
      <c r="CH284" s="183"/>
      <c r="CI284" s="183"/>
      <c r="CJ284" s="183"/>
      <c r="CK284" s="183"/>
    </row>
    <row r="285" customFormat="false" ht="13.5" hidden="false" customHeight="false" outlineLevel="0" collapsed="false">
      <c r="A285" s="161"/>
      <c r="B285" s="184" t="s">
        <v>126</v>
      </c>
      <c r="C285" s="185" t="str">
        <f aca="false">+'NTP or Sold'!C26</f>
        <v>Committed</v>
      </c>
      <c r="D285" s="186" t="n">
        <f aca="false">+D282*$C284</f>
        <v>0</v>
      </c>
      <c r="E285" s="186" t="n">
        <f aca="false">+E282*$C284</f>
        <v>0</v>
      </c>
      <c r="F285" s="186" t="n">
        <f aca="false">+F282*$C284</f>
        <v>0</v>
      </c>
      <c r="G285" s="186" t="n">
        <f aca="false">+G282*$C284</f>
        <v>0</v>
      </c>
      <c r="H285" s="186" t="n">
        <f aca="false">+H282*$C284</f>
        <v>0</v>
      </c>
      <c r="I285" s="186" t="n">
        <f aca="false">+I282*$C284</f>
        <v>0</v>
      </c>
      <c r="J285" s="186" t="n">
        <f aca="false">+J282*$C284</f>
        <v>0</v>
      </c>
      <c r="K285" s="186" t="n">
        <f aca="false">+K282*$C284</f>
        <v>0</v>
      </c>
      <c r="L285" s="186" t="n">
        <f aca="false">+L282*$C284</f>
        <v>0</v>
      </c>
      <c r="M285" s="186" t="n">
        <f aca="false">+M282*$C284</f>
        <v>0</v>
      </c>
      <c r="N285" s="186" t="n">
        <f aca="false">+N282*$C284</f>
        <v>0.725</v>
      </c>
      <c r="O285" s="186" t="n">
        <f aca="false">+O282*$C284</f>
        <v>0.725</v>
      </c>
      <c r="P285" s="186" t="n">
        <f aca="false">+P282*$C284</f>
        <v>0.725</v>
      </c>
      <c r="Q285" s="186" t="n">
        <f aca="false">+Q282*$C284</f>
        <v>0.725</v>
      </c>
      <c r="R285" s="186" t="n">
        <f aca="false">+R282*$C284</f>
        <v>0.725</v>
      </c>
      <c r="S285" s="186" t="n">
        <f aca="false">+S282*$C284</f>
        <v>0.725</v>
      </c>
      <c r="T285" s="186" t="n">
        <f aca="false">+T282*$C284</f>
        <v>0.725</v>
      </c>
      <c r="U285" s="186" t="n">
        <f aca="false">+U282*$C284</f>
        <v>0.725</v>
      </c>
      <c r="V285" s="186" t="n">
        <f aca="false">+V282*$C284</f>
        <v>0.725</v>
      </c>
      <c r="W285" s="186" t="n">
        <f aca="false">+W282*$C284</f>
        <v>0.725</v>
      </c>
      <c r="X285" s="186" t="n">
        <f aca="false">+X282*$C284</f>
        <v>0.958611111111111</v>
      </c>
      <c r="Y285" s="186" t="n">
        <f aca="false">+Y282*$C284</f>
        <v>1.19222222222222</v>
      </c>
      <c r="Z285" s="186" t="n">
        <f aca="false">+Z282*$C284</f>
        <v>1.42583333333333</v>
      </c>
      <c r="AA285" s="186" t="n">
        <f aca="false">+AA282*$C284</f>
        <v>1.65944444444445</v>
      </c>
      <c r="AB285" s="186" t="n">
        <f aca="false">+AB282*$C284</f>
        <v>1.89305555555556</v>
      </c>
      <c r="AC285" s="186" t="n">
        <f aca="false">+AC282*$C284</f>
        <v>2.12666666666667</v>
      </c>
      <c r="AD285" s="187" t="n">
        <f aca="false">+AD282*$C284</f>
        <v>2.36027777777778</v>
      </c>
      <c r="AE285" s="186" t="n">
        <f aca="false">+AE282*$C284</f>
        <v>2.59388888888889</v>
      </c>
      <c r="AF285" s="186" t="n">
        <f aca="false">+AF282*$C284</f>
        <v>2.8275</v>
      </c>
      <c r="AG285" s="186" t="n">
        <f aca="false">+AG282*$C284</f>
        <v>3.06111111111111</v>
      </c>
      <c r="AH285" s="186" t="n">
        <f aca="false">+AH282*$C284</f>
        <v>3.29472222222222</v>
      </c>
      <c r="AI285" s="186" t="n">
        <f aca="false">+AI282*$C284</f>
        <v>3.52833333333333</v>
      </c>
      <c r="AJ285" s="186" t="n">
        <f aca="false">+AJ282*$C284</f>
        <v>3.76194444444444</v>
      </c>
      <c r="AK285" s="186" t="n">
        <f aca="false">+AK282*$C284</f>
        <v>3.99555555555556</v>
      </c>
      <c r="AL285" s="186" t="n">
        <f aca="false">+AL282*$C284</f>
        <v>4.22916666666667</v>
      </c>
      <c r="AM285" s="186" t="n">
        <f aca="false">+AM282*$C284</f>
        <v>4.46277777777778</v>
      </c>
      <c r="AN285" s="186" t="n">
        <f aca="false">+AN282*$C284</f>
        <v>4.69638888888889</v>
      </c>
      <c r="AO285" s="186" t="n">
        <f aca="false">+AO282*$C284</f>
        <v>4.93</v>
      </c>
      <c r="AP285" s="186" t="n">
        <f aca="false">+AP282*$C284</f>
        <v>14.5</v>
      </c>
      <c r="AQ285" s="186" t="n">
        <f aca="false">+AQ282*$C284</f>
        <v>14.5</v>
      </c>
      <c r="AR285" s="186" t="n">
        <f aca="false">+AR282*$C284</f>
        <v>14.5</v>
      </c>
      <c r="AS285" s="186" t="n">
        <f aca="false">+AS282*$C284</f>
        <v>14.5</v>
      </c>
      <c r="AT285" s="186" t="n">
        <f aca="false">+AT282*$C284</f>
        <v>14.5</v>
      </c>
      <c r="AU285" s="186" t="n">
        <f aca="false">+AU282*$C284</f>
        <v>14.5</v>
      </c>
      <c r="AV285" s="186" t="n">
        <f aca="false">+AV282*$C284</f>
        <v>14.5</v>
      </c>
      <c r="AW285" s="186" t="n">
        <f aca="false">+AW282*$C284</f>
        <v>14.5</v>
      </c>
      <c r="AX285" s="186" t="n">
        <f aca="false">+AX282*$C284</f>
        <v>14.5</v>
      </c>
      <c r="AY285" s="186" t="n">
        <f aca="false">+AY282*$C284</f>
        <v>14.5</v>
      </c>
      <c r="AZ285" s="186" t="n">
        <f aca="false">+AZ282*$C284</f>
        <v>14.5</v>
      </c>
      <c r="BA285" s="186" t="n">
        <f aca="false">+BA282*$C284</f>
        <v>14.5</v>
      </c>
      <c r="BB285" s="186" t="n">
        <f aca="false">+BB282*$C284</f>
        <v>14.5</v>
      </c>
      <c r="BC285" s="188"/>
      <c r="BD285" s="189"/>
      <c r="BE285" s="189"/>
      <c r="BF285" s="189"/>
      <c r="BG285" s="189"/>
      <c r="BH285" s="189"/>
      <c r="BI285" s="189"/>
      <c r="BJ285" s="189"/>
      <c r="BK285" s="189"/>
      <c r="BL285" s="189"/>
      <c r="BM285" s="189"/>
      <c r="BN285" s="189"/>
      <c r="BO285" s="189"/>
      <c r="BP285" s="189"/>
      <c r="BQ285" s="189"/>
      <c r="BR285" s="189"/>
      <c r="BS285" s="189"/>
      <c r="BT285" s="189"/>
      <c r="BU285" s="189"/>
      <c r="BV285" s="189"/>
      <c r="BW285" s="189"/>
      <c r="BX285" s="189"/>
      <c r="BY285" s="189"/>
      <c r="BZ285" s="189"/>
      <c r="CA285" s="189"/>
      <c r="CB285" s="189"/>
      <c r="CC285" s="189"/>
      <c r="CD285" s="189"/>
      <c r="CE285" s="189"/>
      <c r="CF285" s="189"/>
      <c r="CG285" s="189"/>
      <c r="CH285" s="189"/>
      <c r="CI285" s="189"/>
      <c r="CJ285" s="189"/>
      <c r="CK285" s="189"/>
    </row>
    <row r="286" customFormat="false" ht="15" hidden="false" customHeight="true" outlineLevel="0" collapsed="false">
      <c r="A286" s="161" t="n">
        <f aca="false">+A278+1</f>
        <v>6</v>
      </c>
      <c r="B286" s="178" t="str">
        <f aca="false">+'NTP or Sold'!H28</f>
        <v>LM6000</v>
      </c>
      <c r="C286" s="163" t="str">
        <f aca="false">+'NTP or Sold'!T27</f>
        <v>Fountain Valley PSCO (ENA) - 90%</v>
      </c>
      <c r="D286" s="281"/>
      <c r="E286" s="281"/>
      <c r="F286" s="281"/>
      <c r="G286" s="281"/>
      <c r="H286" s="281"/>
      <c r="I286" s="281"/>
      <c r="J286" s="281"/>
      <c r="K286" s="281"/>
      <c r="L286" s="281"/>
      <c r="M286" s="281"/>
      <c r="N286" s="281"/>
      <c r="O286" s="281"/>
      <c r="P286" s="281"/>
      <c r="Q286" s="281"/>
      <c r="R286" s="281"/>
      <c r="S286" s="281"/>
      <c r="T286" s="281"/>
      <c r="U286" s="281"/>
      <c r="V286" s="281"/>
      <c r="W286" s="281"/>
      <c r="X286" s="281"/>
      <c r="Y286" s="281"/>
      <c r="Z286" s="281"/>
      <c r="AA286" s="281"/>
      <c r="AB286" s="281"/>
      <c r="AC286" s="281"/>
      <c r="AD286" s="241"/>
      <c r="AE286" s="281"/>
      <c r="AF286" s="281"/>
      <c r="AG286" s="281"/>
      <c r="AH286" s="281"/>
      <c r="AI286" s="281"/>
      <c r="AJ286" s="281"/>
      <c r="AK286" s="281"/>
      <c r="AL286" s="281"/>
      <c r="AM286" s="281"/>
      <c r="AN286" s="281"/>
      <c r="AO286" s="281"/>
      <c r="AP286" s="281"/>
      <c r="AQ286" s="281"/>
      <c r="AR286" s="281"/>
      <c r="AS286" s="281"/>
      <c r="AT286" s="281"/>
      <c r="AU286" s="281"/>
      <c r="AV286" s="281"/>
      <c r="AW286" s="281"/>
      <c r="AX286" s="281"/>
      <c r="AY286" s="281"/>
      <c r="AZ286" s="281"/>
      <c r="BA286" s="281"/>
      <c r="BB286" s="281"/>
      <c r="BC286" s="285"/>
    </row>
    <row r="287" customFormat="false" ht="12.75" hidden="false" customHeight="false" outlineLevel="0" collapsed="false">
      <c r="A287" s="161"/>
      <c r="B287" s="168" t="s">
        <v>121</v>
      </c>
      <c r="C287" s="163"/>
      <c r="D287" s="169" t="n">
        <v>0</v>
      </c>
      <c r="E287" s="169" t="n">
        <v>0</v>
      </c>
      <c r="F287" s="169" t="n">
        <v>0</v>
      </c>
      <c r="G287" s="169" t="n">
        <v>0</v>
      </c>
      <c r="H287" s="169" t="n">
        <v>0</v>
      </c>
      <c r="I287" s="169" t="n">
        <v>0</v>
      </c>
      <c r="J287" s="169" t="n">
        <v>0</v>
      </c>
      <c r="K287" s="169" t="n">
        <v>0</v>
      </c>
      <c r="L287" s="169" t="n">
        <v>0</v>
      </c>
      <c r="M287" s="169" t="n">
        <v>0</v>
      </c>
      <c r="N287" s="169" t="n">
        <f aca="false">16.7/336</f>
        <v>0.049702380952381</v>
      </c>
      <c r="O287" s="169" t="n">
        <v>0</v>
      </c>
      <c r="P287" s="169" t="n">
        <v>0</v>
      </c>
      <c r="Q287" s="169" t="n">
        <v>0</v>
      </c>
      <c r="R287" s="169" t="n">
        <v>0</v>
      </c>
      <c r="S287" s="169" t="n">
        <v>0</v>
      </c>
      <c r="T287" s="169" t="n">
        <v>0</v>
      </c>
      <c r="U287" s="169" t="n">
        <v>0</v>
      </c>
      <c r="V287" s="169" t="n">
        <v>0</v>
      </c>
      <c r="W287" s="169" t="n">
        <v>0</v>
      </c>
      <c r="X287" s="169" t="n">
        <f aca="false">+(0.95-0.0497)/18</f>
        <v>0.0500166666666667</v>
      </c>
      <c r="Y287" s="169" t="n">
        <f aca="false">+(0.95-0.0497)/18</f>
        <v>0.0500166666666667</v>
      </c>
      <c r="Z287" s="169" t="n">
        <f aca="false">+(0.95-0.0497)/18</f>
        <v>0.0500166666666667</v>
      </c>
      <c r="AA287" s="169" t="n">
        <f aca="false">+(0.95-0.0497)/18</f>
        <v>0.0500166666666667</v>
      </c>
      <c r="AB287" s="169" t="n">
        <f aca="false">+(0.95-0.0497)/18</f>
        <v>0.0500166666666667</v>
      </c>
      <c r="AC287" s="169" t="n">
        <f aca="false">+(0.95-0.0497)/18</f>
        <v>0.0500166666666667</v>
      </c>
      <c r="AD287" s="170" t="n">
        <f aca="false">+(0.95-0.0497)/18</f>
        <v>0.0500166666666667</v>
      </c>
      <c r="AE287" s="169" t="n">
        <f aca="false">+(0.95-0.0497)/18</f>
        <v>0.0500166666666667</v>
      </c>
      <c r="AF287" s="169" t="n">
        <f aca="false">+(0.95-0.0497)/18</f>
        <v>0.0500166666666667</v>
      </c>
      <c r="AG287" s="169" t="n">
        <f aca="false">+(0.95-0.0497)/18</f>
        <v>0.0500166666666667</v>
      </c>
      <c r="AH287" s="169" t="n">
        <f aca="false">+(0.95-0.0497)/18</f>
        <v>0.0500166666666667</v>
      </c>
      <c r="AI287" s="169" t="n">
        <f aca="false">+(0.95-0.0497)/18</f>
        <v>0.0500166666666667</v>
      </c>
      <c r="AJ287" s="169" t="n">
        <f aca="false">+(0.95-0.0497)/18</f>
        <v>0.0500166666666667</v>
      </c>
      <c r="AK287" s="169" t="n">
        <f aca="false">+(0.95-0.0497)/18</f>
        <v>0.0500166666666667</v>
      </c>
      <c r="AL287" s="169" t="n">
        <f aca="false">+(0.95-0.0497)/18</f>
        <v>0.0500166666666667</v>
      </c>
      <c r="AM287" s="169" t="n">
        <f aca="false">+(0.95-0.0497)/18</f>
        <v>0.0500166666666667</v>
      </c>
      <c r="AN287" s="169" t="n">
        <f aca="false">+(0.95-0.0497)/18</f>
        <v>0.0500166666666667</v>
      </c>
      <c r="AO287" s="169" t="n">
        <f aca="false">+(0.95-0.0497)/18</f>
        <v>0.0500166666666667</v>
      </c>
      <c r="AP287" s="169" t="n">
        <v>0</v>
      </c>
      <c r="AQ287" s="169" t="n">
        <v>0</v>
      </c>
      <c r="AR287" s="169" t="n">
        <v>0</v>
      </c>
      <c r="AS287" s="169" t="n">
        <v>0</v>
      </c>
      <c r="AT287" s="169" t="n">
        <v>0.05</v>
      </c>
      <c r="AU287" s="169" t="n">
        <v>0</v>
      </c>
      <c r="AV287" s="169" t="n">
        <v>0</v>
      </c>
      <c r="AW287" s="169" t="n">
        <v>0</v>
      </c>
      <c r="AX287" s="169" t="n">
        <v>0</v>
      </c>
      <c r="AY287" s="169" t="n">
        <v>0</v>
      </c>
      <c r="AZ287" s="169" t="n">
        <v>0</v>
      </c>
      <c r="BA287" s="169" t="n">
        <v>0</v>
      </c>
      <c r="BB287" s="169" t="n">
        <v>0</v>
      </c>
      <c r="BC287" s="171" t="n">
        <f aca="false">SUM(D287:BB287)</f>
        <v>1.00000238095238</v>
      </c>
      <c r="BD287" s="168"/>
    </row>
    <row r="288" customFormat="false" ht="12.75" hidden="false" customHeight="false" outlineLevel="0" collapsed="false">
      <c r="A288" s="161"/>
      <c r="B288" s="168" t="s">
        <v>122</v>
      </c>
      <c r="C288" s="163"/>
      <c r="D288" s="169" t="n">
        <f aca="false">D287</f>
        <v>0</v>
      </c>
      <c r="E288" s="169" t="n">
        <f aca="false">+D288+E287</f>
        <v>0</v>
      </c>
      <c r="F288" s="169" t="n">
        <f aca="false">+E288+F287</f>
        <v>0</v>
      </c>
      <c r="G288" s="169" t="n">
        <f aca="false">+F288+G287</f>
        <v>0</v>
      </c>
      <c r="H288" s="169" t="n">
        <f aca="false">+G288+H287</f>
        <v>0</v>
      </c>
      <c r="I288" s="169" t="n">
        <f aca="false">+H288+I287</f>
        <v>0</v>
      </c>
      <c r="J288" s="169" t="n">
        <f aca="false">+I288+J287</f>
        <v>0</v>
      </c>
      <c r="K288" s="169" t="n">
        <f aca="false">+J288+K287</f>
        <v>0</v>
      </c>
      <c r="L288" s="169" t="n">
        <f aca="false">+K288+L287</f>
        <v>0</v>
      </c>
      <c r="M288" s="169" t="n">
        <f aca="false">+L288+M287</f>
        <v>0</v>
      </c>
      <c r="N288" s="169" t="n">
        <f aca="false">+M288+N287</f>
        <v>0.049702380952381</v>
      </c>
      <c r="O288" s="169" t="n">
        <f aca="false">+N288+O287</f>
        <v>0.049702380952381</v>
      </c>
      <c r="P288" s="169" t="n">
        <f aca="false">+O288+P287</f>
        <v>0.049702380952381</v>
      </c>
      <c r="Q288" s="169" t="n">
        <f aca="false">+P288+Q287</f>
        <v>0.049702380952381</v>
      </c>
      <c r="R288" s="169" t="n">
        <f aca="false">+Q288+R287</f>
        <v>0.049702380952381</v>
      </c>
      <c r="S288" s="169" t="n">
        <f aca="false">+R288+S287</f>
        <v>0.049702380952381</v>
      </c>
      <c r="T288" s="169" t="n">
        <f aca="false">+S288+T287</f>
        <v>0.049702380952381</v>
      </c>
      <c r="U288" s="169" t="n">
        <f aca="false">+T288+U287</f>
        <v>0.049702380952381</v>
      </c>
      <c r="V288" s="169" t="n">
        <f aca="false">+U288+V287</f>
        <v>0.049702380952381</v>
      </c>
      <c r="W288" s="169" t="n">
        <f aca="false">+V288+W287</f>
        <v>0.049702380952381</v>
      </c>
      <c r="X288" s="169" t="n">
        <f aca="false">+W288+X287</f>
        <v>0.0997190476190476</v>
      </c>
      <c r="Y288" s="169" t="n">
        <f aca="false">+X288+Y287</f>
        <v>0.149735714285714</v>
      </c>
      <c r="Z288" s="169" t="n">
        <f aca="false">+Y288+Z287</f>
        <v>0.199752380952381</v>
      </c>
      <c r="AA288" s="169" t="n">
        <f aca="false">+Z288+AA287</f>
        <v>0.249769047619048</v>
      </c>
      <c r="AB288" s="169" t="n">
        <f aca="false">+AA288+AB287</f>
        <v>0.299785714285714</v>
      </c>
      <c r="AC288" s="169" t="n">
        <f aca="false">+AB288+AC287</f>
        <v>0.349802380952381</v>
      </c>
      <c r="AD288" s="170" t="n">
        <f aca="false">+AC288+AD287</f>
        <v>0.399819047619048</v>
      </c>
      <c r="AE288" s="169" t="n">
        <f aca="false">+AD288+AE287</f>
        <v>0.449835714285714</v>
      </c>
      <c r="AF288" s="169" t="n">
        <f aca="false">+AE288+AF287</f>
        <v>0.499852380952381</v>
      </c>
      <c r="AG288" s="169" t="n">
        <f aca="false">+AF288+AG287</f>
        <v>0.549869047619048</v>
      </c>
      <c r="AH288" s="169" t="n">
        <f aca="false">+AG288+AH287</f>
        <v>0.599885714285714</v>
      </c>
      <c r="AI288" s="169" t="n">
        <f aca="false">+AH288+AI287</f>
        <v>0.649902380952381</v>
      </c>
      <c r="AJ288" s="169" t="n">
        <f aca="false">+AI288+AJ287</f>
        <v>0.699919047619048</v>
      </c>
      <c r="AK288" s="169" t="n">
        <f aca="false">+AJ288+AK287</f>
        <v>0.749935714285714</v>
      </c>
      <c r="AL288" s="169" t="n">
        <f aca="false">+AK288+AL287</f>
        <v>0.799952380952381</v>
      </c>
      <c r="AM288" s="169" t="n">
        <f aca="false">+AL288+AM287</f>
        <v>0.849969047619048</v>
      </c>
      <c r="AN288" s="169" t="n">
        <f aca="false">+AM288+AN287</f>
        <v>0.899985714285715</v>
      </c>
      <c r="AO288" s="169" t="n">
        <f aca="false">+AN288+AO287</f>
        <v>0.950002380952381</v>
      </c>
      <c r="AP288" s="169" t="n">
        <f aca="false">+AO288+AP287</f>
        <v>0.950002380952381</v>
      </c>
      <c r="AQ288" s="169" t="n">
        <f aca="false">+AP288+AQ287</f>
        <v>0.950002380952381</v>
      </c>
      <c r="AR288" s="169" t="n">
        <f aca="false">+AQ288+AR287</f>
        <v>0.950002380952381</v>
      </c>
      <c r="AS288" s="169" t="n">
        <f aca="false">+AR288+AS287</f>
        <v>0.950002380952381</v>
      </c>
      <c r="AT288" s="169" t="n">
        <f aca="false">+AS288+AT287</f>
        <v>1.00000238095238</v>
      </c>
      <c r="AU288" s="169" t="n">
        <f aca="false">+AT288+AU287</f>
        <v>1.00000238095238</v>
      </c>
      <c r="AV288" s="169" t="n">
        <f aca="false">+AU288+AV287</f>
        <v>1.00000238095238</v>
      </c>
      <c r="AW288" s="169" t="n">
        <f aca="false">+AV288+AW287</f>
        <v>1.00000238095238</v>
      </c>
      <c r="AX288" s="169" t="n">
        <f aca="false">+AW288+AX287</f>
        <v>1.00000238095238</v>
      </c>
      <c r="AY288" s="169" t="n">
        <f aca="false">+AX288+AY287</f>
        <v>1.00000238095238</v>
      </c>
      <c r="AZ288" s="169" t="n">
        <f aca="false">+AY288+AZ287</f>
        <v>1.00000238095238</v>
      </c>
      <c r="BA288" s="169" t="n">
        <f aca="false">+AZ288+BA287</f>
        <v>1.00000238095238</v>
      </c>
      <c r="BB288" s="169" t="n">
        <f aca="false">+BA288+BB287</f>
        <v>1.00000238095238</v>
      </c>
      <c r="BC288" s="171"/>
      <c r="BD288" s="168"/>
    </row>
    <row r="289" customFormat="false" ht="12.75" hidden="false" customHeight="false" outlineLevel="0" collapsed="false">
      <c r="A289" s="161"/>
      <c r="B289" s="168" t="s">
        <v>123</v>
      </c>
      <c r="C289" s="163"/>
      <c r="D289" s="169" t="n">
        <v>0</v>
      </c>
      <c r="E289" s="169" t="n">
        <v>0</v>
      </c>
      <c r="F289" s="169" t="n">
        <v>0</v>
      </c>
      <c r="G289" s="169" t="n">
        <v>0</v>
      </c>
      <c r="H289" s="169" t="n">
        <v>0</v>
      </c>
      <c r="I289" s="169" t="n">
        <v>0</v>
      </c>
      <c r="J289" s="169" t="n">
        <v>0</v>
      </c>
      <c r="K289" s="169" t="n">
        <v>0</v>
      </c>
      <c r="L289" s="169" t="n">
        <v>0</v>
      </c>
      <c r="M289" s="169" t="n">
        <v>0</v>
      </c>
      <c r="N289" s="169" t="n">
        <v>0.05</v>
      </c>
      <c r="O289" s="169" t="n">
        <v>0</v>
      </c>
      <c r="P289" s="169" t="n">
        <v>0</v>
      </c>
      <c r="Q289" s="169" t="n">
        <v>0</v>
      </c>
      <c r="R289" s="169" t="n">
        <v>0</v>
      </c>
      <c r="S289" s="169" t="n">
        <v>0</v>
      </c>
      <c r="T289" s="169" t="n">
        <v>0</v>
      </c>
      <c r="U289" s="169" t="n">
        <v>0</v>
      </c>
      <c r="V289" s="169" t="n">
        <v>0</v>
      </c>
      <c r="W289" s="169" t="n">
        <v>0</v>
      </c>
      <c r="X289" s="169" t="n">
        <f aca="false">+(0.34-0.05)/18</f>
        <v>0.0161111111111111</v>
      </c>
      <c r="Y289" s="169" t="n">
        <f aca="false">+(0.34-0.05)/18</f>
        <v>0.0161111111111111</v>
      </c>
      <c r="Z289" s="169" t="n">
        <f aca="false">+(0.34-0.05)/18</f>
        <v>0.0161111111111111</v>
      </c>
      <c r="AA289" s="169" t="n">
        <f aca="false">+(0.34-0.05)/18</f>
        <v>0.0161111111111111</v>
      </c>
      <c r="AB289" s="169" t="n">
        <f aca="false">+(0.34-0.05)/18</f>
        <v>0.0161111111111111</v>
      </c>
      <c r="AC289" s="169" t="n">
        <f aca="false">+(0.34-0.05)/18</f>
        <v>0.0161111111111111</v>
      </c>
      <c r="AD289" s="170" t="n">
        <f aca="false">+(0.34-0.05)/18</f>
        <v>0.0161111111111111</v>
      </c>
      <c r="AE289" s="169" t="n">
        <f aca="false">+(0.34-0.05)/18</f>
        <v>0.0161111111111111</v>
      </c>
      <c r="AF289" s="169" t="n">
        <f aca="false">+(0.34-0.05)/18</f>
        <v>0.0161111111111111</v>
      </c>
      <c r="AG289" s="169" t="n">
        <f aca="false">+(0.34-0.05)/18</f>
        <v>0.0161111111111111</v>
      </c>
      <c r="AH289" s="169" t="n">
        <f aca="false">+(0.34-0.05)/18</f>
        <v>0.0161111111111111</v>
      </c>
      <c r="AI289" s="169" t="n">
        <f aca="false">+(0.34-0.05)/18</f>
        <v>0.0161111111111111</v>
      </c>
      <c r="AJ289" s="169" t="n">
        <f aca="false">+(0.34-0.05)/18</f>
        <v>0.0161111111111111</v>
      </c>
      <c r="AK289" s="169" t="n">
        <f aca="false">+(0.34-0.05)/18</f>
        <v>0.0161111111111111</v>
      </c>
      <c r="AL289" s="169" t="n">
        <f aca="false">+(0.34-0.05)/18</f>
        <v>0.0161111111111111</v>
      </c>
      <c r="AM289" s="169" t="n">
        <f aca="false">+(0.34-0.05)/18</f>
        <v>0.0161111111111111</v>
      </c>
      <c r="AN289" s="169" t="n">
        <f aca="false">+(0.34-0.05)/18</f>
        <v>0.0161111111111111</v>
      </c>
      <c r="AO289" s="169" t="n">
        <f aca="false">+(0.34-0.05)/18</f>
        <v>0.0161111111111111</v>
      </c>
      <c r="AP289" s="169" t="n">
        <v>0.66</v>
      </c>
      <c r="AQ289" s="169" t="n">
        <v>0</v>
      </c>
      <c r="AR289" s="169" t="n">
        <v>0</v>
      </c>
      <c r="AS289" s="169" t="n">
        <v>0</v>
      </c>
      <c r="AT289" s="169" t="n">
        <v>0</v>
      </c>
      <c r="AU289" s="169" t="n">
        <v>0</v>
      </c>
      <c r="AV289" s="169" t="n">
        <v>0</v>
      </c>
      <c r="AW289" s="169" t="n">
        <v>0</v>
      </c>
      <c r="AX289" s="169" t="n">
        <v>0</v>
      </c>
      <c r="AY289" s="169" t="n">
        <v>0</v>
      </c>
      <c r="AZ289" s="169" t="n">
        <v>0</v>
      </c>
      <c r="BA289" s="169" t="n">
        <v>0</v>
      </c>
      <c r="BB289" s="169" t="n">
        <v>0</v>
      </c>
      <c r="BC289" s="171" t="n">
        <f aca="false">SUM(D289:BB289)</f>
        <v>1</v>
      </c>
      <c r="BD289" s="168"/>
    </row>
    <row r="290" customFormat="false" ht="12.75" hidden="false" customHeight="false" outlineLevel="0" collapsed="false">
      <c r="A290" s="161"/>
      <c r="B290" s="168" t="s">
        <v>124</v>
      </c>
      <c r="C290" s="163"/>
      <c r="D290" s="169" t="n">
        <f aca="false">D289</f>
        <v>0</v>
      </c>
      <c r="E290" s="169" t="n">
        <f aca="false">+D290+E289</f>
        <v>0</v>
      </c>
      <c r="F290" s="169" t="n">
        <f aca="false">+E290+F289</f>
        <v>0</v>
      </c>
      <c r="G290" s="169" t="n">
        <f aca="false">+F290+G289</f>
        <v>0</v>
      </c>
      <c r="H290" s="169" t="n">
        <f aca="false">+G290+H289</f>
        <v>0</v>
      </c>
      <c r="I290" s="169" t="n">
        <f aca="false">+H290+I289</f>
        <v>0</v>
      </c>
      <c r="J290" s="169" t="n">
        <f aca="false">+I290+J289</f>
        <v>0</v>
      </c>
      <c r="K290" s="169" t="n">
        <f aca="false">+J290+K289</f>
        <v>0</v>
      </c>
      <c r="L290" s="169" t="n">
        <f aca="false">+K290+L289</f>
        <v>0</v>
      </c>
      <c r="M290" s="169" t="n">
        <f aca="false">+L290+M289</f>
        <v>0</v>
      </c>
      <c r="N290" s="169" t="n">
        <f aca="false">+M290+N289</f>
        <v>0.05</v>
      </c>
      <c r="O290" s="169" t="n">
        <f aca="false">+N290+O289</f>
        <v>0.05</v>
      </c>
      <c r="P290" s="169" t="n">
        <f aca="false">+O290+P289</f>
        <v>0.05</v>
      </c>
      <c r="Q290" s="169" t="n">
        <f aca="false">+P290+Q289</f>
        <v>0.05</v>
      </c>
      <c r="R290" s="169" t="n">
        <f aca="false">+Q290+R289</f>
        <v>0.05</v>
      </c>
      <c r="S290" s="169" t="n">
        <f aca="false">+R290+S289</f>
        <v>0.05</v>
      </c>
      <c r="T290" s="169" t="n">
        <f aca="false">+S290+T289</f>
        <v>0.05</v>
      </c>
      <c r="U290" s="169" t="n">
        <f aca="false">+T290+U289</f>
        <v>0.05</v>
      </c>
      <c r="V290" s="169" t="n">
        <f aca="false">+U290+V289</f>
        <v>0.05</v>
      </c>
      <c r="W290" s="169" t="n">
        <f aca="false">+V290+W289</f>
        <v>0.05</v>
      </c>
      <c r="X290" s="169" t="n">
        <f aca="false">+W290+X289</f>
        <v>0.0661111111111111</v>
      </c>
      <c r="Y290" s="169" t="n">
        <f aca="false">+X290+Y289</f>
        <v>0.0822222222222222</v>
      </c>
      <c r="Z290" s="169" t="n">
        <f aca="false">+Y290+Z289</f>
        <v>0.0983333333333334</v>
      </c>
      <c r="AA290" s="169" t="n">
        <f aca="false">+Z290+AA289</f>
        <v>0.114444444444444</v>
      </c>
      <c r="AB290" s="169" t="n">
        <f aca="false">+AA290+AB289</f>
        <v>0.130555555555556</v>
      </c>
      <c r="AC290" s="169" t="n">
        <f aca="false">+AB290+AC289</f>
        <v>0.146666666666667</v>
      </c>
      <c r="AD290" s="170" t="n">
        <f aca="false">+AC290+AD289</f>
        <v>0.162777777777778</v>
      </c>
      <c r="AE290" s="169" t="n">
        <f aca="false">+AD290+AE289</f>
        <v>0.178888888888889</v>
      </c>
      <c r="AF290" s="169" t="n">
        <f aca="false">+AE290+AF289</f>
        <v>0.195</v>
      </c>
      <c r="AG290" s="169" t="n">
        <f aca="false">+AF290+AG289</f>
        <v>0.211111111111111</v>
      </c>
      <c r="AH290" s="169" t="n">
        <f aca="false">+AG290+AH289</f>
        <v>0.227222222222222</v>
      </c>
      <c r="AI290" s="169" t="n">
        <f aca="false">+AH290+AI289</f>
        <v>0.243333333333333</v>
      </c>
      <c r="AJ290" s="169" t="n">
        <f aca="false">+AI290+AJ289</f>
        <v>0.259444444444444</v>
      </c>
      <c r="AK290" s="169" t="n">
        <f aca="false">+AJ290+AK289</f>
        <v>0.275555555555556</v>
      </c>
      <c r="AL290" s="169" t="n">
        <f aca="false">+AK290+AL289</f>
        <v>0.291666666666667</v>
      </c>
      <c r="AM290" s="169" t="n">
        <f aca="false">+AL290+AM289</f>
        <v>0.307777777777778</v>
      </c>
      <c r="AN290" s="169" t="n">
        <f aca="false">+AM290+AN289</f>
        <v>0.323888888888889</v>
      </c>
      <c r="AO290" s="169" t="n">
        <f aca="false">+AN290+AO289</f>
        <v>0.34</v>
      </c>
      <c r="AP290" s="169" t="n">
        <f aca="false">+AO290+AP289</f>
        <v>1</v>
      </c>
      <c r="AQ290" s="169" t="n">
        <f aca="false">+AP290+AQ289</f>
        <v>1</v>
      </c>
      <c r="AR290" s="169" t="n">
        <f aca="false">+AQ290+AR289</f>
        <v>1</v>
      </c>
      <c r="AS290" s="169" t="n">
        <f aca="false">+AR290+AS289</f>
        <v>1</v>
      </c>
      <c r="AT290" s="169" t="n">
        <f aca="false">+AS290+AT289</f>
        <v>1</v>
      </c>
      <c r="AU290" s="169" t="n">
        <f aca="false">+AT290+AU289</f>
        <v>1</v>
      </c>
      <c r="AV290" s="169" t="n">
        <f aca="false">+AU290+AV289</f>
        <v>1</v>
      </c>
      <c r="AW290" s="169" t="n">
        <f aca="false">+AV290+AW289</f>
        <v>1</v>
      </c>
      <c r="AX290" s="169" t="n">
        <f aca="false">+AW290+AX289</f>
        <v>1</v>
      </c>
      <c r="AY290" s="169" t="n">
        <f aca="false">+AX290+AY289</f>
        <v>1</v>
      </c>
      <c r="AZ290" s="169" t="n">
        <f aca="false">+AY290+AZ289</f>
        <v>1</v>
      </c>
      <c r="BA290" s="169" t="n">
        <f aca="false">+AZ290+BA289</f>
        <v>1</v>
      </c>
      <c r="BB290" s="169" t="n">
        <f aca="false">+BA290+BB289</f>
        <v>1</v>
      </c>
      <c r="BC290" s="171"/>
      <c r="BD290" s="168"/>
    </row>
    <row r="291" customFormat="false" ht="12.75" hidden="false" customHeight="false" outlineLevel="0" collapsed="false">
      <c r="A291" s="161"/>
      <c r="B291" s="173"/>
      <c r="C291" s="163"/>
      <c r="D291" s="174"/>
      <c r="E291" s="174"/>
      <c r="F291" s="174"/>
      <c r="G291" s="174"/>
      <c r="H291" s="174"/>
      <c r="I291" s="174"/>
      <c r="J291" s="174"/>
      <c r="K291" s="174"/>
      <c r="L291" s="174"/>
      <c r="M291" s="174"/>
      <c r="N291" s="174"/>
      <c r="O291" s="174"/>
      <c r="P291" s="174"/>
      <c r="Q291" s="174"/>
      <c r="R291" s="174"/>
      <c r="S291" s="174"/>
      <c r="T291" s="174"/>
      <c r="U291" s="174"/>
      <c r="V291" s="174"/>
      <c r="W291" s="174"/>
      <c r="X291" s="174"/>
      <c r="Y291" s="174"/>
      <c r="Z291" s="174"/>
      <c r="AA291" s="174"/>
      <c r="AB291" s="174"/>
      <c r="AC291" s="174"/>
      <c r="AD291" s="175"/>
      <c r="AE291" s="174"/>
      <c r="AF291" s="174"/>
      <c r="AG291" s="174"/>
      <c r="AH291" s="174"/>
      <c r="AI291" s="174"/>
      <c r="AJ291" s="174"/>
      <c r="AK291" s="174"/>
      <c r="AL291" s="174"/>
      <c r="AM291" s="174"/>
      <c r="AN291" s="174"/>
      <c r="AO291" s="174"/>
      <c r="AP291" s="174"/>
      <c r="AQ291" s="174"/>
      <c r="AR291" s="174"/>
      <c r="AS291" s="174"/>
      <c r="AT291" s="174"/>
      <c r="AU291" s="174"/>
      <c r="AV291" s="174"/>
      <c r="AW291" s="174"/>
      <c r="AX291" s="174"/>
      <c r="AY291" s="174"/>
      <c r="AZ291" s="174"/>
      <c r="BA291" s="174"/>
      <c r="BB291" s="174"/>
      <c r="BC291" s="176"/>
      <c r="BD291" s="173"/>
    </row>
    <row r="292" customFormat="false" ht="12.75" hidden="false" customHeight="false" outlineLevel="0" collapsed="false">
      <c r="A292" s="161"/>
      <c r="B292" s="178" t="s">
        <v>125</v>
      </c>
      <c r="C292" s="179" t="n">
        <v>14.5</v>
      </c>
      <c r="D292" s="180" t="n">
        <f aca="false">+D288*$C292</f>
        <v>0</v>
      </c>
      <c r="E292" s="180" t="n">
        <f aca="false">+E288*$C292</f>
        <v>0</v>
      </c>
      <c r="F292" s="180" t="n">
        <f aca="false">+F288*$C292</f>
        <v>0</v>
      </c>
      <c r="G292" s="180" t="n">
        <f aca="false">+G288*$C292</f>
        <v>0</v>
      </c>
      <c r="H292" s="180" t="n">
        <f aca="false">+H288*$C292</f>
        <v>0</v>
      </c>
      <c r="I292" s="180" t="n">
        <f aca="false">+I288*$C292</f>
        <v>0</v>
      </c>
      <c r="J292" s="180" t="n">
        <f aca="false">+J288*$C292</f>
        <v>0</v>
      </c>
      <c r="K292" s="180" t="n">
        <f aca="false">+K288*$C292</f>
        <v>0</v>
      </c>
      <c r="L292" s="180" t="n">
        <f aca="false">+L288*$C292</f>
        <v>0</v>
      </c>
      <c r="M292" s="180" t="n">
        <f aca="false">+M288*$C292</f>
        <v>0</v>
      </c>
      <c r="N292" s="180" t="n">
        <f aca="false">+N288*$C292</f>
        <v>0.720684523809524</v>
      </c>
      <c r="O292" s="180" t="n">
        <f aca="false">+O288*$C292</f>
        <v>0.720684523809524</v>
      </c>
      <c r="P292" s="180" t="n">
        <f aca="false">+P288*$C292</f>
        <v>0.720684523809524</v>
      </c>
      <c r="Q292" s="180" t="n">
        <f aca="false">+Q288*$C292</f>
        <v>0.720684523809524</v>
      </c>
      <c r="R292" s="180" t="n">
        <f aca="false">+R288*$C292</f>
        <v>0.720684523809524</v>
      </c>
      <c r="S292" s="180" t="n">
        <f aca="false">+S288*$C292</f>
        <v>0.720684523809524</v>
      </c>
      <c r="T292" s="180" t="n">
        <f aca="false">+T288*$C292</f>
        <v>0.720684523809524</v>
      </c>
      <c r="U292" s="180" t="n">
        <f aca="false">+U288*$C292</f>
        <v>0.720684523809524</v>
      </c>
      <c r="V292" s="180" t="n">
        <f aca="false">+V288*$C292</f>
        <v>0.720684523809524</v>
      </c>
      <c r="W292" s="180" t="n">
        <f aca="false">+W288*$C292</f>
        <v>0.720684523809524</v>
      </c>
      <c r="X292" s="180" t="n">
        <f aca="false">+X288*$C292</f>
        <v>1.44592619047619</v>
      </c>
      <c r="Y292" s="180" t="n">
        <f aca="false">+Y288*$C292</f>
        <v>2.17116785714286</v>
      </c>
      <c r="Z292" s="180" t="n">
        <f aca="false">+Z288*$C292</f>
        <v>2.89640952380952</v>
      </c>
      <c r="AA292" s="180" t="n">
        <f aca="false">+AA288*$C292</f>
        <v>3.62165119047619</v>
      </c>
      <c r="AB292" s="180" t="n">
        <f aca="false">+AB288*$C292</f>
        <v>4.34689285714286</v>
      </c>
      <c r="AC292" s="180" t="n">
        <f aca="false">+AC288*$C292</f>
        <v>5.07213452380952</v>
      </c>
      <c r="AD292" s="181" t="n">
        <f aca="false">+AD288*$C292</f>
        <v>5.79737619047619</v>
      </c>
      <c r="AE292" s="180" t="n">
        <f aca="false">+AE288*$C292</f>
        <v>6.52261785714286</v>
      </c>
      <c r="AF292" s="180" t="n">
        <f aca="false">+AF288*$C292</f>
        <v>7.24785952380952</v>
      </c>
      <c r="AG292" s="180" t="n">
        <f aca="false">+AG288*$C292</f>
        <v>7.97310119047619</v>
      </c>
      <c r="AH292" s="180" t="n">
        <f aca="false">+AH288*$C292</f>
        <v>8.69834285714286</v>
      </c>
      <c r="AI292" s="180" t="n">
        <f aca="false">+AI288*$C292</f>
        <v>9.42358452380952</v>
      </c>
      <c r="AJ292" s="180" t="n">
        <f aca="false">+AJ288*$C292</f>
        <v>10.1488261904762</v>
      </c>
      <c r="AK292" s="180" t="n">
        <f aca="false">+AK288*$C292</f>
        <v>10.8740678571429</v>
      </c>
      <c r="AL292" s="180" t="n">
        <f aca="false">+AL288*$C292</f>
        <v>11.5993095238095</v>
      </c>
      <c r="AM292" s="180" t="n">
        <f aca="false">+AM288*$C292</f>
        <v>12.3245511904762</v>
      </c>
      <c r="AN292" s="180" t="n">
        <f aca="false">+AN288*$C292</f>
        <v>13.0497928571429</v>
      </c>
      <c r="AO292" s="180" t="n">
        <f aca="false">+AO288*$C292</f>
        <v>13.7750345238095</v>
      </c>
      <c r="AP292" s="180" t="n">
        <f aca="false">+AP288*$C292</f>
        <v>13.7750345238095</v>
      </c>
      <c r="AQ292" s="180" t="n">
        <f aca="false">+AQ288*$C292</f>
        <v>13.7750345238095</v>
      </c>
      <c r="AR292" s="180" t="n">
        <f aca="false">+AR288*$C292</f>
        <v>13.7750345238095</v>
      </c>
      <c r="AS292" s="180" t="n">
        <f aca="false">+AS288*$C292</f>
        <v>13.7750345238095</v>
      </c>
      <c r="AT292" s="180" t="n">
        <f aca="false">+AT288*$C292</f>
        <v>14.5000345238095</v>
      </c>
      <c r="AU292" s="180" t="n">
        <f aca="false">+AU288*$C292</f>
        <v>14.5000345238095</v>
      </c>
      <c r="AV292" s="180" t="n">
        <f aca="false">+AV288*$C292</f>
        <v>14.5000345238095</v>
      </c>
      <c r="AW292" s="180" t="n">
        <f aca="false">+AW288*$C292</f>
        <v>14.5000345238095</v>
      </c>
      <c r="AX292" s="180" t="n">
        <f aca="false">+AX288*$C292</f>
        <v>14.5000345238095</v>
      </c>
      <c r="AY292" s="180" t="n">
        <f aca="false">+AY288*$C292</f>
        <v>14.5000345238095</v>
      </c>
      <c r="AZ292" s="180" t="n">
        <f aca="false">+AZ288*$C292</f>
        <v>14.5000345238095</v>
      </c>
      <c r="BA292" s="180" t="n">
        <f aca="false">+BA288*$C292</f>
        <v>14.5000345238095</v>
      </c>
      <c r="BB292" s="180" t="n">
        <f aca="false">+BB288*$C292</f>
        <v>14.5000345238095</v>
      </c>
      <c r="BC292" s="182"/>
      <c r="BD292" s="183"/>
      <c r="BE292" s="183"/>
      <c r="BF292" s="183"/>
      <c r="BG292" s="183"/>
      <c r="BH292" s="183"/>
      <c r="BI292" s="183"/>
      <c r="BJ292" s="183"/>
      <c r="BK292" s="183"/>
      <c r="BL292" s="183"/>
      <c r="BM292" s="183"/>
      <c r="BN292" s="183"/>
      <c r="BO292" s="183"/>
      <c r="BP292" s="183"/>
      <c r="BQ292" s="183"/>
      <c r="BR292" s="183"/>
      <c r="BS292" s="183"/>
      <c r="BT292" s="183"/>
      <c r="BU292" s="183"/>
      <c r="BV292" s="183"/>
      <c r="BW292" s="183"/>
      <c r="BX292" s="183"/>
      <c r="BY292" s="183"/>
      <c r="BZ292" s="183"/>
      <c r="CA292" s="183"/>
      <c r="CB292" s="183"/>
      <c r="CC292" s="183"/>
      <c r="CD292" s="183"/>
      <c r="CE292" s="183"/>
      <c r="CF292" s="183"/>
      <c r="CG292" s="183"/>
      <c r="CH292" s="183"/>
      <c r="CI292" s="183"/>
      <c r="CJ292" s="183"/>
      <c r="CK292" s="183"/>
    </row>
    <row r="293" customFormat="false" ht="13.5" hidden="false" customHeight="false" outlineLevel="0" collapsed="false">
      <c r="A293" s="161"/>
      <c r="B293" s="184" t="s">
        <v>126</v>
      </c>
      <c r="C293" s="185" t="str">
        <f aca="false">+'NTP or Sold'!C27</f>
        <v>Committed</v>
      </c>
      <c r="D293" s="186" t="n">
        <f aca="false">+D290*$C292</f>
        <v>0</v>
      </c>
      <c r="E293" s="186" t="n">
        <f aca="false">+E290*$C292</f>
        <v>0</v>
      </c>
      <c r="F293" s="186" t="n">
        <f aca="false">+F290*$C292</f>
        <v>0</v>
      </c>
      <c r="G293" s="186" t="n">
        <f aca="false">+G290*$C292</f>
        <v>0</v>
      </c>
      <c r="H293" s="186" t="n">
        <f aca="false">+H290*$C292</f>
        <v>0</v>
      </c>
      <c r="I293" s="186" t="n">
        <f aca="false">+I290*$C292</f>
        <v>0</v>
      </c>
      <c r="J293" s="186" t="n">
        <f aca="false">+J290*$C292</f>
        <v>0</v>
      </c>
      <c r="K293" s="186" t="n">
        <f aca="false">+K290*$C292</f>
        <v>0</v>
      </c>
      <c r="L293" s="186" t="n">
        <f aca="false">+L290*$C292</f>
        <v>0</v>
      </c>
      <c r="M293" s="186" t="n">
        <f aca="false">+M290*$C292</f>
        <v>0</v>
      </c>
      <c r="N293" s="186" t="n">
        <f aca="false">+N290*$C292</f>
        <v>0.725</v>
      </c>
      <c r="O293" s="186" t="n">
        <f aca="false">+O290*$C292</f>
        <v>0.725</v>
      </c>
      <c r="P293" s="186" t="n">
        <f aca="false">+P290*$C292</f>
        <v>0.725</v>
      </c>
      <c r="Q293" s="186" t="n">
        <f aca="false">+Q290*$C292</f>
        <v>0.725</v>
      </c>
      <c r="R293" s="186" t="n">
        <f aca="false">+R290*$C292</f>
        <v>0.725</v>
      </c>
      <c r="S293" s="186" t="n">
        <f aca="false">+S290*$C292</f>
        <v>0.725</v>
      </c>
      <c r="T293" s="186" t="n">
        <f aca="false">+T290*$C292</f>
        <v>0.725</v>
      </c>
      <c r="U293" s="186" t="n">
        <f aca="false">+U290*$C292</f>
        <v>0.725</v>
      </c>
      <c r="V293" s="186" t="n">
        <f aca="false">+V290*$C292</f>
        <v>0.725</v>
      </c>
      <c r="W293" s="186" t="n">
        <f aca="false">+W290*$C292</f>
        <v>0.725</v>
      </c>
      <c r="X293" s="186" t="n">
        <f aca="false">+X290*$C292</f>
        <v>0.958611111111111</v>
      </c>
      <c r="Y293" s="186" t="n">
        <f aca="false">+Y290*$C292</f>
        <v>1.19222222222222</v>
      </c>
      <c r="Z293" s="186" t="n">
        <f aca="false">+Z290*$C292</f>
        <v>1.42583333333333</v>
      </c>
      <c r="AA293" s="186" t="n">
        <f aca="false">+AA290*$C292</f>
        <v>1.65944444444445</v>
      </c>
      <c r="AB293" s="186" t="n">
        <f aca="false">+AB290*$C292</f>
        <v>1.89305555555556</v>
      </c>
      <c r="AC293" s="186" t="n">
        <f aca="false">+AC290*$C292</f>
        <v>2.12666666666667</v>
      </c>
      <c r="AD293" s="187" t="n">
        <f aca="false">+AD290*$C292</f>
        <v>2.36027777777778</v>
      </c>
      <c r="AE293" s="186" t="n">
        <f aca="false">+AE290*$C292</f>
        <v>2.59388888888889</v>
      </c>
      <c r="AF293" s="186" t="n">
        <f aca="false">+AF290*$C292</f>
        <v>2.8275</v>
      </c>
      <c r="AG293" s="186" t="n">
        <f aca="false">+AG290*$C292</f>
        <v>3.06111111111111</v>
      </c>
      <c r="AH293" s="186" t="n">
        <f aca="false">+AH290*$C292</f>
        <v>3.29472222222222</v>
      </c>
      <c r="AI293" s="186" t="n">
        <f aca="false">+AI290*$C292</f>
        <v>3.52833333333333</v>
      </c>
      <c r="AJ293" s="186" t="n">
        <f aca="false">+AJ290*$C292</f>
        <v>3.76194444444444</v>
      </c>
      <c r="AK293" s="186" t="n">
        <f aca="false">+AK290*$C292</f>
        <v>3.99555555555556</v>
      </c>
      <c r="AL293" s="186" t="n">
        <f aca="false">+AL290*$C292</f>
        <v>4.22916666666667</v>
      </c>
      <c r="AM293" s="186" t="n">
        <f aca="false">+AM290*$C292</f>
        <v>4.46277777777778</v>
      </c>
      <c r="AN293" s="186" t="n">
        <f aca="false">+AN290*$C292</f>
        <v>4.69638888888889</v>
      </c>
      <c r="AO293" s="186" t="n">
        <f aca="false">+AO290*$C292</f>
        <v>4.93</v>
      </c>
      <c r="AP293" s="186" t="n">
        <f aca="false">+AP290*$C292</f>
        <v>14.5</v>
      </c>
      <c r="AQ293" s="186" t="n">
        <f aca="false">+AQ290*$C292</f>
        <v>14.5</v>
      </c>
      <c r="AR293" s="186" t="n">
        <f aca="false">+AR290*$C292</f>
        <v>14.5</v>
      </c>
      <c r="AS293" s="186" t="n">
        <f aca="false">+AS290*$C292</f>
        <v>14.5</v>
      </c>
      <c r="AT293" s="186" t="n">
        <f aca="false">+AT290*$C292</f>
        <v>14.5</v>
      </c>
      <c r="AU293" s="186" t="n">
        <f aca="false">+AU290*$C292</f>
        <v>14.5</v>
      </c>
      <c r="AV293" s="186" t="n">
        <f aca="false">+AV290*$C292</f>
        <v>14.5</v>
      </c>
      <c r="AW293" s="186" t="n">
        <f aca="false">+AW290*$C292</f>
        <v>14.5</v>
      </c>
      <c r="AX293" s="186" t="n">
        <f aca="false">+AX290*$C292</f>
        <v>14.5</v>
      </c>
      <c r="AY293" s="186" t="n">
        <f aca="false">+AY290*$C292</f>
        <v>14.5</v>
      </c>
      <c r="AZ293" s="186" t="n">
        <f aca="false">+AZ290*$C292</f>
        <v>14.5</v>
      </c>
      <c r="BA293" s="186" t="n">
        <f aca="false">+BA290*$C292</f>
        <v>14.5</v>
      </c>
      <c r="BB293" s="186" t="n">
        <f aca="false">+BB290*$C292</f>
        <v>14.5</v>
      </c>
      <c r="BC293" s="188"/>
      <c r="BD293" s="189"/>
      <c r="BE293" s="189"/>
      <c r="BF293" s="189"/>
      <c r="BG293" s="189"/>
      <c r="BH293" s="189"/>
      <c r="BI293" s="189"/>
      <c r="BJ293" s="189"/>
      <c r="BK293" s="189"/>
      <c r="BL293" s="189"/>
      <c r="BM293" s="189"/>
      <c r="BN293" s="189"/>
      <c r="BO293" s="189"/>
      <c r="BP293" s="189"/>
      <c r="BQ293" s="189"/>
      <c r="BR293" s="189"/>
      <c r="BS293" s="189"/>
      <c r="BT293" s="189"/>
      <c r="BU293" s="189"/>
      <c r="BV293" s="189"/>
      <c r="BW293" s="189"/>
      <c r="BX293" s="189"/>
      <c r="BY293" s="189"/>
      <c r="BZ293" s="189"/>
      <c r="CA293" s="189"/>
      <c r="CB293" s="189"/>
      <c r="CC293" s="189"/>
      <c r="CD293" s="189"/>
      <c r="CE293" s="189"/>
      <c r="CF293" s="189"/>
      <c r="CG293" s="189"/>
      <c r="CH293" s="189"/>
      <c r="CI293" s="189"/>
      <c r="CJ293" s="189"/>
      <c r="CK293" s="189"/>
    </row>
    <row r="294" customFormat="false" ht="15" hidden="false" customHeight="true" outlineLevel="0" collapsed="false">
      <c r="A294" s="161" t="n">
        <f aca="false">+A286+1</f>
        <v>7</v>
      </c>
      <c r="B294" s="178" t="str">
        <f aca="false">+'NTP or Sold'!H28</f>
        <v>LM6000</v>
      </c>
      <c r="C294" s="163" t="str">
        <f aca="false">+'NTP or Sold'!T28</f>
        <v>Fountain Valley PSCO (ENA) - 90%</v>
      </c>
      <c r="D294" s="281"/>
      <c r="E294" s="281"/>
      <c r="F294" s="281"/>
      <c r="G294" s="281"/>
      <c r="H294" s="281"/>
      <c r="I294" s="281"/>
      <c r="J294" s="281"/>
      <c r="K294" s="281"/>
      <c r="L294" s="281"/>
      <c r="M294" s="281"/>
      <c r="N294" s="281"/>
      <c r="O294" s="281"/>
      <c r="P294" s="281"/>
      <c r="Q294" s="281"/>
      <c r="R294" s="281"/>
      <c r="S294" s="281"/>
      <c r="T294" s="281"/>
      <c r="U294" s="281"/>
      <c r="V294" s="281"/>
      <c r="W294" s="281"/>
      <c r="X294" s="281"/>
      <c r="Y294" s="281"/>
      <c r="Z294" s="281"/>
      <c r="AA294" s="281"/>
      <c r="AB294" s="281"/>
      <c r="AC294" s="281"/>
      <c r="AD294" s="241"/>
      <c r="AE294" s="281"/>
      <c r="AF294" s="281"/>
      <c r="AG294" s="281"/>
      <c r="AH294" s="281"/>
      <c r="AI294" s="281"/>
      <c r="AJ294" s="281"/>
      <c r="AK294" s="281"/>
      <c r="AL294" s="281"/>
      <c r="AM294" s="281"/>
      <c r="AN294" s="281"/>
      <c r="AO294" s="281"/>
      <c r="AP294" s="281"/>
      <c r="AQ294" s="281"/>
      <c r="AR294" s="281"/>
      <c r="AS294" s="281"/>
      <c r="AT294" s="281"/>
      <c r="AU294" s="281"/>
      <c r="AV294" s="281"/>
      <c r="AW294" s="281"/>
      <c r="AX294" s="281"/>
      <c r="AY294" s="281"/>
      <c r="AZ294" s="281"/>
      <c r="BA294" s="281"/>
      <c r="BB294" s="281"/>
      <c r="BC294" s="285"/>
    </row>
    <row r="295" customFormat="false" ht="12.75" hidden="false" customHeight="false" outlineLevel="0" collapsed="false">
      <c r="A295" s="161"/>
      <c r="B295" s="168" t="s">
        <v>121</v>
      </c>
      <c r="C295" s="163"/>
      <c r="D295" s="169" t="n">
        <v>0</v>
      </c>
      <c r="E295" s="169" t="n">
        <v>0</v>
      </c>
      <c r="F295" s="169" t="n">
        <v>0</v>
      </c>
      <c r="G295" s="169" t="n">
        <v>0</v>
      </c>
      <c r="H295" s="169" t="n">
        <v>0</v>
      </c>
      <c r="I295" s="169" t="n">
        <v>0</v>
      </c>
      <c r="J295" s="169" t="n">
        <v>0</v>
      </c>
      <c r="K295" s="169" t="n">
        <v>0</v>
      </c>
      <c r="L295" s="169" t="n">
        <v>0</v>
      </c>
      <c r="M295" s="169" t="n">
        <v>0</v>
      </c>
      <c r="N295" s="169" t="n">
        <f aca="false">16.7/336</f>
        <v>0.049702380952381</v>
      </c>
      <c r="O295" s="169" t="n">
        <v>0</v>
      </c>
      <c r="P295" s="169" t="n">
        <v>0</v>
      </c>
      <c r="Q295" s="169" t="n">
        <v>0</v>
      </c>
      <c r="R295" s="169" t="n">
        <v>0</v>
      </c>
      <c r="S295" s="169" t="n">
        <v>0</v>
      </c>
      <c r="T295" s="169" t="n">
        <v>0</v>
      </c>
      <c r="U295" s="169" t="n">
        <v>0</v>
      </c>
      <c r="V295" s="169" t="n">
        <v>0</v>
      </c>
      <c r="W295" s="169" t="n">
        <v>0</v>
      </c>
      <c r="X295" s="169" t="n">
        <f aca="false">+(0.95-0.0497)/18</f>
        <v>0.0500166666666667</v>
      </c>
      <c r="Y295" s="169" t="n">
        <f aca="false">+(0.95-0.0497)/18</f>
        <v>0.0500166666666667</v>
      </c>
      <c r="Z295" s="169" t="n">
        <f aca="false">+(0.95-0.0497)/18</f>
        <v>0.0500166666666667</v>
      </c>
      <c r="AA295" s="169" t="n">
        <f aca="false">+(0.95-0.0497)/18</f>
        <v>0.0500166666666667</v>
      </c>
      <c r="AB295" s="169" t="n">
        <f aca="false">+(0.95-0.0497)/18</f>
        <v>0.0500166666666667</v>
      </c>
      <c r="AC295" s="169" t="n">
        <f aca="false">+(0.95-0.0497)/18</f>
        <v>0.0500166666666667</v>
      </c>
      <c r="AD295" s="170" t="n">
        <f aca="false">+(0.95-0.0497)/18</f>
        <v>0.0500166666666667</v>
      </c>
      <c r="AE295" s="169" t="n">
        <f aca="false">+(0.95-0.0497)/18</f>
        <v>0.0500166666666667</v>
      </c>
      <c r="AF295" s="169" t="n">
        <f aca="false">+(0.95-0.0497)/18</f>
        <v>0.0500166666666667</v>
      </c>
      <c r="AG295" s="169" t="n">
        <f aca="false">+(0.95-0.0497)/18</f>
        <v>0.0500166666666667</v>
      </c>
      <c r="AH295" s="169" t="n">
        <f aca="false">+(0.95-0.0497)/18</f>
        <v>0.0500166666666667</v>
      </c>
      <c r="AI295" s="169" t="n">
        <f aca="false">+(0.95-0.0497)/18</f>
        <v>0.0500166666666667</v>
      </c>
      <c r="AJ295" s="169" t="n">
        <f aca="false">+(0.95-0.0497)/18</f>
        <v>0.0500166666666667</v>
      </c>
      <c r="AK295" s="169" t="n">
        <f aca="false">+(0.95-0.0497)/18</f>
        <v>0.0500166666666667</v>
      </c>
      <c r="AL295" s="169" t="n">
        <f aca="false">+(0.95-0.0497)/18</f>
        <v>0.0500166666666667</v>
      </c>
      <c r="AM295" s="169" t="n">
        <f aca="false">+(0.95-0.0497)/18</f>
        <v>0.0500166666666667</v>
      </c>
      <c r="AN295" s="169" t="n">
        <f aca="false">+(0.95-0.0497)/18</f>
        <v>0.0500166666666667</v>
      </c>
      <c r="AO295" s="169" t="n">
        <f aca="false">+(0.95-0.0497)/18</f>
        <v>0.0500166666666667</v>
      </c>
      <c r="AP295" s="169" t="n">
        <v>0</v>
      </c>
      <c r="AQ295" s="169" t="n">
        <v>0</v>
      </c>
      <c r="AR295" s="169" t="n">
        <v>0</v>
      </c>
      <c r="AS295" s="169" t="n">
        <v>0</v>
      </c>
      <c r="AT295" s="169" t="n">
        <v>0.05</v>
      </c>
      <c r="AU295" s="169" t="n">
        <v>0</v>
      </c>
      <c r="AV295" s="169" t="n">
        <v>0</v>
      </c>
      <c r="AW295" s="169" t="n">
        <v>0</v>
      </c>
      <c r="AX295" s="169" t="n">
        <v>0</v>
      </c>
      <c r="AY295" s="169" t="n">
        <v>0</v>
      </c>
      <c r="AZ295" s="169" t="n">
        <v>0</v>
      </c>
      <c r="BA295" s="169" t="n">
        <v>0</v>
      </c>
      <c r="BB295" s="169" t="n">
        <v>0</v>
      </c>
      <c r="BC295" s="171" t="n">
        <f aca="false">SUM(D295:BB295)</f>
        <v>1.00000238095238</v>
      </c>
      <c r="BD295" s="168"/>
    </row>
    <row r="296" customFormat="false" ht="12.75" hidden="false" customHeight="false" outlineLevel="0" collapsed="false">
      <c r="A296" s="161"/>
      <c r="B296" s="168" t="s">
        <v>122</v>
      </c>
      <c r="C296" s="163"/>
      <c r="D296" s="169" t="n">
        <f aca="false">D295</f>
        <v>0</v>
      </c>
      <c r="E296" s="169" t="n">
        <f aca="false">+D296+E295</f>
        <v>0</v>
      </c>
      <c r="F296" s="169" t="n">
        <f aca="false">+E296+F295</f>
        <v>0</v>
      </c>
      <c r="G296" s="169" t="n">
        <f aca="false">+F296+G295</f>
        <v>0</v>
      </c>
      <c r="H296" s="169" t="n">
        <f aca="false">+G296+H295</f>
        <v>0</v>
      </c>
      <c r="I296" s="169" t="n">
        <f aca="false">+H296+I295</f>
        <v>0</v>
      </c>
      <c r="J296" s="169" t="n">
        <f aca="false">+I296+J295</f>
        <v>0</v>
      </c>
      <c r="K296" s="169" t="n">
        <f aca="false">+J296+K295</f>
        <v>0</v>
      </c>
      <c r="L296" s="169" t="n">
        <f aca="false">+K296+L295</f>
        <v>0</v>
      </c>
      <c r="M296" s="169" t="n">
        <f aca="false">+L296+M295</f>
        <v>0</v>
      </c>
      <c r="N296" s="169" t="n">
        <f aca="false">+M296+N295</f>
        <v>0.049702380952381</v>
      </c>
      <c r="O296" s="169" t="n">
        <f aca="false">+N296+O295</f>
        <v>0.049702380952381</v>
      </c>
      <c r="P296" s="169" t="n">
        <f aca="false">+O296+P295</f>
        <v>0.049702380952381</v>
      </c>
      <c r="Q296" s="169" t="n">
        <f aca="false">+P296+Q295</f>
        <v>0.049702380952381</v>
      </c>
      <c r="R296" s="169" t="n">
        <f aca="false">+Q296+R295</f>
        <v>0.049702380952381</v>
      </c>
      <c r="S296" s="169" t="n">
        <f aca="false">+R296+S295</f>
        <v>0.049702380952381</v>
      </c>
      <c r="T296" s="169" t="n">
        <f aca="false">+S296+T295</f>
        <v>0.049702380952381</v>
      </c>
      <c r="U296" s="169" t="n">
        <f aca="false">+T296+U295</f>
        <v>0.049702380952381</v>
      </c>
      <c r="V296" s="169" t="n">
        <f aca="false">+U296+V295</f>
        <v>0.049702380952381</v>
      </c>
      <c r="W296" s="169" t="n">
        <f aca="false">+V296+W295</f>
        <v>0.049702380952381</v>
      </c>
      <c r="X296" s="169" t="n">
        <f aca="false">+W296+X295</f>
        <v>0.0997190476190476</v>
      </c>
      <c r="Y296" s="169" t="n">
        <f aca="false">+X296+Y295</f>
        <v>0.149735714285714</v>
      </c>
      <c r="Z296" s="169" t="n">
        <f aca="false">+Y296+Z295</f>
        <v>0.199752380952381</v>
      </c>
      <c r="AA296" s="169" t="n">
        <f aca="false">+Z296+AA295</f>
        <v>0.249769047619048</v>
      </c>
      <c r="AB296" s="169" t="n">
        <f aca="false">+AA296+AB295</f>
        <v>0.299785714285714</v>
      </c>
      <c r="AC296" s="169" t="n">
        <f aca="false">+AB296+AC295</f>
        <v>0.349802380952381</v>
      </c>
      <c r="AD296" s="170" t="n">
        <f aca="false">+AC296+AD295</f>
        <v>0.399819047619048</v>
      </c>
      <c r="AE296" s="169" t="n">
        <f aca="false">+AD296+AE295</f>
        <v>0.449835714285714</v>
      </c>
      <c r="AF296" s="169" t="n">
        <f aca="false">+AE296+AF295</f>
        <v>0.499852380952381</v>
      </c>
      <c r="AG296" s="169" t="n">
        <f aca="false">+AF296+AG295</f>
        <v>0.549869047619048</v>
      </c>
      <c r="AH296" s="169" t="n">
        <f aca="false">+AG296+AH295</f>
        <v>0.599885714285714</v>
      </c>
      <c r="AI296" s="169" t="n">
        <f aca="false">+AH296+AI295</f>
        <v>0.649902380952381</v>
      </c>
      <c r="AJ296" s="169" t="n">
        <f aca="false">+AI296+AJ295</f>
        <v>0.699919047619048</v>
      </c>
      <c r="AK296" s="169" t="n">
        <f aca="false">+AJ296+AK295</f>
        <v>0.749935714285714</v>
      </c>
      <c r="AL296" s="169" t="n">
        <f aca="false">+AK296+AL295</f>
        <v>0.799952380952381</v>
      </c>
      <c r="AM296" s="169" t="n">
        <f aca="false">+AL296+AM295</f>
        <v>0.849969047619048</v>
      </c>
      <c r="AN296" s="169" t="n">
        <f aca="false">+AM296+AN295</f>
        <v>0.899985714285715</v>
      </c>
      <c r="AO296" s="169" t="n">
        <f aca="false">+AN296+AO295</f>
        <v>0.950002380952381</v>
      </c>
      <c r="AP296" s="169" t="n">
        <f aca="false">+AO296+AP295</f>
        <v>0.950002380952381</v>
      </c>
      <c r="AQ296" s="169" t="n">
        <f aca="false">+AP296+AQ295</f>
        <v>0.950002380952381</v>
      </c>
      <c r="AR296" s="169" t="n">
        <f aca="false">+AQ296+AR295</f>
        <v>0.950002380952381</v>
      </c>
      <c r="AS296" s="169" t="n">
        <f aca="false">+AR296+AS295</f>
        <v>0.950002380952381</v>
      </c>
      <c r="AT296" s="169" t="n">
        <f aca="false">+AS296+AT295</f>
        <v>1.00000238095238</v>
      </c>
      <c r="AU296" s="169" t="n">
        <f aca="false">+AT296+AU295</f>
        <v>1.00000238095238</v>
      </c>
      <c r="AV296" s="169" t="n">
        <f aca="false">+AU296+AV295</f>
        <v>1.00000238095238</v>
      </c>
      <c r="AW296" s="169" t="n">
        <f aca="false">+AV296+AW295</f>
        <v>1.00000238095238</v>
      </c>
      <c r="AX296" s="169" t="n">
        <f aca="false">+AW296+AX295</f>
        <v>1.00000238095238</v>
      </c>
      <c r="AY296" s="169" t="n">
        <f aca="false">+AX296+AY295</f>
        <v>1.00000238095238</v>
      </c>
      <c r="AZ296" s="169" t="n">
        <f aca="false">+AY296+AZ295</f>
        <v>1.00000238095238</v>
      </c>
      <c r="BA296" s="169" t="n">
        <f aca="false">+AZ296+BA295</f>
        <v>1.00000238095238</v>
      </c>
      <c r="BB296" s="169" t="n">
        <f aca="false">+BA296+BB295</f>
        <v>1.00000238095238</v>
      </c>
      <c r="BC296" s="171"/>
      <c r="BD296" s="168"/>
    </row>
    <row r="297" customFormat="false" ht="12.75" hidden="false" customHeight="false" outlineLevel="0" collapsed="false">
      <c r="A297" s="161"/>
      <c r="B297" s="168" t="s">
        <v>123</v>
      </c>
      <c r="C297" s="163"/>
      <c r="D297" s="169" t="n">
        <v>0</v>
      </c>
      <c r="E297" s="169" t="n">
        <v>0</v>
      </c>
      <c r="F297" s="169" t="n">
        <v>0</v>
      </c>
      <c r="G297" s="169" t="n">
        <v>0</v>
      </c>
      <c r="H297" s="169" t="n">
        <v>0</v>
      </c>
      <c r="I297" s="169" t="n">
        <v>0</v>
      </c>
      <c r="J297" s="169" t="n">
        <v>0</v>
      </c>
      <c r="K297" s="169" t="n">
        <v>0</v>
      </c>
      <c r="L297" s="169" t="n">
        <v>0</v>
      </c>
      <c r="M297" s="169" t="n">
        <v>0</v>
      </c>
      <c r="N297" s="169" t="n">
        <v>0.05</v>
      </c>
      <c r="O297" s="169" t="n">
        <v>0</v>
      </c>
      <c r="P297" s="169" t="n">
        <v>0</v>
      </c>
      <c r="Q297" s="169" t="n">
        <v>0</v>
      </c>
      <c r="R297" s="169" t="n">
        <v>0</v>
      </c>
      <c r="S297" s="169" t="n">
        <v>0</v>
      </c>
      <c r="T297" s="169" t="n">
        <v>0</v>
      </c>
      <c r="U297" s="169" t="n">
        <v>0</v>
      </c>
      <c r="V297" s="169" t="n">
        <v>0</v>
      </c>
      <c r="W297" s="169" t="n">
        <v>0</v>
      </c>
      <c r="X297" s="169" t="n">
        <f aca="false">+(0.34-0.05)/18</f>
        <v>0.0161111111111111</v>
      </c>
      <c r="Y297" s="169" t="n">
        <f aca="false">+(0.34-0.05)/18</f>
        <v>0.0161111111111111</v>
      </c>
      <c r="Z297" s="169" t="n">
        <f aca="false">+(0.34-0.05)/18</f>
        <v>0.0161111111111111</v>
      </c>
      <c r="AA297" s="169" t="n">
        <f aca="false">+(0.34-0.05)/18</f>
        <v>0.0161111111111111</v>
      </c>
      <c r="AB297" s="169" t="n">
        <f aca="false">+(0.34-0.05)/18</f>
        <v>0.0161111111111111</v>
      </c>
      <c r="AC297" s="169" t="n">
        <f aca="false">+(0.34-0.05)/18</f>
        <v>0.0161111111111111</v>
      </c>
      <c r="AD297" s="170" t="n">
        <f aca="false">+(0.34-0.05)/18</f>
        <v>0.0161111111111111</v>
      </c>
      <c r="AE297" s="169" t="n">
        <f aca="false">+(0.34-0.05)/18</f>
        <v>0.0161111111111111</v>
      </c>
      <c r="AF297" s="169" t="n">
        <f aca="false">+(0.34-0.05)/18</f>
        <v>0.0161111111111111</v>
      </c>
      <c r="AG297" s="169" t="n">
        <f aca="false">+(0.34-0.05)/18</f>
        <v>0.0161111111111111</v>
      </c>
      <c r="AH297" s="169" t="n">
        <f aca="false">+(0.34-0.05)/18</f>
        <v>0.0161111111111111</v>
      </c>
      <c r="AI297" s="169" t="n">
        <f aca="false">+(0.34-0.05)/18</f>
        <v>0.0161111111111111</v>
      </c>
      <c r="AJ297" s="169" t="n">
        <f aca="false">+(0.34-0.05)/18</f>
        <v>0.0161111111111111</v>
      </c>
      <c r="AK297" s="169" t="n">
        <f aca="false">+(0.34-0.05)/18</f>
        <v>0.0161111111111111</v>
      </c>
      <c r="AL297" s="169" t="n">
        <f aca="false">+(0.34-0.05)/18</f>
        <v>0.0161111111111111</v>
      </c>
      <c r="AM297" s="169" t="n">
        <f aca="false">+(0.34-0.05)/18</f>
        <v>0.0161111111111111</v>
      </c>
      <c r="AN297" s="169" t="n">
        <f aca="false">+(0.34-0.05)/18</f>
        <v>0.0161111111111111</v>
      </c>
      <c r="AO297" s="169" t="n">
        <f aca="false">+(0.34-0.05)/18</f>
        <v>0.0161111111111111</v>
      </c>
      <c r="AP297" s="169" t="n">
        <v>0.66</v>
      </c>
      <c r="AQ297" s="169" t="n">
        <v>0</v>
      </c>
      <c r="AR297" s="169" t="n">
        <v>0</v>
      </c>
      <c r="AS297" s="169" t="n">
        <v>0</v>
      </c>
      <c r="AT297" s="169" t="n">
        <v>0</v>
      </c>
      <c r="AU297" s="169" t="n">
        <v>0</v>
      </c>
      <c r="AV297" s="169" t="n">
        <v>0</v>
      </c>
      <c r="AW297" s="169" t="n">
        <v>0</v>
      </c>
      <c r="AX297" s="169" t="n">
        <v>0</v>
      </c>
      <c r="AY297" s="169" t="n">
        <v>0</v>
      </c>
      <c r="AZ297" s="169" t="n">
        <v>0</v>
      </c>
      <c r="BA297" s="169" t="n">
        <v>0</v>
      </c>
      <c r="BB297" s="169" t="n">
        <v>0</v>
      </c>
      <c r="BC297" s="171" t="n">
        <f aca="false">SUM(D297:BB297)</f>
        <v>1</v>
      </c>
      <c r="BD297" s="168"/>
    </row>
    <row r="298" customFormat="false" ht="12.75" hidden="false" customHeight="false" outlineLevel="0" collapsed="false">
      <c r="A298" s="161"/>
      <c r="B298" s="168" t="s">
        <v>124</v>
      </c>
      <c r="C298" s="163"/>
      <c r="D298" s="169" t="n">
        <f aca="false">D297</f>
        <v>0</v>
      </c>
      <c r="E298" s="169" t="n">
        <f aca="false">+D298+E297</f>
        <v>0</v>
      </c>
      <c r="F298" s="169" t="n">
        <f aca="false">+E298+F297</f>
        <v>0</v>
      </c>
      <c r="G298" s="169" t="n">
        <f aca="false">+F298+G297</f>
        <v>0</v>
      </c>
      <c r="H298" s="169" t="n">
        <f aca="false">+G298+H297</f>
        <v>0</v>
      </c>
      <c r="I298" s="169" t="n">
        <f aca="false">+H298+I297</f>
        <v>0</v>
      </c>
      <c r="J298" s="169" t="n">
        <f aca="false">+I298+J297</f>
        <v>0</v>
      </c>
      <c r="K298" s="169" t="n">
        <f aca="false">+J298+K297</f>
        <v>0</v>
      </c>
      <c r="L298" s="169" t="n">
        <f aca="false">+K298+L297</f>
        <v>0</v>
      </c>
      <c r="M298" s="169" t="n">
        <f aca="false">+L298+M297</f>
        <v>0</v>
      </c>
      <c r="N298" s="169" t="n">
        <f aca="false">+M298+N297</f>
        <v>0.05</v>
      </c>
      <c r="O298" s="169" t="n">
        <f aca="false">+N298+O297</f>
        <v>0.05</v>
      </c>
      <c r="P298" s="169" t="n">
        <f aca="false">+O298+P297</f>
        <v>0.05</v>
      </c>
      <c r="Q298" s="169" t="n">
        <f aca="false">+P298+Q297</f>
        <v>0.05</v>
      </c>
      <c r="R298" s="169" t="n">
        <f aca="false">+Q298+R297</f>
        <v>0.05</v>
      </c>
      <c r="S298" s="169" t="n">
        <f aca="false">+R298+S297</f>
        <v>0.05</v>
      </c>
      <c r="T298" s="169" t="n">
        <f aca="false">+S298+T297</f>
        <v>0.05</v>
      </c>
      <c r="U298" s="169" t="n">
        <f aca="false">+T298+U297</f>
        <v>0.05</v>
      </c>
      <c r="V298" s="169" t="n">
        <f aca="false">+U298+V297</f>
        <v>0.05</v>
      </c>
      <c r="W298" s="169" t="n">
        <f aca="false">+V298+W297</f>
        <v>0.05</v>
      </c>
      <c r="X298" s="169" t="n">
        <f aca="false">+W298+X297</f>
        <v>0.0661111111111111</v>
      </c>
      <c r="Y298" s="169" t="n">
        <f aca="false">+X298+Y297</f>
        <v>0.0822222222222222</v>
      </c>
      <c r="Z298" s="169" t="n">
        <f aca="false">+Y298+Z297</f>
        <v>0.0983333333333334</v>
      </c>
      <c r="AA298" s="169" t="n">
        <f aca="false">+Z298+AA297</f>
        <v>0.114444444444444</v>
      </c>
      <c r="AB298" s="169" t="n">
        <f aca="false">+AA298+AB297</f>
        <v>0.130555555555556</v>
      </c>
      <c r="AC298" s="169" t="n">
        <f aca="false">+AB298+AC297</f>
        <v>0.146666666666667</v>
      </c>
      <c r="AD298" s="170" t="n">
        <f aca="false">+AC298+AD297</f>
        <v>0.162777777777778</v>
      </c>
      <c r="AE298" s="169" t="n">
        <f aca="false">+AD298+AE297</f>
        <v>0.178888888888889</v>
      </c>
      <c r="AF298" s="169" t="n">
        <f aca="false">+AE298+AF297</f>
        <v>0.195</v>
      </c>
      <c r="AG298" s="169" t="n">
        <f aca="false">+AF298+AG297</f>
        <v>0.211111111111111</v>
      </c>
      <c r="AH298" s="169" t="n">
        <f aca="false">+AG298+AH297</f>
        <v>0.227222222222222</v>
      </c>
      <c r="AI298" s="169" t="n">
        <f aca="false">+AH298+AI297</f>
        <v>0.243333333333333</v>
      </c>
      <c r="AJ298" s="169" t="n">
        <f aca="false">+AI298+AJ297</f>
        <v>0.259444444444444</v>
      </c>
      <c r="AK298" s="169" t="n">
        <f aca="false">+AJ298+AK297</f>
        <v>0.275555555555556</v>
      </c>
      <c r="AL298" s="169" t="n">
        <f aca="false">+AK298+AL297</f>
        <v>0.291666666666667</v>
      </c>
      <c r="AM298" s="169" t="n">
        <f aca="false">+AL298+AM297</f>
        <v>0.307777777777778</v>
      </c>
      <c r="AN298" s="169" t="n">
        <f aca="false">+AM298+AN297</f>
        <v>0.323888888888889</v>
      </c>
      <c r="AO298" s="169" t="n">
        <f aca="false">+AN298+AO297</f>
        <v>0.34</v>
      </c>
      <c r="AP298" s="169" t="n">
        <f aca="false">+AO298+AP297</f>
        <v>1</v>
      </c>
      <c r="AQ298" s="169" t="n">
        <f aca="false">+AP298+AQ297</f>
        <v>1</v>
      </c>
      <c r="AR298" s="169" t="n">
        <f aca="false">+AQ298+AR297</f>
        <v>1</v>
      </c>
      <c r="AS298" s="169" t="n">
        <f aca="false">+AR298+AS297</f>
        <v>1</v>
      </c>
      <c r="AT298" s="169" t="n">
        <f aca="false">+AS298+AT297</f>
        <v>1</v>
      </c>
      <c r="AU298" s="169" t="n">
        <f aca="false">+AT298+AU297</f>
        <v>1</v>
      </c>
      <c r="AV298" s="169" t="n">
        <f aca="false">+AU298+AV297</f>
        <v>1</v>
      </c>
      <c r="AW298" s="169" t="n">
        <f aca="false">+AV298+AW297</f>
        <v>1</v>
      </c>
      <c r="AX298" s="169" t="n">
        <f aca="false">+AW298+AX297</f>
        <v>1</v>
      </c>
      <c r="AY298" s="169" t="n">
        <f aca="false">+AX298+AY297</f>
        <v>1</v>
      </c>
      <c r="AZ298" s="169" t="n">
        <f aca="false">+AY298+AZ297</f>
        <v>1</v>
      </c>
      <c r="BA298" s="169" t="n">
        <f aca="false">+AZ298+BA297</f>
        <v>1</v>
      </c>
      <c r="BB298" s="169" t="n">
        <f aca="false">+BA298+BB297</f>
        <v>1</v>
      </c>
      <c r="BC298" s="171"/>
      <c r="BD298" s="168"/>
    </row>
    <row r="299" customFormat="false" ht="12.75" hidden="false" customHeight="false" outlineLevel="0" collapsed="false">
      <c r="A299" s="161"/>
      <c r="B299" s="173"/>
      <c r="C299" s="163"/>
      <c r="D299" s="174"/>
      <c r="E299" s="174"/>
      <c r="F299" s="174"/>
      <c r="G299" s="174"/>
      <c r="H299" s="174"/>
      <c r="I299" s="174"/>
      <c r="J299" s="174"/>
      <c r="K299" s="174"/>
      <c r="L299" s="174"/>
      <c r="M299" s="174"/>
      <c r="N299" s="174"/>
      <c r="O299" s="174"/>
      <c r="P299" s="174"/>
      <c r="Q299" s="174"/>
      <c r="R299" s="174"/>
      <c r="S299" s="174"/>
      <c r="T299" s="174"/>
      <c r="U299" s="174"/>
      <c r="V299" s="174"/>
      <c r="W299" s="174"/>
      <c r="X299" s="174"/>
      <c r="Y299" s="174"/>
      <c r="Z299" s="174"/>
      <c r="AA299" s="174"/>
      <c r="AB299" s="174"/>
      <c r="AC299" s="174"/>
      <c r="AD299" s="175"/>
      <c r="AE299" s="174"/>
      <c r="AF299" s="174"/>
      <c r="AG299" s="174"/>
      <c r="AH299" s="174"/>
      <c r="AI299" s="174"/>
      <c r="AJ299" s="174"/>
      <c r="AK299" s="174"/>
      <c r="AL299" s="174"/>
      <c r="AM299" s="174"/>
      <c r="AN299" s="174"/>
      <c r="AO299" s="174"/>
      <c r="AP299" s="174"/>
      <c r="AQ299" s="174"/>
      <c r="AR299" s="174"/>
      <c r="AS299" s="174"/>
      <c r="AT299" s="174"/>
      <c r="AU299" s="174"/>
      <c r="AV299" s="174"/>
      <c r="AW299" s="174"/>
      <c r="AX299" s="174"/>
      <c r="AY299" s="174"/>
      <c r="AZ299" s="174"/>
      <c r="BA299" s="174"/>
      <c r="BB299" s="174"/>
      <c r="BC299" s="176"/>
      <c r="BD299" s="173"/>
    </row>
    <row r="300" customFormat="false" ht="12.75" hidden="false" customHeight="false" outlineLevel="0" collapsed="false">
      <c r="A300" s="161"/>
      <c r="B300" s="178" t="s">
        <v>125</v>
      </c>
      <c r="C300" s="179" t="n">
        <v>14.5</v>
      </c>
      <c r="D300" s="180" t="n">
        <f aca="false">+D296*$C300</f>
        <v>0</v>
      </c>
      <c r="E300" s="180" t="n">
        <f aca="false">+E296*$C300</f>
        <v>0</v>
      </c>
      <c r="F300" s="180" t="n">
        <f aca="false">+F296*$C300</f>
        <v>0</v>
      </c>
      <c r="G300" s="180" t="n">
        <f aca="false">+G296*$C300</f>
        <v>0</v>
      </c>
      <c r="H300" s="180" t="n">
        <f aca="false">+H296*$C300</f>
        <v>0</v>
      </c>
      <c r="I300" s="180" t="n">
        <f aca="false">+I296*$C300</f>
        <v>0</v>
      </c>
      <c r="J300" s="180" t="n">
        <f aca="false">+J296*$C300</f>
        <v>0</v>
      </c>
      <c r="K300" s="180" t="n">
        <f aca="false">+K296*$C300</f>
        <v>0</v>
      </c>
      <c r="L300" s="180" t="n">
        <f aca="false">+L296*$C300</f>
        <v>0</v>
      </c>
      <c r="M300" s="180" t="n">
        <f aca="false">+M296*$C300</f>
        <v>0</v>
      </c>
      <c r="N300" s="180" t="n">
        <f aca="false">+N296*$C300</f>
        <v>0.720684523809524</v>
      </c>
      <c r="O300" s="180" t="n">
        <f aca="false">+O296*$C300</f>
        <v>0.720684523809524</v>
      </c>
      <c r="P300" s="180" t="n">
        <f aca="false">+P296*$C300</f>
        <v>0.720684523809524</v>
      </c>
      <c r="Q300" s="180" t="n">
        <f aca="false">+Q296*$C300</f>
        <v>0.720684523809524</v>
      </c>
      <c r="R300" s="180" t="n">
        <f aca="false">+R296*$C300</f>
        <v>0.720684523809524</v>
      </c>
      <c r="S300" s="180" t="n">
        <f aca="false">+S296*$C300</f>
        <v>0.720684523809524</v>
      </c>
      <c r="T300" s="180" t="n">
        <f aca="false">+T296*$C300</f>
        <v>0.720684523809524</v>
      </c>
      <c r="U300" s="180" t="n">
        <f aca="false">+U296*$C300</f>
        <v>0.720684523809524</v>
      </c>
      <c r="V300" s="180" t="n">
        <f aca="false">+V296*$C300</f>
        <v>0.720684523809524</v>
      </c>
      <c r="W300" s="180" t="n">
        <f aca="false">+W296*$C300</f>
        <v>0.720684523809524</v>
      </c>
      <c r="X300" s="180" t="n">
        <f aca="false">+X296*$C300</f>
        <v>1.44592619047619</v>
      </c>
      <c r="Y300" s="180" t="n">
        <f aca="false">+Y296*$C300</f>
        <v>2.17116785714286</v>
      </c>
      <c r="Z300" s="180" t="n">
        <f aca="false">+Z296*$C300</f>
        <v>2.89640952380952</v>
      </c>
      <c r="AA300" s="180" t="n">
        <f aca="false">+AA296*$C300</f>
        <v>3.62165119047619</v>
      </c>
      <c r="AB300" s="180" t="n">
        <f aca="false">+AB296*$C300</f>
        <v>4.34689285714286</v>
      </c>
      <c r="AC300" s="180" t="n">
        <f aca="false">+AC296*$C300</f>
        <v>5.07213452380952</v>
      </c>
      <c r="AD300" s="181" t="n">
        <f aca="false">+AD296*$C300</f>
        <v>5.79737619047619</v>
      </c>
      <c r="AE300" s="180" t="n">
        <f aca="false">+AE296*$C300</f>
        <v>6.52261785714286</v>
      </c>
      <c r="AF300" s="180" t="n">
        <f aca="false">+AF296*$C300</f>
        <v>7.24785952380952</v>
      </c>
      <c r="AG300" s="180" t="n">
        <f aca="false">+AG296*$C300</f>
        <v>7.97310119047619</v>
      </c>
      <c r="AH300" s="180" t="n">
        <f aca="false">+AH296*$C300</f>
        <v>8.69834285714286</v>
      </c>
      <c r="AI300" s="180" t="n">
        <f aca="false">+AI296*$C300</f>
        <v>9.42358452380952</v>
      </c>
      <c r="AJ300" s="180" t="n">
        <f aca="false">+AJ296*$C300</f>
        <v>10.1488261904762</v>
      </c>
      <c r="AK300" s="180" t="n">
        <f aca="false">+AK296*$C300</f>
        <v>10.8740678571429</v>
      </c>
      <c r="AL300" s="180" t="n">
        <f aca="false">+AL296*$C300</f>
        <v>11.5993095238095</v>
      </c>
      <c r="AM300" s="180" t="n">
        <f aca="false">+AM296*$C300</f>
        <v>12.3245511904762</v>
      </c>
      <c r="AN300" s="180" t="n">
        <f aca="false">+AN296*$C300</f>
        <v>13.0497928571429</v>
      </c>
      <c r="AO300" s="180" t="n">
        <f aca="false">+AO296*$C300</f>
        <v>13.7750345238095</v>
      </c>
      <c r="AP300" s="180" t="n">
        <f aca="false">+AP296*$C300</f>
        <v>13.7750345238095</v>
      </c>
      <c r="AQ300" s="180" t="n">
        <f aca="false">+AQ296*$C300</f>
        <v>13.7750345238095</v>
      </c>
      <c r="AR300" s="180" t="n">
        <f aca="false">+AR296*$C300</f>
        <v>13.7750345238095</v>
      </c>
      <c r="AS300" s="180" t="n">
        <f aca="false">+AS296*$C300</f>
        <v>13.7750345238095</v>
      </c>
      <c r="AT300" s="180" t="n">
        <f aca="false">+AT296*$C300</f>
        <v>14.5000345238095</v>
      </c>
      <c r="AU300" s="180" t="n">
        <f aca="false">+AU296*$C300</f>
        <v>14.5000345238095</v>
      </c>
      <c r="AV300" s="180" t="n">
        <f aca="false">+AV296*$C300</f>
        <v>14.5000345238095</v>
      </c>
      <c r="AW300" s="180" t="n">
        <f aca="false">+AW296*$C300</f>
        <v>14.5000345238095</v>
      </c>
      <c r="AX300" s="180" t="n">
        <f aca="false">+AX296*$C300</f>
        <v>14.5000345238095</v>
      </c>
      <c r="AY300" s="180" t="n">
        <f aca="false">+AY296*$C300</f>
        <v>14.5000345238095</v>
      </c>
      <c r="AZ300" s="180" t="n">
        <f aca="false">+AZ296*$C300</f>
        <v>14.5000345238095</v>
      </c>
      <c r="BA300" s="180" t="n">
        <f aca="false">+BA296*$C300</f>
        <v>14.5000345238095</v>
      </c>
      <c r="BB300" s="180" t="n">
        <f aca="false">+BB296*$C300</f>
        <v>14.5000345238095</v>
      </c>
      <c r="BC300" s="182"/>
      <c r="BD300" s="183"/>
      <c r="BE300" s="183"/>
      <c r="BF300" s="183"/>
      <c r="BG300" s="183"/>
      <c r="BH300" s="183"/>
      <c r="BI300" s="183"/>
      <c r="BJ300" s="183"/>
      <c r="BK300" s="183"/>
      <c r="BL300" s="183"/>
      <c r="BM300" s="183"/>
      <c r="BN300" s="183"/>
      <c r="BO300" s="183"/>
      <c r="BP300" s="183"/>
      <c r="BQ300" s="183"/>
      <c r="BR300" s="183"/>
      <c r="BS300" s="183"/>
      <c r="BT300" s="183"/>
      <c r="BU300" s="183"/>
      <c r="BV300" s="183"/>
      <c r="BW300" s="183"/>
      <c r="BX300" s="183"/>
      <c r="BY300" s="183"/>
      <c r="BZ300" s="183"/>
      <c r="CA300" s="183"/>
      <c r="CB300" s="183"/>
      <c r="CC300" s="183"/>
      <c r="CD300" s="183"/>
      <c r="CE300" s="183"/>
      <c r="CF300" s="183"/>
      <c r="CG300" s="183"/>
      <c r="CH300" s="183"/>
      <c r="CI300" s="183"/>
      <c r="CJ300" s="183"/>
      <c r="CK300" s="183"/>
    </row>
    <row r="301" customFormat="false" ht="13.5" hidden="false" customHeight="false" outlineLevel="0" collapsed="false">
      <c r="A301" s="161"/>
      <c r="B301" s="184" t="s">
        <v>126</v>
      </c>
      <c r="C301" s="185" t="str">
        <f aca="false">+'NTP or Sold'!C28</f>
        <v>Committed</v>
      </c>
      <c r="D301" s="186" t="n">
        <f aca="false">+D298*$C300</f>
        <v>0</v>
      </c>
      <c r="E301" s="186" t="n">
        <f aca="false">+E298*$C300</f>
        <v>0</v>
      </c>
      <c r="F301" s="186" t="n">
        <f aca="false">+F298*$C300</f>
        <v>0</v>
      </c>
      <c r="G301" s="186" t="n">
        <f aca="false">+G298*$C300</f>
        <v>0</v>
      </c>
      <c r="H301" s="186" t="n">
        <f aca="false">+H298*$C300</f>
        <v>0</v>
      </c>
      <c r="I301" s="186" t="n">
        <f aca="false">+I298*$C300</f>
        <v>0</v>
      </c>
      <c r="J301" s="186" t="n">
        <f aca="false">+J298*$C300</f>
        <v>0</v>
      </c>
      <c r="K301" s="186" t="n">
        <f aca="false">+K298*$C300</f>
        <v>0</v>
      </c>
      <c r="L301" s="186" t="n">
        <f aca="false">+L298*$C300</f>
        <v>0</v>
      </c>
      <c r="M301" s="186" t="n">
        <f aca="false">+M298*$C300</f>
        <v>0</v>
      </c>
      <c r="N301" s="186" t="n">
        <f aca="false">+N298*$C300</f>
        <v>0.725</v>
      </c>
      <c r="O301" s="186" t="n">
        <f aca="false">+O298*$C300</f>
        <v>0.725</v>
      </c>
      <c r="P301" s="186" t="n">
        <f aca="false">+P298*$C300</f>
        <v>0.725</v>
      </c>
      <c r="Q301" s="186" t="n">
        <f aca="false">+Q298*$C300</f>
        <v>0.725</v>
      </c>
      <c r="R301" s="186" t="n">
        <f aca="false">+R298*$C300</f>
        <v>0.725</v>
      </c>
      <c r="S301" s="186" t="n">
        <f aca="false">+S298*$C300</f>
        <v>0.725</v>
      </c>
      <c r="T301" s="186" t="n">
        <f aca="false">+T298*$C300</f>
        <v>0.725</v>
      </c>
      <c r="U301" s="186" t="n">
        <f aca="false">+U298*$C300</f>
        <v>0.725</v>
      </c>
      <c r="V301" s="186" t="n">
        <f aca="false">+V298*$C300</f>
        <v>0.725</v>
      </c>
      <c r="W301" s="186" t="n">
        <f aca="false">+W298*$C300</f>
        <v>0.725</v>
      </c>
      <c r="X301" s="186" t="n">
        <f aca="false">+X298*$C300</f>
        <v>0.958611111111111</v>
      </c>
      <c r="Y301" s="186" t="n">
        <f aca="false">+Y298*$C300</f>
        <v>1.19222222222222</v>
      </c>
      <c r="Z301" s="186" t="n">
        <f aca="false">+Z298*$C300</f>
        <v>1.42583333333333</v>
      </c>
      <c r="AA301" s="186" t="n">
        <f aca="false">+AA298*$C300</f>
        <v>1.65944444444445</v>
      </c>
      <c r="AB301" s="186" t="n">
        <f aca="false">+AB298*$C300</f>
        <v>1.89305555555556</v>
      </c>
      <c r="AC301" s="186" t="n">
        <f aca="false">+AC298*$C300</f>
        <v>2.12666666666667</v>
      </c>
      <c r="AD301" s="187" t="n">
        <f aca="false">+AD298*$C300</f>
        <v>2.36027777777778</v>
      </c>
      <c r="AE301" s="186" t="n">
        <f aca="false">+AE298*$C300</f>
        <v>2.59388888888889</v>
      </c>
      <c r="AF301" s="186" t="n">
        <f aca="false">+AF298*$C300</f>
        <v>2.8275</v>
      </c>
      <c r="AG301" s="186" t="n">
        <f aca="false">+AG298*$C300</f>
        <v>3.06111111111111</v>
      </c>
      <c r="AH301" s="186" t="n">
        <f aca="false">+AH298*$C300</f>
        <v>3.29472222222222</v>
      </c>
      <c r="AI301" s="186" t="n">
        <f aca="false">+AI298*$C300</f>
        <v>3.52833333333333</v>
      </c>
      <c r="AJ301" s="186" t="n">
        <f aca="false">+AJ298*$C300</f>
        <v>3.76194444444444</v>
      </c>
      <c r="AK301" s="186" t="n">
        <f aca="false">+AK298*$C300</f>
        <v>3.99555555555556</v>
      </c>
      <c r="AL301" s="186" t="n">
        <f aca="false">+AL298*$C300</f>
        <v>4.22916666666667</v>
      </c>
      <c r="AM301" s="186" t="n">
        <f aca="false">+AM298*$C300</f>
        <v>4.46277777777778</v>
      </c>
      <c r="AN301" s="186" t="n">
        <f aca="false">+AN298*$C300</f>
        <v>4.69638888888889</v>
      </c>
      <c r="AO301" s="186" t="n">
        <f aca="false">+AO298*$C300</f>
        <v>4.93</v>
      </c>
      <c r="AP301" s="186" t="n">
        <f aca="false">+AP298*$C300</f>
        <v>14.5</v>
      </c>
      <c r="AQ301" s="186" t="n">
        <f aca="false">+AQ298*$C300</f>
        <v>14.5</v>
      </c>
      <c r="AR301" s="186" t="n">
        <f aca="false">+AR298*$C300</f>
        <v>14.5</v>
      </c>
      <c r="AS301" s="186" t="n">
        <f aca="false">+AS298*$C300</f>
        <v>14.5</v>
      </c>
      <c r="AT301" s="186" t="n">
        <f aca="false">+AT298*$C300</f>
        <v>14.5</v>
      </c>
      <c r="AU301" s="186" t="n">
        <f aca="false">+AU298*$C300</f>
        <v>14.5</v>
      </c>
      <c r="AV301" s="186" t="n">
        <f aca="false">+AV298*$C300</f>
        <v>14.5</v>
      </c>
      <c r="AW301" s="186" t="n">
        <f aca="false">+AW298*$C300</f>
        <v>14.5</v>
      </c>
      <c r="AX301" s="186" t="n">
        <f aca="false">+AX298*$C300</f>
        <v>14.5</v>
      </c>
      <c r="AY301" s="186" t="n">
        <f aca="false">+AY298*$C300</f>
        <v>14.5</v>
      </c>
      <c r="AZ301" s="186" t="n">
        <f aca="false">+AZ298*$C300</f>
        <v>14.5</v>
      </c>
      <c r="BA301" s="186" t="n">
        <f aca="false">+BA298*$C300</f>
        <v>14.5</v>
      </c>
      <c r="BB301" s="186" t="n">
        <f aca="false">+BB298*$C300</f>
        <v>14.5</v>
      </c>
      <c r="BC301" s="188"/>
      <c r="BD301" s="189"/>
      <c r="BE301" s="189"/>
      <c r="BF301" s="189"/>
      <c r="BG301" s="189"/>
      <c r="BH301" s="189"/>
      <c r="BI301" s="189"/>
      <c r="BJ301" s="189"/>
      <c r="BK301" s="189"/>
      <c r="BL301" s="189"/>
      <c r="BM301" s="189"/>
      <c r="BN301" s="189"/>
      <c r="BO301" s="189"/>
      <c r="BP301" s="189"/>
      <c r="BQ301" s="189"/>
      <c r="BR301" s="189"/>
      <c r="BS301" s="189"/>
      <c r="BT301" s="189"/>
      <c r="BU301" s="189"/>
      <c r="BV301" s="189"/>
      <c r="BW301" s="189"/>
      <c r="BX301" s="189"/>
      <c r="BY301" s="189"/>
      <c r="BZ301" s="189"/>
      <c r="CA301" s="189"/>
      <c r="CB301" s="189"/>
      <c r="CC301" s="189"/>
      <c r="CD301" s="189"/>
      <c r="CE301" s="189"/>
      <c r="CF301" s="189"/>
      <c r="CG301" s="189"/>
      <c r="CH301" s="189"/>
      <c r="CI301" s="189"/>
      <c r="CJ301" s="189"/>
      <c r="CK301" s="189"/>
    </row>
    <row r="302" customFormat="false" ht="15" hidden="false" customHeight="true" outlineLevel="0" collapsed="false">
      <c r="A302" s="161" t="n">
        <f aca="false">+A294+1</f>
        <v>8</v>
      </c>
      <c r="B302" s="162" t="str">
        <f aca="false">+'NTP or Sold'!H29</f>
        <v>LM6000</v>
      </c>
      <c r="C302" s="163" t="str">
        <f aca="false">+'NTP or Sold'!T29</f>
        <v>Fountain Valley PSCO (ENA) - 90%</v>
      </c>
      <c r="D302" s="164"/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5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64"/>
      <c r="AR302" s="164"/>
      <c r="AS302" s="164"/>
      <c r="AT302" s="164"/>
      <c r="AU302" s="164"/>
      <c r="AV302" s="164"/>
      <c r="AW302" s="164"/>
      <c r="AX302" s="164"/>
      <c r="AY302" s="164"/>
      <c r="AZ302" s="164"/>
      <c r="BA302" s="164"/>
      <c r="BB302" s="164"/>
      <c r="BC302" s="166"/>
    </row>
    <row r="303" customFormat="false" ht="12.75" hidden="false" customHeight="false" outlineLevel="0" collapsed="false">
      <c r="A303" s="161"/>
      <c r="B303" s="168" t="s">
        <v>121</v>
      </c>
      <c r="C303" s="163"/>
      <c r="D303" s="169" t="n">
        <v>0</v>
      </c>
      <c r="E303" s="169" t="n">
        <v>0</v>
      </c>
      <c r="F303" s="169" t="n">
        <v>0</v>
      </c>
      <c r="G303" s="169" t="n">
        <v>0</v>
      </c>
      <c r="H303" s="169" t="n">
        <v>0</v>
      </c>
      <c r="I303" s="169" t="n">
        <v>0</v>
      </c>
      <c r="J303" s="169" t="n">
        <v>0</v>
      </c>
      <c r="K303" s="169" t="n">
        <v>0</v>
      </c>
      <c r="L303" s="169" t="n">
        <v>0</v>
      </c>
      <c r="M303" s="169" t="n">
        <v>0</v>
      </c>
      <c r="N303" s="169" t="n">
        <f aca="false">16.7/336</f>
        <v>0.049702380952381</v>
      </c>
      <c r="O303" s="169" t="n">
        <v>0</v>
      </c>
      <c r="P303" s="169" t="n">
        <v>0</v>
      </c>
      <c r="Q303" s="169" t="n">
        <v>0</v>
      </c>
      <c r="R303" s="169" t="n">
        <v>0</v>
      </c>
      <c r="S303" s="169" t="n">
        <v>0</v>
      </c>
      <c r="T303" s="169" t="n">
        <v>0</v>
      </c>
      <c r="U303" s="169" t="n">
        <v>0</v>
      </c>
      <c r="V303" s="169" t="n">
        <v>0</v>
      </c>
      <c r="W303" s="169" t="n">
        <v>0</v>
      </c>
      <c r="X303" s="169" t="n">
        <f aca="false">+(0.95-0.0497)/18</f>
        <v>0.0500166666666667</v>
      </c>
      <c r="Y303" s="169" t="n">
        <f aca="false">+(0.95-0.0497)/18</f>
        <v>0.0500166666666667</v>
      </c>
      <c r="Z303" s="169" t="n">
        <f aca="false">+(0.95-0.0497)/18</f>
        <v>0.0500166666666667</v>
      </c>
      <c r="AA303" s="169" t="n">
        <f aca="false">+(0.95-0.0497)/18</f>
        <v>0.0500166666666667</v>
      </c>
      <c r="AB303" s="169" t="n">
        <f aca="false">+(0.95-0.0497)/18</f>
        <v>0.0500166666666667</v>
      </c>
      <c r="AC303" s="169" t="n">
        <f aca="false">+(0.95-0.0497)/18</f>
        <v>0.0500166666666667</v>
      </c>
      <c r="AD303" s="170" t="n">
        <f aca="false">+(0.95-0.0497)/18</f>
        <v>0.0500166666666667</v>
      </c>
      <c r="AE303" s="169" t="n">
        <f aca="false">+(0.95-0.0497)/18</f>
        <v>0.0500166666666667</v>
      </c>
      <c r="AF303" s="169" t="n">
        <f aca="false">+(0.95-0.0497)/18</f>
        <v>0.0500166666666667</v>
      </c>
      <c r="AG303" s="169" t="n">
        <f aca="false">+(0.95-0.0497)/18</f>
        <v>0.0500166666666667</v>
      </c>
      <c r="AH303" s="169" t="n">
        <f aca="false">+(0.95-0.0497)/18</f>
        <v>0.0500166666666667</v>
      </c>
      <c r="AI303" s="169" t="n">
        <f aca="false">+(0.95-0.0497)/18</f>
        <v>0.0500166666666667</v>
      </c>
      <c r="AJ303" s="169" t="n">
        <f aca="false">+(0.95-0.0497)/18</f>
        <v>0.0500166666666667</v>
      </c>
      <c r="AK303" s="169" t="n">
        <f aca="false">+(0.95-0.0497)/18</f>
        <v>0.0500166666666667</v>
      </c>
      <c r="AL303" s="169" t="n">
        <f aca="false">+(0.95-0.0497)/18</f>
        <v>0.0500166666666667</v>
      </c>
      <c r="AM303" s="169" t="n">
        <f aca="false">+(0.95-0.0497)/18</f>
        <v>0.0500166666666667</v>
      </c>
      <c r="AN303" s="169" t="n">
        <f aca="false">+(0.95-0.0497)/18</f>
        <v>0.0500166666666667</v>
      </c>
      <c r="AO303" s="169" t="n">
        <f aca="false">+(0.95-0.0497)/18</f>
        <v>0.0500166666666667</v>
      </c>
      <c r="AP303" s="169" t="n">
        <v>0</v>
      </c>
      <c r="AQ303" s="169" t="n">
        <v>0</v>
      </c>
      <c r="AR303" s="169" t="n">
        <v>0</v>
      </c>
      <c r="AS303" s="169" t="n">
        <v>0</v>
      </c>
      <c r="AT303" s="169" t="n">
        <v>0.05</v>
      </c>
      <c r="AU303" s="169" t="n">
        <v>0</v>
      </c>
      <c r="AV303" s="169" t="n">
        <v>0</v>
      </c>
      <c r="AW303" s="169" t="n">
        <v>0</v>
      </c>
      <c r="AX303" s="169" t="n">
        <v>0</v>
      </c>
      <c r="AY303" s="169" t="n">
        <v>0</v>
      </c>
      <c r="AZ303" s="169" t="n">
        <v>0</v>
      </c>
      <c r="BA303" s="169" t="n">
        <v>0</v>
      </c>
      <c r="BB303" s="169" t="n">
        <v>0</v>
      </c>
      <c r="BC303" s="171" t="n">
        <f aca="false">SUM(D303:BB303)</f>
        <v>1.00000238095238</v>
      </c>
      <c r="BD303" s="168"/>
    </row>
    <row r="304" customFormat="false" ht="12.75" hidden="false" customHeight="false" outlineLevel="0" collapsed="false">
      <c r="A304" s="161"/>
      <c r="B304" s="168" t="s">
        <v>122</v>
      </c>
      <c r="C304" s="163"/>
      <c r="D304" s="169" t="n">
        <f aca="false">D303</f>
        <v>0</v>
      </c>
      <c r="E304" s="169" t="n">
        <f aca="false">+D304+E303</f>
        <v>0</v>
      </c>
      <c r="F304" s="169" t="n">
        <f aca="false">+E304+F303</f>
        <v>0</v>
      </c>
      <c r="G304" s="169" t="n">
        <f aca="false">+F304+G303</f>
        <v>0</v>
      </c>
      <c r="H304" s="169" t="n">
        <f aca="false">+G304+H303</f>
        <v>0</v>
      </c>
      <c r="I304" s="169" t="n">
        <f aca="false">+H304+I303</f>
        <v>0</v>
      </c>
      <c r="J304" s="169" t="n">
        <f aca="false">+I304+J303</f>
        <v>0</v>
      </c>
      <c r="K304" s="169" t="n">
        <f aca="false">+J304+K303</f>
        <v>0</v>
      </c>
      <c r="L304" s="169" t="n">
        <f aca="false">+K304+L303</f>
        <v>0</v>
      </c>
      <c r="M304" s="169" t="n">
        <f aca="false">+L304+M303</f>
        <v>0</v>
      </c>
      <c r="N304" s="169" t="n">
        <f aca="false">+M304+N303</f>
        <v>0.049702380952381</v>
      </c>
      <c r="O304" s="169" t="n">
        <f aca="false">+N304+O303</f>
        <v>0.049702380952381</v>
      </c>
      <c r="P304" s="169" t="n">
        <f aca="false">+O304+P303</f>
        <v>0.049702380952381</v>
      </c>
      <c r="Q304" s="169" t="n">
        <f aca="false">+P304+Q303</f>
        <v>0.049702380952381</v>
      </c>
      <c r="R304" s="169" t="n">
        <f aca="false">+Q304+R303</f>
        <v>0.049702380952381</v>
      </c>
      <c r="S304" s="169" t="n">
        <f aca="false">+R304+S303</f>
        <v>0.049702380952381</v>
      </c>
      <c r="T304" s="169" t="n">
        <f aca="false">+S304+T303</f>
        <v>0.049702380952381</v>
      </c>
      <c r="U304" s="169" t="n">
        <f aca="false">+T304+U303</f>
        <v>0.049702380952381</v>
      </c>
      <c r="V304" s="169" t="n">
        <f aca="false">+U304+V303</f>
        <v>0.049702380952381</v>
      </c>
      <c r="W304" s="169" t="n">
        <f aca="false">+V304+W303</f>
        <v>0.049702380952381</v>
      </c>
      <c r="X304" s="169" t="n">
        <f aca="false">+W304+X303</f>
        <v>0.0997190476190476</v>
      </c>
      <c r="Y304" s="169" t="n">
        <f aca="false">+X304+Y303</f>
        <v>0.149735714285714</v>
      </c>
      <c r="Z304" s="169" t="n">
        <f aca="false">+Y304+Z303</f>
        <v>0.199752380952381</v>
      </c>
      <c r="AA304" s="169" t="n">
        <f aca="false">+Z304+AA303</f>
        <v>0.249769047619048</v>
      </c>
      <c r="AB304" s="169" t="n">
        <f aca="false">+AA304+AB303</f>
        <v>0.299785714285714</v>
      </c>
      <c r="AC304" s="169" t="n">
        <f aca="false">+AB304+AC303</f>
        <v>0.349802380952381</v>
      </c>
      <c r="AD304" s="170" t="n">
        <f aca="false">+AC304+AD303</f>
        <v>0.399819047619048</v>
      </c>
      <c r="AE304" s="169" t="n">
        <f aca="false">+AD304+AE303</f>
        <v>0.449835714285714</v>
      </c>
      <c r="AF304" s="169" t="n">
        <f aca="false">+AE304+AF303</f>
        <v>0.499852380952381</v>
      </c>
      <c r="AG304" s="169" t="n">
        <f aca="false">+AF304+AG303</f>
        <v>0.549869047619048</v>
      </c>
      <c r="AH304" s="169" t="n">
        <f aca="false">+AG304+AH303</f>
        <v>0.599885714285714</v>
      </c>
      <c r="AI304" s="169" t="n">
        <f aca="false">+AH304+AI303</f>
        <v>0.649902380952381</v>
      </c>
      <c r="AJ304" s="169" t="n">
        <f aca="false">+AI304+AJ303</f>
        <v>0.699919047619048</v>
      </c>
      <c r="AK304" s="169" t="n">
        <f aca="false">+AJ304+AK303</f>
        <v>0.749935714285714</v>
      </c>
      <c r="AL304" s="169" t="n">
        <f aca="false">+AK304+AL303</f>
        <v>0.799952380952381</v>
      </c>
      <c r="AM304" s="169" t="n">
        <f aca="false">+AL304+AM303</f>
        <v>0.849969047619048</v>
      </c>
      <c r="AN304" s="169" t="n">
        <f aca="false">+AM304+AN303</f>
        <v>0.899985714285715</v>
      </c>
      <c r="AO304" s="169" t="n">
        <f aca="false">+AN304+AO303</f>
        <v>0.950002380952381</v>
      </c>
      <c r="AP304" s="169" t="n">
        <f aca="false">+AO304+AP303</f>
        <v>0.950002380952381</v>
      </c>
      <c r="AQ304" s="169" t="n">
        <f aca="false">+AP304+AQ303</f>
        <v>0.950002380952381</v>
      </c>
      <c r="AR304" s="169" t="n">
        <f aca="false">+AQ304+AR303</f>
        <v>0.950002380952381</v>
      </c>
      <c r="AS304" s="169" t="n">
        <f aca="false">+AR304+AS303</f>
        <v>0.950002380952381</v>
      </c>
      <c r="AT304" s="169" t="n">
        <f aca="false">+AS304+AT303</f>
        <v>1.00000238095238</v>
      </c>
      <c r="AU304" s="169" t="n">
        <f aca="false">+AT304+AU303</f>
        <v>1.00000238095238</v>
      </c>
      <c r="AV304" s="169" t="n">
        <f aca="false">+AU304+AV303</f>
        <v>1.00000238095238</v>
      </c>
      <c r="AW304" s="169" t="n">
        <f aca="false">+AV304+AW303</f>
        <v>1.00000238095238</v>
      </c>
      <c r="AX304" s="169" t="n">
        <f aca="false">+AW304+AX303</f>
        <v>1.00000238095238</v>
      </c>
      <c r="AY304" s="169" t="n">
        <f aca="false">+AX304+AY303</f>
        <v>1.00000238095238</v>
      </c>
      <c r="AZ304" s="169" t="n">
        <f aca="false">+AY304+AZ303</f>
        <v>1.00000238095238</v>
      </c>
      <c r="BA304" s="169" t="n">
        <f aca="false">+AZ304+BA303</f>
        <v>1.00000238095238</v>
      </c>
      <c r="BB304" s="169" t="n">
        <f aca="false">+BA304+BB303</f>
        <v>1.00000238095238</v>
      </c>
      <c r="BC304" s="171"/>
      <c r="BD304" s="168"/>
    </row>
    <row r="305" customFormat="false" ht="12.75" hidden="false" customHeight="false" outlineLevel="0" collapsed="false">
      <c r="A305" s="161"/>
      <c r="B305" s="168" t="s">
        <v>123</v>
      </c>
      <c r="C305" s="163"/>
      <c r="D305" s="169" t="n">
        <v>0</v>
      </c>
      <c r="E305" s="169" t="n">
        <v>0</v>
      </c>
      <c r="F305" s="169" t="n">
        <v>0</v>
      </c>
      <c r="G305" s="169" t="n">
        <v>0</v>
      </c>
      <c r="H305" s="169" t="n">
        <v>0</v>
      </c>
      <c r="I305" s="169" t="n">
        <v>0</v>
      </c>
      <c r="J305" s="169" t="n">
        <v>0</v>
      </c>
      <c r="K305" s="169" t="n">
        <v>0</v>
      </c>
      <c r="L305" s="169" t="n">
        <v>0</v>
      </c>
      <c r="M305" s="169" t="n">
        <v>0</v>
      </c>
      <c r="N305" s="169" t="n">
        <v>0.05</v>
      </c>
      <c r="O305" s="169" t="n">
        <v>0</v>
      </c>
      <c r="P305" s="169" t="n">
        <v>0</v>
      </c>
      <c r="Q305" s="169" t="n">
        <v>0</v>
      </c>
      <c r="R305" s="169" t="n">
        <v>0</v>
      </c>
      <c r="S305" s="169" t="n">
        <v>0</v>
      </c>
      <c r="T305" s="169" t="n">
        <v>0</v>
      </c>
      <c r="U305" s="169" t="n">
        <v>0</v>
      </c>
      <c r="V305" s="169" t="n">
        <v>0</v>
      </c>
      <c r="W305" s="169" t="n">
        <v>0</v>
      </c>
      <c r="X305" s="169" t="n">
        <f aca="false">+(0.34-0.05)/18</f>
        <v>0.0161111111111111</v>
      </c>
      <c r="Y305" s="169" t="n">
        <f aca="false">+(0.34-0.05)/18</f>
        <v>0.0161111111111111</v>
      </c>
      <c r="Z305" s="169" t="n">
        <f aca="false">+(0.34-0.05)/18</f>
        <v>0.0161111111111111</v>
      </c>
      <c r="AA305" s="169" t="n">
        <f aca="false">+(0.34-0.05)/18</f>
        <v>0.0161111111111111</v>
      </c>
      <c r="AB305" s="169" t="n">
        <f aca="false">+(0.34-0.05)/18</f>
        <v>0.0161111111111111</v>
      </c>
      <c r="AC305" s="169" t="n">
        <f aca="false">+(0.34-0.05)/18</f>
        <v>0.0161111111111111</v>
      </c>
      <c r="AD305" s="170" t="n">
        <f aca="false">+(0.34-0.05)/18</f>
        <v>0.0161111111111111</v>
      </c>
      <c r="AE305" s="169" t="n">
        <f aca="false">+(0.34-0.05)/18</f>
        <v>0.0161111111111111</v>
      </c>
      <c r="AF305" s="169" t="n">
        <f aca="false">+(0.34-0.05)/18</f>
        <v>0.0161111111111111</v>
      </c>
      <c r="AG305" s="169" t="n">
        <f aca="false">+(0.34-0.05)/18</f>
        <v>0.0161111111111111</v>
      </c>
      <c r="AH305" s="169" t="n">
        <f aca="false">+(0.34-0.05)/18</f>
        <v>0.0161111111111111</v>
      </c>
      <c r="AI305" s="169" t="n">
        <f aca="false">+(0.34-0.05)/18</f>
        <v>0.0161111111111111</v>
      </c>
      <c r="AJ305" s="169" t="n">
        <f aca="false">+(0.34-0.05)/18</f>
        <v>0.0161111111111111</v>
      </c>
      <c r="AK305" s="169" t="n">
        <f aca="false">+(0.34-0.05)/18</f>
        <v>0.0161111111111111</v>
      </c>
      <c r="AL305" s="169" t="n">
        <f aca="false">+(0.34-0.05)/18</f>
        <v>0.0161111111111111</v>
      </c>
      <c r="AM305" s="169" t="n">
        <f aca="false">+(0.34-0.05)/18</f>
        <v>0.0161111111111111</v>
      </c>
      <c r="AN305" s="169" t="n">
        <f aca="false">+(0.34-0.05)/18</f>
        <v>0.0161111111111111</v>
      </c>
      <c r="AO305" s="169" t="n">
        <f aca="false">+(0.34-0.05)/18</f>
        <v>0.0161111111111111</v>
      </c>
      <c r="AP305" s="169" t="n">
        <v>0.66</v>
      </c>
      <c r="AQ305" s="169" t="n">
        <v>0</v>
      </c>
      <c r="AR305" s="169" t="n">
        <v>0</v>
      </c>
      <c r="AS305" s="169" t="n">
        <v>0</v>
      </c>
      <c r="AT305" s="169" t="n">
        <v>0</v>
      </c>
      <c r="AU305" s="169" t="n">
        <v>0</v>
      </c>
      <c r="AV305" s="169" t="n">
        <v>0</v>
      </c>
      <c r="AW305" s="169" t="n">
        <v>0</v>
      </c>
      <c r="AX305" s="169" t="n">
        <v>0</v>
      </c>
      <c r="AY305" s="169" t="n">
        <v>0</v>
      </c>
      <c r="AZ305" s="169" t="n">
        <v>0</v>
      </c>
      <c r="BA305" s="169" t="n">
        <v>0</v>
      </c>
      <c r="BB305" s="169" t="n">
        <v>0</v>
      </c>
      <c r="BC305" s="171" t="n">
        <f aca="false">SUM(D305:BB305)</f>
        <v>1</v>
      </c>
      <c r="BD305" s="168"/>
    </row>
    <row r="306" customFormat="false" ht="12.75" hidden="false" customHeight="false" outlineLevel="0" collapsed="false">
      <c r="A306" s="161"/>
      <c r="B306" s="168" t="s">
        <v>124</v>
      </c>
      <c r="C306" s="163"/>
      <c r="D306" s="169" t="n">
        <f aca="false">D305</f>
        <v>0</v>
      </c>
      <c r="E306" s="169" t="n">
        <f aca="false">+D306+E305</f>
        <v>0</v>
      </c>
      <c r="F306" s="169" t="n">
        <f aca="false">+E306+F305</f>
        <v>0</v>
      </c>
      <c r="G306" s="169" t="n">
        <f aca="false">+F306+G305</f>
        <v>0</v>
      </c>
      <c r="H306" s="169" t="n">
        <f aca="false">+G306+H305</f>
        <v>0</v>
      </c>
      <c r="I306" s="169" t="n">
        <f aca="false">+H306+I305</f>
        <v>0</v>
      </c>
      <c r="J306" s="169" t="n">
        <f aca="false">+I306+J305</f>
        <v>0</v>
      </c>
      <c r="K306" s="169" t="n">
        <f aca="false">+J306+K305</f>
        <v>0</v>
      </c>
      <c r="L306" s="169" t="n">
        <f aca="false">+K306+L305</f>
        <v>0</v>
      </c>
      <c r="M306" s="169" t="n">
        <f aca="false">+L306+M305</f>
        <v>0</v>
      </c>
      <c r="N306" s="169" t="n">
        <f aca="false">+M306+N305</f>
        <v>0.05</v>
      </c>
      <c r="O306" s="169" t="n">
        <f aca="false">+N306+O305</f>
        <v>0.05</v>
      </c>
      <c r="P306" s="169" t="n">
        <f aca="false">+O306+P305</f>
        <v>0.05</v>
      </c>
      <c r="Q306" s="169" t="n">
        <f aca="false">+P306+Q305</f>
        <v>0.05</v>
      </c>
      <c r="R306" s="169" t="n">
        <f aca="false">+Q306+R305</f>
        <v>0.05</v>
      </c>
      <c r="S306" s="169" t="n">
        <f aca="false">+R306+S305</f>
        <v>0.05</v>
      </c>
      <c r="T306" s="169" t="n">
        <f aca="false">+S306+T305</f>
        <v>0.05</v>
      </c>
      <c r="U306" s="169" t="n">
        <f aca="false">+T306+U305</f>
        <v>0.05</v>
      </c>
      <c r="V306" s="169" t="n">
        <f aca="false">+U306+V305</f>
        <v>0.05</v>
      </c>
      <c r="W306" s="169" t="n">
        <f aca="false">+V306+W305</f>
        <v>0.05</v>
      </c>
      <c r="X306" s="169" t="n">
        <f aca="false">+W306+X305</f>
        <v>0.0661111111111111</v>
      </c>
      <c r="Y306" s="169" t="n">
        <f aca="false">+X306+Y305</f>
        <v>0.0822222222222222</v>
      </c>
      <c r="Z306" s="169" t="n">
        <f aca="false">+Y306+Z305</f>
        <v>0.0983333333333334</v>
      </c>
      <c r="AA306" s="169" t="n">
        <f aca="false">+Z306+AA305</f>
        <v>0.114444444444444</v>
      </c>
      <c r="AB306" s="169" t="n">
        <f aca="false">+AA306+AB305</f>
        <v>0.130555555555556</v>
      </c>
      <c r="AC306" s="169" t="n">
        <f aca="false">+AB306+AC305</f>
        <v>0.146666666666667</v>
      </c>
      <c r="AD306" s="170" t="n">
        <f aca="false">+AC306+AD305</f>
        <v>0.162777777777778</v>
      </c>
      <c r="AE306" s="169" t="n">
        <f aca="false">+AD306+AE305</f>
        <v>0.178888888888889</v>
      </c>
      <c r="AF306" s="169" t="n">
        <f aca="false">+AE306+AF305</f>
        <v>0.195</v>
      </c>
      <c r="AG306" s="169" t="n">
        <f aca="false">+AF306+AG305</f>
        <v>0.211111111111111</v>
      </c>
      <c r="AH306" s="169" t="n">
        <f aca="false">+AG306+AH305</f>
        <v>0.227222222222222</v>
      </c>
      <c r="AI306" s="169" t="n">
        <f aca="false">+AH306+AI305</f>
        <v>0.243333333333333</v>
      </c>
      <c r="AJ306" s="169" t="n">
        <f aca="false">+AI306+AJ305</f>
        <v>0.259444444444444</v>
      </c>
      <c r="AK306" s="169" t="n">
        <f aca="false">+AJ306+AK305</f>
        <v>0.275555555555556</v>
      </c>
      <c r="AL306" s="169" t="n">
        <f aca="false">+AK306+AL305</f>
        <v>0.291666666666667</v>
      </c>
      <c r="AM306" s="169" t="n">
        <f aca="false">+AL306+AM305</f>
        <v>0.307777777777778</v>
      </c>
      <c r="AN306" s="169" t="n">
        <f aca="false">+AM306+AN305</f>
        <v>0.323888888888889</v>
      </c>
      <c r="AO306" s="169" t="n">
        <f aca="false">+AN306+AO305</f>
        <v>0.34</v>
      </c>
      <c r="AP306" s="169" t="n">
        <f aca="false">+AO306+AP305</f>
        <v>1</v>
      </c>
      <c r="AQ306" s="169" t="n">
        <f aca="false">+AP306+AQ305</f>
        <v>1</v>
      </c>
      <c r="AR306" s="169" t="n">
        <f aca="false">+AQ306+AR305</f>
        <v>1</v>
      </c>
      <c r="AS306" s="169" t="n">
        <f aca="false">+AR306+AS305</f>
        <v>1</v>
      </c>
      <c r="AT306" s="169" t="n">
        <f aca="false">+AS306+AT305</f>
        <v>1</v>
      </c>
      <c r="AU306" s="169" t="n">
        <f aca="false">+AT306+AU305</f>
        <v>1</v>
      </c>
      <c r="AV306" s="169" t="n">
        <f aca="false">+AU306+AV305</f>
        <v>1</v>
      </c>
      <c r="AW306" s="169" t="n">
        <f aca="false">+AV306+AW305</f>
        <v>1</v>
      </c>
      <c r="AX306" s="169" t="n">
        <f aca="false">+AW306+AX305</f>
        <v>1</v>
      </c>
      <c r="AY306" s="169" t="n">
        <f aca="false">+AX306+AY305</f>
        <v>1</v>
      </c>
      <c r="AZ306" s="169" t="n">
        <f aca="false">+AY306+AZ305</f>
        <v>1</v>
      </c>
      <c r="BA306" s="169" t="n">
        <f aca="false">+AZ306+BA305</f>
        <v>1</v>
      </c>
      <c r="BB306" s="169" t="n">
        <f aca="false">+BA306+BB305</f>
        <v>1</v>
      </c>
      <c r="BC306" s="171"/>
      <c r="BD306" s="168"/>
    </row>
    <row r="307" customFormat="false" ht="12.75" hidden="false" customHeight="false" outlineLevel="0" collapsed="false">
      <c r="A307" s="161"/>
      <c r="B307" s="173"/>
      <c r="C307" s="163"/>
      <c r="D307" s="174"/>
      <c r="E307" s="174"/>
      <c r="F307" s="174"/>
      <c r="G307" s="174"/>
      <c r="H307" s="174"/>
      <c r="I307" s="174"/>
      <c r="J307" s="174"/>
      <c r="K307" s="174"/>
      <c r="L307" s="174"/>
      <c r="M307" s="174"/>
      <c r="N307" s="174"/>
      <c r="O307" s="174"/>
      <c r="P307" s="174"/>
      <c r="Q307" s="174"/>
      <c r="R307" s="174"/>
      <c r="S307" s="174"/>
      <c r="T307" s="174"/>
      <c r="U307" s="174"/>
      <c r="V307" s="174"/>
      <c r="W307" s="174"/>
      <c r="X307" s="174"/>
      <c r="Y307" s="174"/>
      <c r="Z307" s="174"/>
      <c r="AA307" s="174"/>
      <c r="AB307" s="174"/>
      <c r="AC307" s="174"/>
      <c r="AD307" s="175"/>
      <c r="AE307" s="174"/>
      <c r="AF307" s="174"/>
      <c r="AG307" s="174"/>
      <c r="AH307" s="174"/>
      <c r="AI307" s="174"/>
      <c r="AJ307" s="174"/>
      <c r="AK307" s="174"/>
      <c r="AL307" s="174"/>
      <c r="AM307" s="174"/>
      <c r="AN307" s="174"/>
      <c r="AO307" s="174"/>
      <c r="AP307" s="174"/>
      <c r="AQ307" s="174"/>
      <c r="AR307" s="174"/>
      <c r="AS307" s="174"/>
      <c r="AT307" s="174"/>
      <c r="AU307" s="174"/>
      <c r="AV307" s="174"/>
      <c r="AW307" s="174"/>
      <c r="AX307" s="174"/>
      <c r="AY307" s="174"/>
      <c r="AZ307" s="174"/>
      <c r="BA307" s="174"/>
      <c r="BB307" s="174"/>
      <c r="BC307" s="176"/>
      <c r="BD307" s="173"/>
    </row>
    <row r="308" customFormat="false" ht="12.75" hidden="false" customHeight="false" outlineLevel="0" collapsed="false">
      <c r="A308" s="161"/>
      <c r="B308" s="178" t="s">
        <v>125</v>
      </c>
      <c r="C308" s="179" t="n">
        <v>14.8</v>
      </c>
      <c r="D308" s="180" t="n">
        <f aca="false">+D304*$C308</f>
        <v>0</v>
      </c>
      <c r="E308" s="180" t="n">
        <f aca="false">+E304*$C308</f>
        <v>0</v>
      </c>
      <c r="F308" s="180" t="n">
        <f aca="false">+F304*$C308</f>
        <v>0</v>
      </c>
      <c r="G308" s="180" t="n">
        <f aca="false">+G304*$C308</f>
        <v>0</v>
      </c>
      <c r="H308" s="180" t="n">
        <f aca="false">+H304*$C308</f>
        <v>0</v>
      </c>
      <c r="I308" s="180" t="n">
        <f aca="false">+I304*$C308</f>
        <v>0</v>
      </c>
      <c r="J308" s="180" t="n">
        <f aca="false">+J304*$C308</f>
        <v>0</v>
      </c>
      <c r="K308" s="180" t="n">
        <f aca="false">+K304*$C308</f>
        <v>0</v>
      </c>
      <c r="L308" s="180" t="n">
        <f aca="false">+L304*$C308</f>
        <v>0</v>
      </c>
      <c r="M308" s="180" t="n">
        <f aca="false">+M304*$C308</f>
        <v>0</v>
      </c>
      <c r="N308" s="180" t="n">
        <f aca="false">+N304*$C308</f>
        <v>0.735595238095238</v>
      </c>
      <c r="O308" s="180" t="n">
        <f aca="false">+O304*$C308</f>
        <v>0.735595238095238</v>
      </c>
      <c r="P308" s="180" t="n">
        <f aca="false">+P304*$C308</f>
        <v>0.735595238095238</v>
      </c>
      <c r="Q308" s="180" t="n">
        <f aca="false">+Q304*$C308</f>
        <v>0.735595238095238</v>
      </c>
      <c r="R308" s="180" t="n">
        <f aca="false">+R304*$C308</f>
        <v>0.735595238095238</v>
      </c>
      <c r="S308" s="180" t="n">
        <f aca="false">+S304*$C308</f>
        <v>0.735595238095238</v>
      </c>
      <c r="T308" s="180" t="n">
        <f aca="false">+T304*$C308</f>
        <v>0.735595238095238</v>
      </c>
      <c r="U308" s="180" t="n">
        <f aca="false">+U304*$C308</f>
        <v>0.735595238095238</v>
      </c>
      <c r="V308" s="180" t="n">
        <f aca="false">+V304*$C308</f>
        <v>0.735595238095238</v>
      </c>
      <c r="W308" s="180" t="n">
        <f aca="false">+W304*$C308</f>
        <v>0.735595238095238</v>
      </c>
      <c r="X308" s="180" t="n">
        <f aca="false">+X304*$C308</f>
        <v>1.47584190476191</v>
      </c>
      <c r="Y308" s="180" t="n">
        <f aca="false">+Y304*$C308</f>
        <v>2.21608857142857</v>
      </c>
      <c r="Z308" s="180" t="n">
        <f aca="false">+Z304*$C308</f>
        <v>2.95633523809524</v>
      </c>
      <c r="AA308" s="180" t="n">
        <f aca="false">+AA304*$C308</f>
        <v>3.6965819047619</v>
      </c>
      <c r="AB308" s="180" t="n">
        <f aca="false">+AB304*$C308</f>
        <v>4.43682857142857</v>
      </c>
      <c r="AC308" s="180" t="n">
        <f aca="false">+AC304*$C308</f>
        <v>5.17707523809524</v>
      </c>
      <c r="AD308" s="181" t="n">
        <f aca="false">+AD304*$C308</f>
        <v>5.91732190476191</v>
      </c>
      <c r="AE308" s="180" t="n">
        <f aca="false">+AE304*$C308</f>
        <v>6.65756857142857</v>
      </c>
      <c r="AF308" s="180" t="n">
        <f aca="false">+AF304*$C308</f>
        <v>7.39781523809524</v>
      </c>
      <c r="AG308" s="180" t="n">
        <f aca="false">+AG304*$C308</f>
        <v>8.1380619047619</v>
      </c>
      <c r="AH308" s="180" t="n">
        <f aca="false">+AH304*$C308</f>
        <v>8.87830857142857</v>
      </c>
      <c r="AI308" s="180" t="n">
        <f aca="false">+AI304*$C308</f>
        <v>9.61855523809524</v>
      </c>
      <c r="AJ308" s="180" t="n">
        <f aca="false">+AJ304*$C308</f>
        <v>10.3588019047619</v>
      </c>
      <c r="AK308" s="180" t="n">
        <f aca="false">+AK304*$C308</f>
        <v>11.0990485714286</v>
      </c>
      <c r="AL308" s="180" t="n">
        <f aca="false">+AL304*$C308</f>
        <v>11.8392952380952</v>
      </c>
      <c r="AM308" s="180" t="n">
        <f aca="false">+AM304*$C308</f>
        <v>12.5795419047619</v>
      </c>
      <c r="AN308" s="180" t="n">
        <f aca="false">+AN304*$C308</f>
        <v>13.3197885714286</v>
      </c>
      <c r="AO308" s="180" t="n">
        <f aca="false">+AO304*$C308</f>
        <v>14.0600352380952</v>
      </c>
      <c r="AP308" s="180" t="n">
        <f aca="false">+AP304*$C308</f>
        <v>14.0600352380952</v>
      </c>
      <c r="AQ308" s="180" t="n">
        <f aca="false">+AQ304*$C308</f>
        <v>14.0600352380952</v>
      </c>
      <c r="AR308" s="180" t="n">
        <f aca="false">+AR304*$C308</f>
        <v>14.0600352380952</v>
      </c>
      <c r="AS308" s="180" t="n">
        <f aca="false">+AS304*$C308</f>
        <v>14.0600352380952</v>
      </c>
      <c r="AT308" s="180" t="n">
        <f aca="false">+AT304*$C308</f>
        <v>14.8000352380952</v>
      </c>
      <c r="AU308" s="180" t="n">
        <f aca="false">+AU304*$C308</f>
        <v>14.8000352380952</v>
      </c>
      <c r="AV308" s="180" t="n">
        <f aca="false">+AV304*$C308</f>
        <v>14.8000352380952</v>
      </c>
      <c r="AW308" s="180" t="n">
        <f aca="false">+AW304*$C308</f>
        <v>14.8000352380952</v>
      </c>
      <c r="AX308" s="180" t="n">
        <f aca="false">+AX304*$C308</f>
        <v>14.8000352380952</v>
      </c>
      <c r="AY308" s="180" t="n">
        <f aca="false">+AY304*$C308</f>
        <v>14.8000352380952</v>
      </c>
      <c r="AZ308" s="180" t="n">
        <f aca="false">+AZ304*$C308</f>
        <v>14.8000352380952</v>
      </c>
      <c r="BA308" s="180" t="n">
        <f aca="false">+BA304*$C308</f>
        <v>14.8000352380952</v>
      </c>
      <c r="BB308" s="180" t="n">
        <f aca="false">+BB304*$C308</f>
        <v>14.8000352380952</v>
      </c>
      <c r="BC308" s="182"/>
      <c r="BD308" s="183"/>
      <c r="BE308" s="183"/>
      <c r="BF308" s="183"/>
      <c r="BG308" s="183"/>
      <c r="BH308" s="183"/>
      <c r="BI308" s="183"/>
      <c r="BJ308" s="183"/>
      <c r="BK308" s="183"/>
      <c r="BL308" s="183"/>
      <c r="BM308" s="183"/>
      <c r="BN308" s="183"/>
      <c r="BO308" s="183"/>
      <c r="BP308" s="183"/>
      <c r="BQ308" s="183"/>
      <c r="BR308" s="183"/>
      <c r="BS308" s="183"/>
      <c r="BT308" s="183"/>
      <c r="BU308" s="183"/>
      <c r="BV308" s="183"/>
      <c r="BW308" s="183"/>
      <c r="BX308" s="183"/>
      <c r="BY308" s="183"/>
      <c r="BZ308" s="183"/>
      <c r="CA308" s="183"/>
      <c r="CB308" s="183"/>
      <c r="CC308" s="183"/>
      <c r="CD308" s="183"/>
      <c r="CE308" s="183"/>
      <c r="CF308" s="183"/>
      <c r="CG308" s="183"/>
      <c r="CH308" s="183"/>
      <c r="CI308" s="183"/>
      <c r="CJ308" s="183"/>
      <c r="CK308" s="183"/>
    </row>
    <row r="309" customFormat="false" ht="13.5" hidden="false" customHeight="false" outlineLevel="0" collapsed="false">
      <c r="A309" s="161"/>
      <c r="B309" s="184" t="s">
        <v>126</v>
      </c>
      <c r="C309" s="185" t="str">
        <f aca="false">+'NTP or Sold'!C29</f>
        <v>Committed</v>
      </c>
      <c r="D309" s="186" t="n">
        <f aca="false">+D306*$C308</f>
        <v>0</v>
      </c>
      <c r="E309" s="186" t="n">
        <f aca="false">+E306*$C308</f>
        <v>0</v>
      </c>
      <c r="F309" s="186" t="n">
        <f aca="false">+F306*$C308</f>
        <v>0</v>
      </c>
      <c r="G309" s="186" t="n">
        <f aca="false">+G306*$C308</f>
        <v>0</v>
      </c>
      <c r="H309" s="186" t="n">
        <f aca="false">+H306*$C308</f>
        <v>0</v>
      </c>
      <c r="I309" s="186" t="n">
        <f aca="false">+I306*$C308</f>
        <v>0</v>
      </c>
      <c r="J309" s="186" t="n">
        <f aca="false">+J306*$C308</f>
        <v>0</v>
      </c>
      <c r="K309" s="186" t="n">
        <f aca="false">+K306*$C308</f>
        <v>0</v>
      </c>
      <c r="L309" s="186" t="n">
        <f aca="false">+L306*$C308</f>
        <v>0</v>
      </c>
      <c r="M309" s="186" t="n">
        <f aca="false">+M306*$C308</f>
        <v>0</v>
      </c>
      <c r="N309" s="186" t="n">
        <f aca="false">+N306*$C308</f>
        <v>0.74</v>
      </c>
      <c r="O309" s="186" t="n">
        <f aca="false">+O306*$C308</f>
        <v>0.74</v>
      </c>
      <c r="P309" s="186" t="n">
        <f aca="false">+P306*$C308</f>
        <v>0.74</v>
      </c>
      <c r="Q309" s="186" t="n">
        <f aca="false">+Q306*$C308</f>
        <v>0.74</v>
      </c>
      <c r="R309" s="186" t="n">
        <f aca="false">+R306*$C308</f>
        <v>0.74</v>
      </c>
      <c r="S309" s="186" t="n">
        <f aca="false">+S306*$C308</f>
        <v>0.74</v>
      </c>
      <c r="T309" s="186" t="n">
        <f aca="false">+T306*$C308</f>
        <v>0.74</v>
      </c>
      <c r="U309" s="186" t="n">
        <f aca="false">+U306*$C308</f>
        <v>0.74</v>
      </c>
      <c r="V309" s="186" t="n">
        <f aca="false">+V306*$C308</f>
        <v>0.74</v>
      </c>
      <c r="W309" s="186" t="n">
        <f aca="false">+W306*$C308</f>
        <v>0.74</v>
      </c>
      <c r="X309" s="186" t="n">
        <f aca="false">+X306*$C308</f>
        <v>0.978444444444445</v>
      </c>
      <c r="Y309" s="186" t="n">
        <f aca="false">+Y306*$C308</f>
        <v>1.21688888888889</v>
      </c>
      <c r="Z309" s="186" t="n">
        <f aca="false">+Z306*$C308</f>
        <v>1.45533333333333</v>
      </c>
      <c r="AA309" s="186" t="n">
        <f aca="false">+AA306*$C308</f>
        <v>1.69377777777778</v>
      </c>
      <c r="AB309" s="186" t="n">
        <f aca="false">+AB306*$C308</f>
        <v>1.93222222222222</v>
      </c>
      <c r="AC309" s="186" t="n">
        <f aca="false">+AC306*$C308</f>
        <v>2.17066666666667</v>
      </c>
      <c r="AD309" s="187" t="n">
        <f aca="false">+AD306*$C308</f>
        <v>2.40911111111111</v>
      </c>
      <c r="AE309" s="186" t="n">
        <f aca="false">+AE306*$C308</f>
        <v>2.64755555555556</v>
      </c>
      <c r="AF309" s="186" t="n">
        <f aca="false">+AF306*$C308</f>
        <v>2.886</v>
      </c>
      <c r="AG309" s="186" t="n">
        <f aca="false">+AG306*$C308</f>
        <v>3.12444444444445</v>
      </c>
      <c r="AH309" s="186" t="n">
        <f aca="false">+AH306*$C308</f>
        <v>3.36288888888889</v>
      </c>
      <c r="AI309" s="186" t="n">
        <f aca="false">+AI306*$C308</f>
        <v>3.60133333333333</v>
      </c>
      <c r="AJ309" s="186" t="n">
        <f aca="false">+AJ306*$C308</f>
        <v>3.83977777777778</v>
      </c>
      <c r="AK309" s="186" t="n">
        <f aca="false">+AK306*$C308</f>
        <v>4.07822222222222</v>
      </c>
      <c r="AL309" s="186" t="n">
        <f aca="false">+AL306*$C308</f>
        <v>4.31666666666667</v>
      </c>
      <c r="AM309" s="186" t="n">
        <f aca="false">+AM306*$C308</f>
        <v>4.55511111111111</v>
      </c>
      <c r="AN309" s="186" t="n">
        <f aca="false">+AN306*$C308</f>
        <v>4.79355555555556</v>
      </c>
      <c r="AO309" s="186" t="n">
        <f aca="false">+AO306*$C308</f>
        <v>5.032</v>
      </c>
      <c r="AP309" s="186" t="n">
        <f aca="false">+AP306*$C308</f>
        <v>14.8</v>
      </c>
      <c r="AQ309" s="186" t="n">
        <f aca="false">+AQ306*$C308</f>
        <v>14.8</v>
      </c>
      <c r="AR309" s="186" t="n">
        <f aca="false">+AR306*$C308</f>
        <v>14.8</v>
      </c>
      <c r="AS309" s="186" t="n">
        <f aca="false">+AS306*$C308</f>
        <v>14.8</v>
      </c>
      <c r="AT309" s="186" t="n">
        <f aca="false">+AT306*$C308</f>
        <v>14.8</v>
      </c>
      <c r="AU309" s="186" t="n">
        <f aca="false">+AU306*$C308</f>
        <v>14.8</v>
      </c>
      <c r="AV309" s="186" t="n">
        <f aca="false">+AV306*$C308</f>
        <v>14.8</v>
      </c>
      <c r="AW309" s="186" t="n">
        <f aca="false">+AW306*$C308</f>
        <v>14.8</v>
      </c>
      <c r="AX309" s="186" t="n">
        <f aca="false">+AX306*$C308</f>
        <v>14.8</v>
      </c>
      <c r="AY309" s="186" t="n">
        <f aca="false">+AY306*$C308</f>
        <v>14.8</v>
      </c>
      <c r="AZ309" s="186" t="n">
        <f aca="false">+AZ306*$C308</f>
        <v>14.8</v>
      </c>
      <c r="BA309" s="186" t="n">
        <f aca="false">+BA306*$C308</f>
        <v>14.8</v>
      </c>
      <c r="BB309" s="186" t="n">
        <f aca="false">+BB306*$C308</f>
        <v>14.8</v>
      </c>
      <c r="BC309" s="188"/>
      <c r="BD309" s="189"/>
      <c r="BE309" s="189"/>
      <c r="BF309" s="189"/>
      <c r="BG309" s="189"/>
      <c r="BH309" s="189"/>
      <c r="BI309" s="189"/>
      <c r="BJ309" s="189"/>
      <c r="BK309" s="189"/>
      <c r="BL309" s="189"/>
      <c r="BM309" s="189"/>
      <c r="BN309" s="189"/>
      <c r="BO309" s="189"/>
      <c r="BP309" s="189"/>
      <c r="BQ309" s="189"/>
      <c r="BR309" s="189"/>
      <c r="BS309" s="189"/>
      <c r="BT309" s="189"/>
      <c r="BU309" s="189"/>
      <c r="BV309" s="189"/>
      <c r="BW309" s="189"/>
      <c r="BX309" s="189"/>
      <c r="BY309" s="189"/>
      <c r="BZ309" s="189"/>
      <c r="CA309" s="189"/>
      <c r="CB309" s="189"/>
      <c r="CC309" s="189"/>
      <c r="CD309" s="189"/>
      <c r="CE309" s="189"/>
      <c r="CF309" s="189"/>
      <c r="CG309" s="189"/>
      <c r="CH309" s="189"/>
      <c r="CI309" s="189"/>
      <c r="CJ309" s="189"/>
      <c r="CK309" s="189"/>
    </row>
    <row r="310" customFormat="false" ht="15" hidden="false" customHeight="true" outlineLevel="0" collapsed="false">
      <c r="A310" s="161" t="n">
        <f aca="false">+A302+1</f>
        <v>9</v>
      </c>
      <c r="B310" s="162" t="str">
        <f aca="false">+'NTP or Sold'!H30</f>
        <v>LM6000</v>
      </c>
      <c r="C310" s="163" t="str">
        <f aca="false">+'NTP or Sold'!T30</f>
        <v>Fountain Valley PSCO (ENA) - 90%</v>
      </c>
      <c r="D310" s="164"/>
      <c r="E310" s="164"/>
      <c r="F310" s="164"/>
      <c r="G310" s="164"/>
      <c r="H310" s="164"/>
      <c r="I310" s="164"/>
      <c r="J310" s="164"/>
      <c r="K310" s="164"/>
      <c r="L310" s="164"/>
      <c r="M310" s="164"/>
      <c r="N310" s="164"/>
      <c r="O310" s="164"/>
      <c r="P310" s="164"/>
      <c r="Q310" s="164"/>
      <c r="R310" s="164"/>
      <c r="S310" s="164"/>
      <c r="T310" s="164"/>
      <c r="U310" s="164"/>
      <c r="V310" s="164"/>
      <c r="W310" s="164"/>
      <c r="X310" s="164"/>
      <c r="Y310" s="164"/>
      <c r="Z310" s="164"/>
      <c r="AA310" s="164"/>
      <c r="AB310" s="164"/>
      <c r="AC310" s="164"/>
      <c r="AD310" s="165"/>
      <c r="AE310" s="164"/>
      <c r="AF310" s="164"/>
      <c r="AG310" s="164"/>
      <c r="AH310" s="164"/>
      <c r="AI310" s="164"/>
      <c r="AJ310" s="164"/>
      <c r="AK310" s="164"/>
      <c r="AL310" s="164"/>
      <c r="AM310" s="164"/>
      <c r="AN310" s="164"/>
      <c r="AO310" s="164"/>
      <c r="AP310" s="164"/>
      <c r="AQ310" s="164"/>
      <c r="AR310" s="164"/>
      <c r="AS310" s="164"/>
      <c r="AT310" s="164"/>
      <c r="AU310" s="164"/>
      <c r="AV310" s="164"/>
      <c r="AW310" s="164"/>
      <c r="AX310" s="164"/>
      <c r="AY310" s="164"/>
      <c r="AZ310" s="164"/>
      <c r="BA310" s="164"/>
      <c r="BB310" s="164"/>
      <c r="BC310" s="166"/>
    </row>
    <row r="311" customFormat="false" ht="12.75" hidden="false" customHeight="false" outlineLevel="0" collapsed="false">
      <c r="A311" s="161"/>
      <c r="B311" s="168" t="s">
        <v>121</v>
      </c>
      <c r="C311" s="163"/>
      <c r="D311" s="169" t="n">
        <v>0</v>
      </c>
      <c r="E311" s="169" t="n">
        <v>0</v>
      </c>
      <c r="F311" s="169" t="n">
        <v>0</v>
      </c>
      <c r="G311" s="169" t="n">
        <v>0</v>
      </c>
      <c r="H311" s="169" t="n">
        <v>0</v>
      </c>
      <c r="I311" s="169" t="n">
        <v>0</v>
      </c>
      <c r="J311" s="169" t="n">
        <v>0</v>
      </c>
      <c r="K311" s="169" t="n">
        <v>0</v>
      </c>
      <c r="L311" s="169" t="n">
        <v>0</v>
      </c>
      <c r="M311" s="169" t="n">
        <v>0</v>
      </c>
      <c r="N311" s="169" t="n">
        <f aca="false">16.7/336</f>
        <v>0.049702380952381</v>
      </c>
      <c r="O311" s="169" t="n">
        <v>0</v>
      </c>
      <c r="P311" s="169" t="n">
        <v>0</v>
      </c>
      <c r="Q311" s="169" t="n">
        <v>0</v>
      </c>
      <c r="R311" s="169" t="n">
        <v>0</v>
      </c>
      <c r="S311" s="169" t="n">
        <v>0</v>
      </c>
      <c r="T311" s="169" t="n">
        <v>0</v>
      </c>
      <c r="U311" s="169" t="n">
        <v>0</v>
      </c>
      <c r="V311" s="169" t="n">
        <v>0</v>
      </c>
      <c r="W311" s="169" t="n">
        <v>0</v>
      </c>
      <c r="X311" s="169" t="n">
        <f aca="false">+(0.95-0.0497)/18</f>
        <v>0.0500166666666667</v>
      </c>
      <c r="Y311" s="169" t="n">
        <f aca="false">+(0.95-0.0497)/18</f>
        <v>0.0500166666666667</v>
      </c>
      <c r="Z311" s="169" t="n">
        <f aca="false">+(0.95-0.0497)/18</f>
        <v>0.0500166666666667</v>
      </c>
      <c r="AA311" s="169" t="n">
        <f aca="false">+(0.95-0.0497)/18</f>
        <v>0.0500166666666667</v>
      </c>
      <c r="AB311" s="169" t="n">
        <f aca="false">+(0.95-0.0497)/18</f>
        <v>0.0500166666666667</v>
      </c>
      <c r="AC311" s="169" t="n">
        <f aca="false">+(0.95-0.0497)/18</f>
        <v>0.0500166666666667</v>
      </c>
      <c r="AD311" s="170" t="n">
        <f aca="false">+(0.95-0.0497)/18</f>
        <v>0.0500166666666667</v>
      </c>
      <c r="AE311" s="169" t="n">
        <f aca="false">+(0.95-0.0497)/18</f>
        <v>0.0500166666666667</v>
      </c>
      <c r="AF311" s="169" t="n">
        <f aca="false">+(0.95-0.0497)/18</f>
        <v>0.0500166666666667</v>
      </c>
      <c r="AG311" s="169" t="n">
        <f aca="false">+(0.95-0.0497)/18</f>
        <v>0.0500166666666667</v>
      </c>
      <c r="AH311" s="169" t="n">
        <f aca="false">+(0.95-0.0497)/18</f>
        <v>0.0500166666666667</v>
      </c>
      <c r="AI311" s="169" t="n">
        <f aca="false">+(0.95-0.0497)/18</f>
        <v>0.0500166666666667</v>
      </c>
      <c r="AJ311" s="169" t="n">
        <f aca="false">+(0.95-0.0497)/18</f>
        <v>0.0500166666666667</v>
      </c>
      <c r="AK311" s="169" t="n">
        <f aca="false">+(0.95-0.0497)/18</f>
        <v>0.0500166666666667</v>
      </c>
      <c r="AL311" s="169" t="n">
        <f aca="false">+(0.95-0.0497)/18</f>
        <v>0.0500166666666667</v>
      </c>
      <c r="AM311" s="169" t="n">
        <f aca="false">+(0.95-0.0497)/18</f>
        <v>0.0500166666666667</v>
      </c>
      <c r="AN311" s="169" t="n">
        <f aca="false">+(0.95-0.0497)/18</f>
        <v>0.0500166666666667</v>
      </c>
      <c r="AO311" s="169" t="n">
        <f aca="false">+(0.95-0.0497)/18</f>
        <v>0.0500166666666667</v>
      </c>
      <c r="AP311" s="169" t="n">
        <v>0</v>
      </c>
      <c r="AQ311" s="169" t="n">
        <v>0</v>
      </c>
      <c r="AR311" s="169" t="n">
        <v>0</v>
      </c>
      <c r="AS311" s="169" t="n">
        <v>0</v>
      </c>
      <c r="AT311" s="169" t="n">
        <v>0.05</v>
      </c>
      <c r="AU311" s="169" t="n">
        <v>0</v>
      </c>
      <c r="AV311" s="169" t="n">
        <v>0</v>
      </c>
      <c r="AW311" s="169" t="n">
        <v>0</v>
      </c>
      <c r="AX311" s="169" t="n">
        <v>0</v>
      </c>
      <c r="AY311" s="169" t="n">
        <v>0</v>
      </c>
      <c r="AZ311" s="169" t="n">
        <v>0</v>
      </c>
      <c r="BA311" s="169" t="n">
        <v>0</v>
      </c>
      <c r="BB311" s="169" t="n">
        <v>0</v>
      </c>
      <c r="BC311" s="171" t="n">
        <f aca="false">SUM(D311:BB311)</f>
        <v>1.00000238095238</v>
      </c>
      <c r="BD311" s="168"/>
    </row>
    <row r="312" customFormat="false" ht="12.75" hidden="false" customHeight="false" outlineLevel="0" collapsed="false">
      <c r="A312" s="161"/>
      <c r="B312" s="168" t="s">
        <v>122</v>
      </c>
      <c r="C312" s="163"/>
      <c r="D312" s="169" t="n">
        <f aca="false">D311</f>
        <v>0</v>
      </c>
      <c r="E312" s="169" t="n">
        <f aca="false">+D312+E311</f>
        <v>0</v>
      </c>
      <c r="F312" s="169" t="n">
        <f aca="false">+E312+F311</f>
        <v>0</v>
      </c>
      <c r="G312" s="169" t="n">
        <f aca="false">+F312+G311</f>
        <v>0</v>
      </c>
      <c r="H312" s="169" t="n">
        <f aca="false">+G312+H311</f>
        <v>0</v>
      </c>
      <c r="I312" s="169" t="n">
        <f aca="false">+H312+I311</f>
        <v>0</v>
      </c>
      <c r="J312" s="169" t="n">
        <f aca="false">+I312+J311</f>
        <v>0</v>
      </c>
      <c r="K312" s="169" t="n">
        <f aca="false">+J312+K311</f>
        <v>0</v>
      </c>
      <c r="L312" s="169" t="n">
        <f aca="false">+K312+L311</f>
        <v>0</v>
      </c>
      <c r="M312" s="169" t="n">
        <f aca="false">+L312+M311</f>
        <v>0</v>
      </c>
      <c r="N312" s="169" t="n">
        <f aca="false">+M312+N311</f>
        <v>0.049702380952381</v>
      </c>
      <c r="O312" s="169" t="n">
        <f aca="false">+N312+O311</f>
        <v>0.049702380952381</v>
      </c>
      <c r="P312" s="169" t="n">
        <f aca="false">+O312+P311</f>
        <v>0.049702380952381</v>
      </c>
      <c r="Q312" s="169" t="n">
        <f aca="false">+P312+Q311</f>
        <v>0.049702380952381</v>
      </c>
      <c r="R312" s="169" t="n">
        <f aca="false">+Q312+R311</f>
        <v>0.049702380952381</v>
      </c>
      <c r="S312" s="169" t="n">
        <f aca="false">+R312+S311</f>
        <v>0.049702380952381</v>
      </c>
      <c r="T312" s="169" t="n">
        <f aca="false">+S312+T311</f>
        <v>0.049702380952381</v>
      </c>
      <c r="U312" s="169" t="n">
        <f aca="false">+T312+U311</f>
        <v>0.049702380952381</v>
      </c>
      <c r="V312" s="169" t="n">
        <f aca="false">+U312+V311</f>
        <v>0.049702380952381</v>
      </c>
      <c r="W312" s="169" t="n">
        <f aca="false">+V312+W311</f>
        <v>0.049702380952381</v>
      </c>
      <c r="X312" s="169" t="n">
        <f aca="false">+W312+X311</f>
        <v>0.0997190476190476</v>
      </c>
      <c r="Y312" s="169" t="n">
        <f aca="false">+X312+Y311</f>
        <v>0.149735714285714</v>
      </c>
      <c r="Z312" s="169" t="n">
        <f aca="false">+Y312+Z311</f>
        <v>0.199752380952381</v>
      </c>
      <c r="AA312" s="169" t="n">
        <f aca="false">+Z312+AA311</f>
        <v>0.249769047619048</v>
      </c>
      <c r="AB312" s="169" t="n">
        <f aca="false">+AA312+AB311</f>
        <v>0.299785714285714</v>
      </c>
      <c r="AC312" s="169" t="n">
        <f aca="false">+AB312+AC311</f>
        <v>0.349802380952381</v>
      </c>
      <c r="AD312" s="170" t="n">
        <f aca="false">+AC312+AD311</f>
        <v>0.399819047619048</v>
      </c>
      <c r="AE312" s="169" t="n">
        <f aca="false">+AD312+AE311</f>
        <v>0.449835714285714</v>
      </c>
      <c r="AF312" s="169" t="n">
        <f aca="false">+AE312+AF311</f>
        <v>0.499852380952381</v>
      </c>
      <c r="AG312" s="169" t="n">
        <f aca="false">+AF312+AG311</f>
        <v>0.549869047619048</v>
      </c>
      <c r="AH312" s="169" t="n">
        <f aca="false">+AG312+AH311</f>
        <v>0.599885714285714</v>
      </c>
      <c r="AI312" s="169" t="n">
        <f aca="false">+AH312+AI311</f>
        <v>0.649902380952381</v>
      </c>
      <c r="AJ312" s="169" t="n">
        <f aca="false">+AI312+AJ311</f>
        <v>0.699919047619048</v>
      </c>
      <c r="AK312" s="169" t="n">
        <f aca="false">+AJ312+AK311</f>
        <v>0.749935714285714</v>
      </c>
      <c r="AL312" s="169" t="n">
        <f aca="false">+AK312+AL311</f>
        <v>0.799952380952381</v>
      </c>
      <c r="AM312" s="169" t="n">
        <f aca="false">+AL312+AM311</f>
        <v>0.849969047619048</v>
      </c>
      <c r="AN312" s="169" t="n">
        <f aca="false">+AM312+AN311</f>
        <v>0.899985714285715</v>
      </c>
      <c r="AO312" s="169" t="n">
        <f aca="false">+AN312+AO311</f>
        <v>0.950002380952381</v>
      </c>
      <c r="AP312" s="169" t="n">
        <f aca="false">+AO312+AP311</f>
        <v>0.950002380952381</v>
      </c>
      <c r="AQ312" s="169" t="n">
        <f aca="false">+AP312+AQ311</f>
        <v>0.950002380952381</v>
      </c>
      <c r="AR312" s="169" t="n">
        <f aca="false">+AQ312+AR311</f>
        <v>0.950002380952381</v>
      </c>
      <c r="AS312" s="169" t="n">
        <f aca="false">+AR312+AS311</f>
        <v>0.950002380952381</v>
      </c>
      <c r="AT312" s="169" t="n">
        <f aca="false">+AS312+AT311</f>
        <v>1.00000238095238</v>
      </c>
      <c r="AU312" s="169" t="n">
        <f aca="false">+AT312+AU311</f>
        <v>1.00000238095238</v>
      </c>
      <c r="AV312" s="169" t="n">
        <f aca="false">+AU312+AV311</f>
        <v>1.00000238095238</v>
      </c>
      <c r="AW312" s="169" t="n">
        <f aca="false">+AV312+AW311</f>
        <v>1.00000238095238</v>
      </c>
      <c r="AX312" s="169" t="n">
        <f aca="false">+AW312+AX311</f>
        <v>1.00000238095238</v>
      </c>
      <c r="AY312" s="169" t="n">
        <f aca="false">+AX312+AY311</f>
        <v>1.00000238095238</v>
      </c>
      <c r="AZ312" s="169" t="n">
        <f aca="false">+AY312+AZ311</f>
        <v>1.00000238095238</v>
      </c>
      <c r="BA312" s="169" t="n">
        <f aca="false">+AZ312+BA311</f>
        <v>1.00000238095238</v>
      </c>
      <c r="BB312" s="169" t="n">
        <f aca="false">+BA312+BB311</f>
        <v>1.00000238095238</v>
      </c>
      <c r="BC312" s="171"/>
      <c r="BD312" s="168"/>
    </row>
    <row r="313" customFormat="false" ht="12.75" hidden="false" customHeight="false" outlineLevel="0" collapsed="false">
      <c r="A313" s="161"/>
      <c r="B313" s="168" t="s">
        <v>123</v>
      </c>
      <c r="C313" s="163"/>
      <c r="D313" s="169" t="n">
        <v>0</v>
      </c>
      <c r="E313" s="169" t="n">
        <v>0</v>
      </c>
      <c r="F313" s="169" t="n">
        <v>0</v>
      </c>
      <c r="G313" s="169" t="n">
        <v>0</v>
      </c>
      <c r="H313" s="169" t="n">
        <v>0</v>
      </c>
      <c r="I313" s="169" t="n">
        <v>0</v>
      </c>
      <c r="J313" s="169" t="n">
        <v>0</v>
      </c>
      <c r="K313" s="169" t="n">
        <v>0</v>
      </c>
      <c r="L313" s="169" t="n">
        <v>0</v>
      </c>
      <c r="M313" s="169" t="n">
        <v>0</v>
      </c>
      <c r="N313" s="169" t="n">
        <v>0.05</v>
      </c>
      <c r="O313" s="169" t="n">
        <v>0</v>
      </c>
      <c r="P313" s="169" t="n">
        <v>0</v>
      </c>
      <c r="Q313" s="169" t="n">
        <v>0</v>
      </c>
      <c r="R313" s="169" t="n">
        <v>0</v>
      </c>
      <c r="S313" s="169" t="n">
        <v>0</v>
      </c>
      <c r="T313" s="169" t="n">
        <v>0</v>
      </c>
      <c r="U313" s="169" t="n">
        <v>0</v>
      </c>
      <c r="V313" s="169" t="n">
        <v>0</v>
      </c>
      <c r="W313" s="169" t="n">
        <v>0</v>
      </c>
      <c r="X313" s="169" t="n">
        <f aca="false">+(0.34-0.05)/18</f>
        <v>0.0161111111111111</v>
      </c>
      <c r="Y313" s="169" t="n">
        <f aca="false">+(0.34-0.05)/18</f>
        <v>0.0161111111111111</v>
      </c>
      <c r="Z313" s="169" t="n">
        <f aca="false">+(0.34-0.05)/18</f>
        <v>0.0161111111111111</v>
      </c>
      <c r="AA313" s="169" t="n">
        <f aca="false">+(0.34-0.05)/18</f>
        <v>0.0161111111111111</v>
      </c>
      <c r="AB313" s="169" t="n">
        <f aca="false">+(0.34-0.05)/18</f>
        <v>0.0161111111111111</v>
      </c>
      <c r="AC313" s="169" t="n">
        <f aca="false">+(0.34-0.05)/18</f>
        <v>0.0161111111111111</v>
      </c>
      <c r="AD313" s="170" t="n">
        <f aca="false">+(0.34-0.05)/18</f>
        <v>0.0161111111111111</v>
      </c>
      <c r="AE313" s="169" t="n">
        <f aca="false">+(0.34-0.05)/18</f>
        <v>0.0161111111111111</v>
      </c>
      <c r="AF313" s="169" t="n">
        <f aca="false">+(0.34-0.05)/18</f>
        <v>0.0161111111111111</v>
      </c>
      <c r="AG313" s="169" t="n">
        <f aca="false">+(0.34-0.05)/18</f>
        <v>0.0161111111111111</v>
      </c>
      <c r="AH313" s="169" t="n">
        <f aca="false">+(0.34-0.05)/18</f>
        <v>0.0161111111111111</v>
      </c>
      <c r="AI313" s="169" t="n">
        <f aca="false">+(0.34-0.05)/18</f>
        <v>0.0161111111111111</v>
      </c>
      <c r="AJ313" s="169" t="n">
        <f aca="false">+(0.34-0.05)/18</f>
        <v>0.0161111111111111</v>
      </c>
      <c r="AK313" s="169" t="n">
        <f aca="false">+(0.34-0.05)/18</f>
        <v>0.0161111111111111</v>
      </c>
      <c r="AL313" s="169" t="n">
        <f aca="false">+(0.34-0.05)/18</f>
        <v>0.0161111111111111</v>
      </c>
      <c r="AM313" s="169" t="n">
        <f aca="false">+(0.34-0.05)/18</f>
        <v>0.0161111111111111</v>
      </c>
      <c r="AN313" s="169" t="n">
        <f aca="false">+(0.34-0.05)/18</f>
        <v>0.0161111111111111</v>
      </c>
      <c r="AO313" s="169" t="n">
        <f aca="false">+(0.34-0.05)/18</f>
        <v>0.0161111111111111</v>
      </c>
      <c r="AP313" s="169" t="n">
        <v>0.66</v>
      </c>
      <c r="AQ313" s="169" t="n">
        <v>0</v>
      </c>
      <c r="AR313" s="169" t="n">
        <v>0</v>
      </c>
      <c r="AS313" s="169" t="n">
        <v>0</v>
      </c>
      <c r="AT313" s="169" t="n">
        <v>0</v>
      </c>
      <c r="AU313" s="169" t="n">
        <v>0</v>
      </c>
      <c r="AV313" s="169" t="n">
        <v>0</v>
      </c>
      <c r="AW313" s="169" t="n">
        <v>0</v>
      </c>
      <c r="AX313" s="169" t="n">
        <v>0</v>
      </c>
      <c r="AY313" s="169" t="n">
        <v>0</v>
      </c>
      <c r="AZ313" s="169" t="n">
        <v>0</v>
      </c>
      <c r="BA313" s="169" t="n">
        <v>0</v>
      </c>
      <c r="BB313" s="169" t="n">
        <v>0</v>
      </c>
      <c r="BC313" s="171" t="n">
        <f aca="false">SUM(D313:BB313)</f>
        <v>1</v>
      </c>
      <c r="BD313" s="168"/>
    </row>
    <row r="314" customFormat="false" ht="12.75" hidden="false" customHeight="false" outlineLevel="0" collapsed="false">
      <c r="A314" s="161"/>
      <c r="B314" s="168" t="s">
        <v>124</v>
      </c>
      <c r="C314" s="163"/>
      <c r="D314" s="169" t="n">
        <f aca="false">D313</f>
        <v>0</v>
      </c>
      <c r="E314" s="169" t="n">
        <f aca="false">+D314+E313</f>
        <v>0</v>
      </c>
      <c r="F314" s="169" t="n">
        <f aca="false">+E314+F313</f>
        <v>0</v>
      </c>
      <c r="G314" s="169" t="n">
        <f aca="false">+F314+G313</f>
        <v>0</v>
      </c>
      <c r="H314" s="169" t="n">
        <f aca="false">+G314+H313</f>
        <v>0</v>
      </c>
      <c r="I314" s="169" t="n">
        <f aca="false">+H314+I313</f>
        <v>0</v>
      </c>
      <c r="J314" s="169" t="n">
        <f aca="false">+I314+J313</f>
        <v>0</v>
      </c>
      <c r="K314" s="169" t="n">
        <f aca="false">+J314+K313</f>
        <v>0</v>
      </c>
      <c r="L314" s="169" t="n">
        <f aca="false">+K314+L313</f>
        <v>0</v>
      </c>
      <c r="M314" s="169" t="n">
        <f aca="false">+L314+M313</f>
        <v>0</v>
      </c>
      <c r="N314" s="169" t="n">
        <f aca="false">+M314+N313</f>
        <v>0.05</v>
      </c>
      <c r="O314" s="169" t="n">
        <f aca="false">+N314+O313</f>
        <v>0.05</v>
      </c>
      <c r="P314" s="169" t="n">
        <f aca="false">+O314+P313</f>
        <v>0.05</v>
      </c>
      <c r="Q314" s="169" t="n">
        <f aca="false">+P314+Q313</f>
        <v>0.05</v>
      </c>
      <c r="R314" s="169" t="n">
        <f aca="false">+Q314+R313</f>
        <v>0.05</v>
      </c>
      <c r="S314" s="169" t="n">
        <f aca="false">+R314+S313</f>
        <v>0.05</v>
      </c>
      <c r="T314" s="169" t="n">
        <f aca="false">+S314+T313</f>
        <v>0.05</v>
      </c>
      <c r="U314" s="169" t="n">
        <f aca="false">+T314+U313</f>
        <v>0.05</v>
      </c>
      <c r="V314" s="169" t="n">
        <f aca="false">+U314+V313</f>
        <v>0.05</v>
      </c>
      <c r="W314" s="169" t="n">
        <f aca="false">+V314+W313</f>
        <v>0.05</v>
      </c>
      <c r="X314" s="169" t="n">
        <f aca="false">+W314+X313</f>
        <v>0.0661111111111111</v>
      </c>
      <c r="Y314" s="169" t="n">
        <f aca="false">+X314+Y313</f>
        <v>0.0822222222222222</v>
      </c>
      <c r="Z314" s="169" t="n">
        <f aca="false">+Y314+Z313</f>
        <v>0.0983333333333334</v>
      </c>
      <c r="AA314" s="169" t="n">
        <f aca="false">+Z314+AA313</f>
        <v>0.114444444444444</v>
      </c>
      <c r="AB314" s="169" t="n">
        <f aca="false">+AA314+AB313</f>
        <v>0.130555555555556</v>
      </c>
      <c r="AC314" s="169" t="n">
        <f aca="false">+AB314+AC313</f>
        <v>0.146666666666667</v>
      </c>
      <c r="AD314" s="170" t="n">
        <f aca="false">+AC314+AD313</f>
        <v>0.162777777777778</v>
      </c>
      <c r="AE314" s="169" t="n">
        <f aca="false">+AD314+AE313</f>
        <v>0.178888888888889</v>
      </c>
      <c r="AF314" s="169" t="n">
        <f aca="false">+AE314+AF313</f>
        <v>0.195</v>
      </c>
      <c r="AG314" s="169" t="n">
        <f aca="false">+AF314+AG313</f>
        <v>0.211111111111111</v>
      </c>
      <c r="AH314" s="169" t="n">
        <f aca="false">+AG314+AH313</f>
        <v>0.227222222222222</v>
      </c>
      <c r="AI314" s="169" t="n">
        <f aca="false">+AH314+AI313</f>
        <v>0.243333333333333</v>
      </c>
      <c r="AJ314" s="169" t="n">
        <f aca="false">+AI314+AJ313</f>
        <v>0.259444444444444</v>
      </c>
      <c r="AK314" s="169" t="n">
        <f aca="false">+AJ314+AK313</f>
        <v>0.275555555555556</v>
      </c>
      <c r="AL314" s="169" t="n">
        <f aca="false">+AK314+AL313</f>
        <v>0.291666666666667</v>
      </c>
      <c r="AM314" s="169" t="n">
        <f aca="false">+AL314+AM313</f>
        <v>0.307777777777778</v>
      </c>
      <c r="AN314" s="169" t="n">
        <f aca="false">+AM314+AN313</f>
        <v>0.323888888888889</v>
      </c>
      <c r="AO314" s="169" t="n">
        <f aca="false">+AN314+AO313</f>
        <v>0.34</v>
      </c>
      <c r="AP314" s="169" t="n">
        <f aca="false">+AO314+AP313</f>
        <v>1</v>
      </c>
      <c r="AQ314" s="169" t="n">
        <f aca="false">+AP314+AQ313</f>
        <v>1</v>
      </c>
      <c r="AR314" s="169" t="n">
        <f aca="false">+AQ314+AR313</f>
        <v>1</v>
      </c>
      <c r="AS314" s="169" t="n">
        <f aca="false">+AR314+AS313</f>
        <v>1</v>
      </c>
      <c r="AT314" s="169" t="n">
        <f aca="false">+AS314+AT313</f>
        <v>1</v>
      </c>
      <c r="AU314" s="169" t="n">
        <f aca="false">+AT314+AU313</f>
        <v>1</v>
      </c>
      <c r="AV314" s="169" t="n">
        <f aca="false">+AU314+AV313</f>
        <v>1</v>
      </c>
      <c r="AW314" s="169" t="n">
        <f aca="false">+AV314+AW313</f>
        <v>1</v>
      </c>
      <c r="AX314" s="169" t="n">
        <f aca="false">+AW314+AX313</f>
        <v>1</v>
      </c>
      <c r="AY314" s="169" t="n">
        <f aca="false">+AX314+AY313</f>
        <v>1</v>
      </c>
      <c r="AZ314" s="169" t="n">
        <f aca="false">+AY314+AZ313</f>
        <v>1</v>
      </c>
      <c r="BA314" s="169" t="n">
        <f aca="false">+AZ314+BA313</f>
        <v>1</v>
      </c>
      <c r="BB314" s="169" t="n">
        <f aca="false">+BA314+BB313</f>
        <v>1</v>
      </c>
      <c r="BC314" s="171"/>
      <c r="BD314" s="168"/>
    </row>
    <row r="315" customFormat="false" ht="12.75" hidden="false" customHeight="false" outlineLevel="0" collapsed="false">
      <c r="A315" s="161"/>
      <c r="B315" s="173"/>
      <c r="C315" s="163"/>
      <c r="D315" s="174"/>
      <c r="E315" s="174"/>
      <c r="F315" s="174"/>
      <c r="G315" s="174"/>
      <c r="H315" s="174"/>
      <c r="I315" s="174"/>
      <c r="J315" s="174"/>
      <c r="K315" s="174"/>
      <c r="L315" s="174"/>
      <c r="M315" s="174"/>
      <c r="N315" s="174"/>
      <c r="O315" s="174"/>
      <c r="P315" s="174"/>
      <c r="Q315" s="174"/>
      <c r="R315" s="174"/>
      <c r="S315" s="174"/>
      <c r="T315" s="174"/>
      <c r="U315" s="174"/>
      <c r="V315" s="174"/>
      <c r="W315" s="174"/>
      <c r="X315" s="174"/>
      <c r="Y315" s="174"/>
      <c r="Z315" s="174"/>
      <c r="AA315" s="174"/>
      <c r="AB315" s="174"/>
      <c r="AC315" s="174"/>
      <c r="AD315" s="175"/>
      <c r="AE315" s="174"/>
      <c r="AF315" s="174"/>
      <c r="AG315" s="174"/>
      <c r="AH315" s="174"/>
      <c r="AI315" s="174"/>
      <c r="AJ315" s="174"/>
      <c r="AK315" s="174"/>
      <c r="AL315" s="174"/>
      <c r="AM315" s="174"/>
      <c r="AN315" s="174"/>
      <c r="AO315" s="174"/>
      <c r="AP315" s="174"/>
      <c r="AQ315" s="174"/>
      <c r="AR315" s="174"/>
      <c r="AS315" s="174"/>
      <c r="AT315" s="174"/>
      <c r="AU315" s="174"/>
      <c r="AV315" s="174"/>
      <c r="AW315" s="174"/>
      <c r="AX315" s="174"/>
      <c r="AY315" s="174"/>
      <c r="AZ315" s="174"/>
      <c r="BA315" s="174"/>
      <c r="BB315" s="174"/>
      <c r="BC315" s="176"/>
      <c r="BD315" s="173"/>
    </row>
    <row r="316" customFormat="false" ht="12.75" hidden="false" customHeight="false" outlineLevel="0" collapsed="false">
      <c r="A316" s="161"/>
      <c r="B316" s="178" t="s">
        <v>125</v>
      </c>
      <c r="C316" s="179" t="n">
        <v>14.8</v>
      </c>
      <c r="D316" s="180" t="n">
        <f aca="false">+D312*$C316</f>
        <v>0</v>
      </c>
      <c r="E316" s="180" t="n">
        <f aca="false">+E312*$C316</f>
        <v>0</v>
      </c>
      <c r="F316" s="180" t="n">
        <f aca="false">+F312*$C316</f>
        <v>0</v>
      </c>
      <c r="G316" s="180" t="n">
        <f aca="false">+G312*$C316</f>
        <v>0</v>
      </c>
      <c r="H316" s="180" t="n">
        <f aca="false">+H312*$C316</f>
        <v>0</v>
      </c>
      <c r="I316" s="180" t="n">
        <f aca="false">+I312*$C316</f>
        <v>0</v>
      </c>
      <c r="J316" s="180" t="n">
        <f aca="false">+J312*$C316</f>
        <v>0</v>
      </c>
      <c r="K316" s="180" t="n">
        <f aca="false">+K312*$C316</f>
        <v>0</v>
      </c>
      <c r="L316" s="180" t="n">
        <f aca="false">+L312*$C316</f>
        <v>0</v>
      </c>
      <c r="M316" s="180" t="n">
        <f aca="false">+M312*$C316</f>
        <v>0</v>
      </c>
      <c r="N316" s="180" t="n">
        <f aca="false">+N312*$C316</f>
        <v>0.735595238095238</v>
      </c>
      <c r="O316" s="180" t="n">
        <f aca="false">+O312*$C316</f>
        <v>0.735595238095238</v>
      </c>
      <c r="P316" s="180" t="n">
        <f aca="false">+P312*$C316</f>
        <v>0.735595238095238</v>
      </c>
      <c r="Q316" s="180" t="n">
        <f aca="false">+Q312*$C316</f>
        <v>0.735595238095238</v>
      </c>
      <c r="R316" s="180" t="n">
        <f aca="false">+R312*$C316</f>
        <v>0.735595238095238</v>
      </c>
      <c r="S316" s="180" t="n">
        <f aca="false">+S312*$C316</f>
        <v>0.735595238095238</v>
      </c>
      <c r="T316" s="180" t="n">
        <f aca="false">+T312*$C316</f>
        <v>0.735595238095238</v>
      </c>
      <c r="U316" s="180" t="n">
        <f aca="false">+U312*$C316</f>
        <v>0.735595238095238</v>
      </c>
      <c r="V316" s="180" t="n">
        <f aca="false">+V312*$C316</f>
        <v>0.735595238095238</v>
      </c>
      <c r="W316" s="180" t="n">
        <f aca="false">+W312*$C316</f>
        <v>0.735595238095238</v>
      </c>
      <c r="X316" s="180" t="n">
        <f aca="false">+X312*$C316</f>
        <v>1.47584190476191</v>
      </c>
      <c r="Y316" s="180" t="n">
        <f aca="false">+Y312*$C316</f>
        <v>2.21608857142857</v>
      </c>
      <c r="Z316" s="180" t="n">
        <f aca="false">+Z312*$C316</f>
        <v>2.95633523809524</v>
      </c>
      <c r="AA316" s="180" t="n">
        <f aca="false">+AA312*$C316</f>
        <v>3.6965819047619</v>
      </c>
      <c r="AB316" s="180" t="n">
        <f aca="false">+AB312*$C316</f>
        <v>4.43682857142857</v>
      </c>
      <c r="AC316" s="180" t="n">
        <f aca="false">+AC312*$C316</f>
        <v>5.17707523809524</v>
      </c>
      <c r="AD316" s="181" t="n">
        <f aca="false">+AD312*$C316</f>
        <v>5.91732190476191</v>
      </c>
      <c r="AE316" s="180" t="n">
        <f aca="false">+AE312*$C316</f>
        <v>6.65756857142857</v>
      </c>
      <c r="AF316" s="180" t="n">
        <f aca="false">+AF312*$C316</f>
        <v>7.39781523809524</v>
      </c>
      <c r="AG316" s="180" t="n">
        <f aca="false">+AG312*$C316</f>
        <v>8.1380619047619</v>
      </c>
      <c r="AH316" s="180" t="n">
        <f aca="false">+AH312*$C316</f>
        <v>8.87830857142857</v>
      </c>
      <c r="AI316" s="180" t="n">
        <f aca="false">+AI312*$C316</f>
        <v>9.61855523809524</v>
      </c>
      <c r="AJ316" s="180" t="n">
        <f aca="false">+AJ312*$C316</f>
        <v>10.3588019047619</v>
      </c>
      <c r="AK316" s="180" t="n">
        <f aca="false">+AK312*$C316</f>
        <v>11.0990485714286</v>
      </c>
      <c r="AL316" s="180" t="n">
        <f aca="false">+AL312*$C316</f>
        <v>11.8392952380952</v>
      </c>
      <c r="AM316" s="180" t="n">
        <f aca="false">+AM312*$C316</f>
        <v>12.5795419047619</v>
      </c>
      <c r="AN316" s="180" t="n">
        <f aca="false">+AN312*$C316</f>
        <v>13.3197885714286</v>
      </c>
      <c r="AO316" s="180" t="n">
        <f aca="false">+AO312*$C316</f>
        <v>14.0600352380952</v>
      </c>
      <c r="AP316" s="180" t="n">
        <f aca="false">+AP312*$C316</f>
        <v>14.0600352380952</v>
      </c>
      <c r="AQ316" s="180" t="n">
        <f aca="false">+AQ312*$C316</f>
        <v>14.0600352380952</v>
      </c>
      <c r="AR316" s="180" t="n">
        <f aca="false">+AR312*$C316</f>
        <v>14.0600352380952</v>
      </c>
      <c r="AS316" s="180" t="n">
        <f aca="false">+AS312*$C316</f>
        <v>14.0600352380952</v>
      </c>
      <c r="AT316" s="180" t="n">
        <f aca="false">+AT312*$C316</f>
        <v>14.8000352380952</v>
      </c>
      <c r="AU316" s="180" t="n">
        <f aca="false">+AU312*$C316</f>
        <v>14.8000352380952</v>
      </c>
      <c r="AV316" s="180" t="n">
        <f aca="false">+AV312*$C316</f>
        <v>14.8000352380952</v>
      </c>
      <c r="AW316" s="180" t="n">
        <f aca="false">+AW312*$C316</f>
        <v>14.8000352380952</v>
      </c>
      <c r="AX316" s="180" t="n">
        <f aca="false">+AX312*$C316</f>
        <v>14.8000352380952</v>
      </c>
      <c r="AY316" s="180" t="n">
        <f aca="false">+AY312*$C316</f>
        <v>14.8000352380952</v>
      </c>
      <c r="AZ316" s="180" t="n">
        <f aca="false">+AZ312*$C316</f>
        <v>14.8000352380952</v>
      </c>
      <c r="BA316" s="180" t="n">
        <f aca="false">+BA312*$C316</f>
        <v>14.8000352380952</v>
      </c>
      <c r="BB316" s="180" t="n">
        <f aca="false">+BB312*$C316</f>
        <v>14.8000352380952</v>
      </c>
      <c r="BC316" s="182"/>
      <c r="BD316" s="183"/>
      <c r="BE316" s="183"/>
      <c r="BF316" s="183"/>
      <c r="BG316" s="183"/>
      <c r="BH316" s="183"/>
      <c r="BI316" s="183"/>
      <c r="BJ316" s="183"/>
      <c r="BK316" s="183"/>
      <c r="BL316" s="183"/>
      <c r="BM316" s="183"/>
      <c r="BN316" s="183"/>
      <c r="BO316" s="183"/>
      <c r="BP316" s="183"/>
      <c r="BQ316" s="183"/>
      <c r="BR316" s="183"/>
      <c r="BS316" s="183"/>
      <c r="BT316" s="183"/>
      <c r="BU316" s="183"/>
      <c r="BV316" s="183"/>
      <c r="BW316" s="183"/>
      <c r="BX316" s="183"/>
      <c r="BY316" s="183"/>
      <c r="BZ316" s="183"/>
      <c r="CA316" s="183"/>
      <c r="CB316" s="183"/>
      <c r="CC316" s="183"/>
      <c r="CD316" s="183"/>
      <c r="CE316" s="183"/>
      <c r="CF316" s="183"/>
      <c r="CG316" s="183"/>
      <c r="CH316" s="183"/>
      <c r="CI316" s="183"/>
      <c r="CJ316" s="183"/>
      <c r="CK316" s="183"/>
    </row>
    <row r="317" customFormat="false" ht="13.5" hidden="false" customHeight="false" outlineLevel="0" collapsed="false">
      <c r="A317" s="161"/>
      <c r="B317" s="184" t="s">
        <v>126</v>
      </c>
      <c r="C317" s="185" t="str">
        <f aca="false">+'NTP or Sold'!C30</f>
        <v>Committed</v>
      </c>
      <c r="D317" s="186" t="n">
        <f aca="false">+D314*$C316</f>
        <v>0</v>
      </c>
      <c r="E317" s="186" t="n">
        <f aca="false">+E314*$C316</f>
        <v>0</v>
      </c>
      <c r="F317" s="186" t="n">
        <f aca="false">+F314*$C316</f>
        <v>0</v>
      </c>
      <c r="G317" s="186" t="n">
        <f aca="false">+G314*$C316</f>
        <v>0</v>
      </c>
      <c r="H317" s="186" t="n">
        <f aca="false">+H314*$C316</f>
        <v>0</v>
      </c>
      <c r="I317" s="186" t="n">
        <f aca="false">+I314*$C316</f>
        <v>0</v>
      </c>
      <c r="J317" s="186" t="n">
        <f aca="false">+J314*$C316</f>
        <v>0</v>
      </c>
      <c r="K317" s="186" t="n">
        <f aca="false">+K314*$C316</f>
        <v>0</v>
      </c>
      <c r="L317" s="186" t="n">
        <f aca="false">+L314*$C316</f>
        <v>0</v>
      </c>
      <c r="M317" s="186" t="n">
        <f aca="false">+M314*$C316</f>
        <v>0</v>
      </c>
      <c r="N317" s="186" t="n">
        <f aca="false">+N314*$C316</f>
        <v>0.74</v>
      </c>
      <c r="O317" s="186" t="n">
        <f aca="false">+O314*$C316</f>
        <v>0.74</v>
      </c>
      <c r="P317" s="186" t="n">
        <f aca="false">+P314*$C316</f>
        <v>0.74</v>
      </c>
      <c r="Q317" s="186" t="n">
        <f aca="false">+Q314*$C316</f>
        <v>0.74</v>
      </c>
      <c r="R317" s="186" t="n">
        <f aca="false">+R314*$C316</f>
        <v>0.74</v>
      </c>
      <c r="S317" s="186" t="n">
        <f aca="false">+S314*$C316</f>
        <v>0.74</v>
      </c>
      <c r="T317" s="186" t="n">
        <f aca="false">+T314*$C316</f>
        <v>0.74</v>
      </c>
      <c r="U317" s="186" t="n">
        <f aca="false">+U314*$C316</f>
        <v>0.74</v>
      </c>
      <c r="V317" s="186" t="n">
        <f aca="false">+V314*$C316</f>
        <v>0.74</v>
      </c>
      <c r="W317" s="186" t="n">
        <f aca="false">+W314*$C316</f>
        <v>0.74</v>
      </c>
      <c r="X317" s="186" t="n">
        <f aca="false">+X314*$C316</f>
        <v>0.978444444444445</v>
      </c>
      <c r="Y317" s="186" t="n">
        <f aca="false">+Y314*$C316</f>
        <v>1.21688888888889</v>
      </c>
      <c r="Z317" s="186" t="n">
        <f aca="false">+Z314*$C316</f>
        <v>1.45533333333333</v>
      </c>
      <c r="AA317" s="186" t="n">
        <f aca="false">+AA314*$C316</f>
        <v>1.69377777777778</v>
      </c>
      <c r="AB317" s="186" t="n">
        <f aca="false">+AB314*$C316</f>
        <v>1.93222222222222</v>
      </c>
      <c r="AC317" s="186" t="n">
        <f aca="false">+AC314*$C316</f>
        <v>2.17066666666667</v>
      </c>
      <c r="AD317" s="187" t="n">
        <f aca="false">+AD314*$C316</f>
        <v>2.40911111111111</v>
      </c>
      <c r="AE317" s="186" t="n">
        <f aca="false">+AE314*$C316</f>
        <v>2.64755555555556</v>
      </c>
      <c r="AF317" s="186" t="n">
        <f aca="false">+AF314*$C316</f>
        <v>2.886</v>
      </c>
      <c r="AG317" s="186" t="n">
        <f aca="false">+AG314*$C316</f>
        <v>3.12444444444445</v>
      </c>
      <c r="AH317" s="186" t="n">
        <f aca="false">+AH314*$C316</f>
        <v>3.36288888888889</v>
      </c>
      <c r="AI317" s="186" t="n">
        <f aca="false">+AI314*$C316</f>
        <v>3.60133333333333</v>
      </c>
      <c r="AJ317" s="186" t="n">
        <f aca="false">+AJ314*$C316</f>
        <v>3.83977777777778</v>
      </c>
      <c r="AK317" s="186" t="n">
        <f aca="false">+AK314*$C316</f>
        <v>4.07822222222222</v>
      </c>
      <c r="AL317" s="186" t="n">
        <f aca="false">+AL314*$C316</f>
        <v>4.31666666666667</v>
      </c>
      <c r="AM317" s="186" t="n">
        <f aca="false">+AM314*$C316</f>
        <v>4.55511111111111</v>
      </c>
      <c r="AN317" s="186" t="n">
        <f aca="false">+AN314*$C316</f>
        <v>4.79355555555556</v>
      </c>
      <c r="AO317" s="186" t="n">
        <f aca="false">+AO314*$C316</f>
        <v>5.032</v>
      </c>
      <c r="AP317" s="186" t="n">
        <f aca="false">+AP314*$C316</f>
        <v>14.8</v>
      </c>
      <c r="AQ317" s="186" t="n">
        <f aca="false">+AQ314*$C316</f>
        <v>14.8</v>
      </c>
      <c r="AR317" s="186" t="n">
        <f aca="false">+AR314*$C316</f>
        <v>14.8</v>
      </c>
      <c r="AS317" s="186" t="n">
        <f aca="false">+AS314*$C316</f>
        <v>14.8</v>
      </c>
      <c r="AT317" s="186" t="n">
        <f aca="false">+AT314*$C316</f>
        <v>14.8</v>
      </c>
      <c r="AU317" s="186" t="n">
        <f aca="false">+AU314*$C316</f>
        <v>14.8</v>
      </c>
      <c r="AV317" s="186" t="n">
        <f aca="false">+AV314*$C316</f>
        <v>14.8</v>
      </c>
      <c r="AW317" s="186" t="n">
        <f aca="false">+AW314*$C316</f>
        <v>14.8</v>
      </c>
      <c r="AX317" s="186" t="n">
        <f aca="false">+AX314*$C316</f>
        <v>14.8</v>
      </c>
      <c r="AY317" s="186" t="n">
        <f aca="false">+AY314*$C316</f>
        <v>14.8</v>
      </c>
      <c r="AZ317" s="186" t="n">
        <f aca="false">+AZ314*$C316</f>
        <v>14.8</v>
      </c>
      <c r="BA317" s="186" t="n">
        <f aca="false">+BA314*$C316</f>
        <v>14.8</v>
      </c>
      <c r="BB317" s="186" t="n">
        <f aca="false">+BB314*$C316</f>
        <v>14.8</v>
      </c>
      <c r="BC317" s="188"/>
      <c r="BD317" s="189"/>
      <c r="BE317" s="189"/>
      <c r="BF317" s="189"/>
      <c r="BG317" s="189"/>
      <c r="BH317" s="189"/>
      <c r="BI317" s="189"/>
      <c r="BJ317" s="189"/>
      <c r="BK317" s="189"/>
      <c r="BL317" s="189"/>
      <c r="BM317" s="189"/>
      <c r="BN317" s="189"/>
      <c r="BO317" s="189"/>
      <c r="BP317" s="189"/>
      <c r="BQ317" s="189"/>
      <c r="BR317" s="189"/>
      <c r="BS317" s="189"/>
      <c r="BT317" s="189"/>
      <c r="BU317" s="189"/>
      <c r="BV317" s="189"/>
      <c r="BW317" s="189"/>
      <c r="BX317" s="189"/>
      <c r="BY317" s="189"/>
      <c r="BZ317" s="189"/>
      <c r="CA317" s="189"/>
      <c r="CB317" s="189"/>
      <c r="CC317" s="189"/>
      <c r="CD317" s="189"/>
      <c r="CE317" s="189"/>
      <c r="CF317" s="189"/>
      <c r="CG317" s="189"/>
      <c r="CH317" s="189"/>
      <c r="CI317" s="189"/>
      <c r="CJ317" s="189"/>
      <c r="CK317" s="189"/>
    </row>
    <row r="318" customFormat="false" ht="15" hidden="false" customHeight="true" outlineLevel="0" collapsed="false">
      <c r="A318" s="161" t="n">
        <f aca="false">+'NTP or Sold'!A390+1</f>
        <v>10</v>
      </c>
      <c r="B318" s="190" t="str">
        <f aca="false">+'NTP or Sold'!G31</f>
        <v>7FA</v>
      </c>
      <c r="C318" s="191" t="str">
        <f aca="false">+'NTP or Sold'!S31</f>
        <v>Pastoria (ENA)</v>
      </c>
      <c r="D318" s="192"/>
      <c r="E318" s="192"/>
      <c r="F318" s="192"/>
      <c r="G318" s="192"/>
      <c r="H318" s="192"/>
      <c r="I318" s="192"/>
      <c r="J318" s="192"/>
      <c r="K318" s="192"/>
      <c r="L318" s="192"/>
      <c r="M318" s="192"/>
      <c r="N318" s="192"/>
      <c r="O318" s="192"/>
      <c r="P318" s="192"/>
      <c r="Q318" s="192"/>
      <c r="R318" s="192"/>
      <c r="S318" s="192"/>
      <c r="T318" s="192"/>
      <c r="U318" s="192"/>
      <c r="V318" s="192"/>
      <c r="W318" s="192"/>
      <c r="X318" s="192"/>
      <c r="Y318" s="192"/>
      <c r="Z318" s="192"/>
      <c r="AA318" s="192"/>
      <c r="AB318" s="192"/>
      <c r="AC318" s="192"/>
      <c r="AD318" s="165"/>
      <c r="AE318" s="192"/>
      <c r="AF318" s="192"/>
      <c r="AG318" s="192"/>
      <c r="AH318" s="192"/>
      <c r="AI318" s="192"/>
      <c r="AJ318" s="192"/>
      <c r="AK318" s="192"/>
      <c r="AL318" s="192"/>
      <c r="AM318" s="192"/>
      <c r="AN318" s="192"/>
      <c r="AO318" s="192"/>
      <c r="AP318" s="192"/>
      <c r="AQ318" s="192"/>
      <c r="AR318" s="192"/>
      <c r="AS318" s="192"/>
      <c r="AT318" s="192"/>
      <c r="AU318" s="192"/>
      <c r="AV318" s="192"/>
      <c r="AW318" s="192"/>
      <c r="AX318" s="192"/>
      <c r="AY318" s="192"/>
      <c r="AZ318" s="192"/>
      <c r="BA318" s="192"/>
      <c r="BB318" s="192"/>
      <c r="BC318" s="193"/>
    </row>
    <row r="319" customFormat="false" ht="12.75" hidden="false" customHeight="false" outlineLevel="0" collapsed="false">
      <c r="A319" s="161"/>
      <c r="B319" s="195" t="s">
        <v>121</v>
      </c>
      <c r="C319" s="191"/>
      <c r="D319" s="196"/>
      <c r="E319" s="196"/>
      <c r="F319" s="196"/>
      <c r="G319" s="196"/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70"/>
      <c r="AE319" s="196"/>
      <c r="AF319" s="196"/>
      <c r="AG319" s="196"/>
      <c r="AH319" s="196"/>
      <c r="AI319" s="196"/>
      <c r="AJ319" s="196"/>
      <c r="AK319" s="196"/>
      <c r="AL319" s="196"/>
      <c r="AM319" s="196"/>
      <c r="AN319" s="196"/>
      <c r="AO319" s="196"/>
      <c r="AP319" s="196"/>
      <c r="AQ319" s="196"/>
      <c r="AR319" s="196"/>
      <c r="AS319" s="196"/>
      <c r="AT319" s="196"/>
      <c r="AU319" s="196"/>
      <c r="AV319" s="196"/>
      <c r="AW319" s="196"/>
      <c r="AX319" s="196"/>
      <c r="AY319" s="196"/>
      <c r="AZ319" s="196"/>
      <c r="BA319" s="196"/>
      <c r="BB319" s="196"/>
      <c r="BC319" s="197" t="n">
        <f aca="false">SUM(D319:BB319)</f>
        <v>0</v>
      </c>
      <c r="BD319" s="195"/>
    </row>
    <row r="320" customFormat="false" ht="12.75" hidden="false" customHeight="false" outlineLevel="0" collapsed="false">
      <c r="A320" s="161"/>
      <c r="B320" s="195" t="s">
        <v>122</v>
      </c>
      <c r="C320" s="191"/>
      <c r="D320" s="196"/>
      <c r="E320" s="196"/>
      <c r="F320" s="196"/>
      <c r="G320" s="196"/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70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196"/>
      <c r="AT320" s="196"/>
      <c r="AU320" s="196"/>
      <c r="AV320" s="196"/>
      <c r="AW320" s="196"/>
      <c r="AX320" s="196"/>
      <c r="AY320" s="196"/>
      <c r="AZ320" s="196"/>
      <c r="BA320" s="196"/>
      <c r="BB320" s="196"/>
      <c r="BC320" s="197"/>
      <c r="BD320" s="195"/>
    </row>
    <row r="321" customFormat="false" ht="12.75" hidden="false" customHeight="false" outlineLevel="0" collapsed="false">
      <c r="A321" s="161"/>
      <c r="B321" s="195" t="s">
        <v>123</v>
      </c>
      <c r="C321" s="191"/>
      <c r="D321" s="196"/>
      <c r="E321" s="196"/>
      <c r="F321" s="196"/>
      <c r="G321" s="196"/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70"/>
      <c r="AE321" s="196"/>
      <c r="AF321" s="196"/>
      <c r="AG321" s="196"/>
      <c r="AH321" s="196"/>
      <c r="AI321" s="196"/>
      <c r="AJ321" s="196"/>
      <c r="AK321" s="196"/>
      <c r="AL321" s="196"/>
      <c r="AM321" s="196"/>
      <c r="AN321" s="196"/>
      <c r="AO321" s="196"/>
      <c r="AP321" s="196"/>
      <c r="AQ321" s="196"/>
      <c r="AR321" s="196"/>
      <c r="AS321" s="196"/>
      <c r="AT321" s="196"/>
      <c r="AU321" s="196"/>
      <c r="AV321" s="196"/>
      <c r="AW321" s="196"/>
      <c r="AX321" s="196"/>
      <c r="AY321" s="196"/>
      <c r="AZ321" s="196"/>
      <c r="BA321" s="196"/>
      <c r="BB321" s="196"/>
      <c r="BC321" s="197" t="n">
        <f aca="false">SUM(D321:BB321)</f>
        <v>0</v>
      </c>
      <c r="BD321" s="195"/>
    </row>
    <row r="322" customFormat="false" ht="12.75" hidden="false" customHeight="false" outlineLevel="0" collapsed="false">
      <c r="A322" s="161"/>
      <c r="B322" s="195" t="s">
        <v>124</v>
      </c>
      <c r="C322" s="191"/>
      <c r="D322" s="196"/>
      <c r="E322" s="196"/>
      <c r="F322" s="196"/>
      <c r="G322" s="196"/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70"/>
      <c r="AE322" s="196"/>
      <c r="AF322" s="196"/>
      <c r="AG322" s="196"/>
      <c r="AH322" s="196"/>
      <c r="AI322" s="196"/>
      <c r="AJ322" s="196"/>
      <c r="AK322" s="196"/>
      <c r="AL322" s="196"/>
      <c r="AM322" s="196"/>
      <c r="AN322" s="196"/>
      <c r="AO322" s="196"/>
      <c r="AP322" s="196"/>
      <c r="AQ322" s="196"/>
      <c r="AR322" s="196"/>
      <c r="AS322" s="196"/>
      <c r="AT322" s="196"/>
      <c r="AU322" s="196"/>
      <c r="AV322" s="196"/>
      <c r="AW322" s="196"/>
      <c r="AX322" s="196"/>
      <c r="AY322" s="196"/>
      <c r="AZ322" s="196"/>
      <c r="BA322" s="196"/>
      <c r="BB322" s="196"/>
      <c r="BC322" s="197"/>
      <c r="BD322" s="195"/>
    </row>
    <row r="323" customFormat="false" ht="12.75" hidden="false" customHeight="false" outlineLevel="0" collapsed="false">
      <c r="A323" s="161"/>
      <c r="B323" s="195"/>
      <c r="C323" s="199"/>
      <c r="D323" s="196"/>
      <c r="E323" s="196"/>
      <c r="F323" s="196"/>
      <c r="G323" s="196"/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70"/>
      <c r="AE323" s="196"/>
      <c r="AF323" s="196"/>
      <c r="AG323" s="196"/>
      <c r="AH323" s="196"/>
      <c r="AI323" s="196"/>
      <c r="AJ323" s="196"/>
      <c r="AK323" s="196"/>
      <c r="AL323" s="196"/>
      <c r="AM323" s="196"/>
      <c r="AN323" s="196"/>
      <c r="AO323" s="196"/>
      <c r="AP323" s="196"/>
      <c r="AQ323" s="196"/>
      <c r="AR323" s="196"/>
      <c r="AS323" s="196"/>
      <c r="AT323" s="196"/>
      <c r="AU323" s="196"/>
      <c r="AV323" s="196"/>
      <c r="AW323" s="196"/>
      <c r="AX323" s="196"/>
      <c r="AY323" s="196"/>
      <c r="AZ323" s="196"/>
      <c r="BA323" s="196"/>
      <c r="BB323" s="196"/>
      <c r="BC323" s="197"/>
      <c r="BD323" s="195"/>
    </row>
    <row r="324" customFormat="false" ht="12.75" hidden="false" customHeight="false" outlineLevel="0" collapsed="false">
      <c r="A324" s="161"/>
      <c r="B324" s="200" t="s">
        <v>125</v>
      </c>
      <c r="C324" s="201"/>
      <c r="D324" s="202" t="n">
        <f aca="false">+D320*$C324</f>
        <v>0</v>
      </c>
      <c r="E324" s="202" t="n">
        <f aca="false">+E320*$C324</f>
        <v>0</v>
      </c>
      <c r="F324" s="202" t="n">
        <f aca="false">+F320*$C324</f>
        <v>0</v>
      </c>
      <c r="G324" s="202" t="n">
        <f aca="false">+G320*$C324</f>
        <v>0</v>
      </c>
      <c r="H324" s="202" t="n">
        <f aca="false">+H320*$C324</f>
        <v>0</v>
      </c>
      <c r="I324" s="202" t="n">
        <f aca="false">+I320*$C324</f>
        <v>0</v>
      </c>
      <c r="J324" s="202" t="n">
        <f aca="false">+J320*$C324</f>
        <v>0</v>
      </c>
      <c r="K324" s="202" t="n">
        <f aca="false">+K320*$C324</f>
        <v>0</v>
      </c>
      <c r="L324" s="202" t="n">
        <f aca="false">+L320*$C324</f>
        <v>0</v>
      </c>
      <c r="M324" s="202" t="n">
        <f aca="false">+M320*$C324</f>
        <v>0</v>
      </c>
      <c r="N324" s="202" t="n">
        <f aca="false">+N320*$C324</f>
        <v>0</v>
      </c>
      <c r="O324" s="202" t="n">
        <f aca="false">+O320*$C324</f>
        <v>0</v>
      </c>
      <c r="P324" s="202" t="n">
        <f aca="false">+P320*$C324</f>
        <v>0</v>
      </c>
      <c r="Q324" s="202" t="n">
        <f aca="false">+Q320*$C324</f>
        <v>0</v>
      </c>
      <c r="R324" s="202" t="n">
        <f aca="false">+R320*$C324</f>
        <v>0</v>
      </c>
      <c r="S324" s="202" t="n">
        <f aca="false">+S320*$C324</f>
        <v>0</v>
      </c>
      <c r="T324" s="202" t="n">
        <f aca="false">+T320*$C324</f>
        <v>0</v>
      </c>
      <c r="U324" s="202" t="n">
        <f aca="false">+U320*$C324</f>
        <v>0</v>
      </c>
      <c r="V324" s="202" t="n">
        <f aca="false">+V320*$C324</f>
        <v>0</v>
      </c>
      <c r="W324" s="202" t="n">
        <f aca="false">+W320*$C324</f>
        <v>0</v>
      </c>
      <c r="X324" s="202" t="n">
        <f aca="false">+X320*$C324</f>
        <v>0</v>
      </c>
      <c r="Y324" s="202" t="n">
        <f aca="false">+Y320*$C324</f>
        <v>0</v>
      </c>
      <c r="Z324" s="202" t="n">
        <f aca="false">+Z320*$C324</f>
        <v>0</v>
      </c>
      <c r="AA324" s="202" t="n">
        <f aca="false">+AA320*$C324</f>
        <v>0</v>
      </c>
      <c r="AB324" s="202" t="n">
        <f aca="false">+AB320*$C324</f>
        <v>0</v>
      </c>
      <c r="AC324" s="202" t="n">
        <f aca="false">+AC320*$C324</f>
        <v>0</v>
      </c>
      <c r="AD324" s="181" t="n">
        <f aca="false">+AD320*$C324</f>
        <v>0</v>
      </c>
      <c r="AE324" s="202" t="n">
        <f aca="false">+AE320*$C324</f>
        <v>0</v>
      </c>
      <c r="AF324" s="202" t="n">
        <f aca="false">+AF320*$C324</f>
        <v>0</v>
      </c>
      <c r="AG324" s="202" t="n">
        <f aca="false">+AG320*$C324</f>
        <v>0</v>
      </c>
      <c r="AH324" s="202" t="n">
        <f aca="false">+AH320*$C324</f>
        <v>0</v>
      </c>
      <c r="AI324" s="202" t="n">
        <f aca="false">+AI320*$C324</f>
        <v>0</v>
      </c>
      <c r="AJ324" s="202" t="n">
        <f aca="false">+AJ320*$C324</f>
        <v>0</v>
      </c>
      <c r="AK324" s="202" t="n">
        <f aca="false">+AK320*$C324</f>
        <v>0</v>
      </c>
      <c r="AL324" s="202" t="n">
        <f aca="false">+AL320*$C324</f>
        <v>0</v>
      </c>
      <c r="AM324" s="202" t="n">
        <f aca="false">+AM320*$C324</f>
        <v>0</v>
      </c>
      <c r="AN324" s="202" t="n">
        <f aca="false">+AN320*$C324</f>
        <v>0</v>
      </c>
      <c r="AO324" s="202" t="n">
        <f aca="false">+AO320*$C324</f>
        <v>0</v>
      </c>
      <c r="AP324" s="202" t="n">
        <f aca="false">+AP320*$C324</f>
        <v>0</v>
      </c>
      <c r="AQ324" s="202" t="n">
        <f aca="false">+AQ320*$C324</f>
        <v>0</v>
      </c>
      <c r="AR324" s="202" t="n">
        <f aca="false">+AR320*$C324</f>
        <v>0</v>
      </c>
      <c r="AS324" s="202" t="n">
        <f aca="false">+AS320*$C324</f>
        <v>0</v>
      </c>
      <c r="AT324" s="202" t="n">
        <f aca="false">+AT320*$C324</f>
        <v>0</v>
      </c>
      <c r="AU324" s="202" t="n">
        <f aca="false">+AU320*$C324</f>
        <v>0</v>
      </c>
      <c r="AV324" s="202" t="n">
        <f aca="false">+AV320*$C324</f>
        <v>0</v>
      </c>
      <c r="AW324" s="202" t="n">
        <f aca="false">+AW320*$C324</f>
        <v>0</v>
      </c>
      <c r="AX324" s="202" t="n">
        <f aca="false">+AX320*$C324</f>
        <v>0</v>
      </c>
      <c r="AY324" s="202" t="n">
        <f aca="false">+AY320*$C324</f>
        <v>0</v>
      </c>
      <c r="AZ324" s="202" t="n">
        <f aca="false">+AZ320*$C324</f>
        <v>0</v>
      </c>
      <c r="BA324" s="202" t="n">
        <f aca="false">+BA320*$C324</f>
        <v>0</v>
      </c>
      <c r="BB324" s="202" t="n">
        <f aca="false">+BB320*$C324</f>
        <v>0</v>
      </c>
      <c r="BC324" s="203"/>
      <c r="BD324" s="204"/>
      <c r="BE324" s="204"/>
      <c r="BF324" s="204"/>
      <c r="BG324" s="204"/>
      <c r="BH324" s="204"/>
      <c r="BI324" s="204"/>
      <c r="BJ324" s="204"/>
      <c r="BK324" s="204"/>
      <c r="BL324" s="204"/>
      <c r="BM324" s="204"/>
      <c r="BN324" s="204"/>
      <c r="BO324" s="204"/>
      <c r="BP324" s="204"/>
      <c r="BQ324" s="204"/>
      <c r="BR324" s="204"/>
      <c r="BS324" s="204"/>
      <c r="BT324" s="204"/>
      <c r="BU324" s="204"/>
      <c r="BV324" s="204"/>
      <c r="BW324" s="204"/>
      <c r="BX324" s="204"/>
      <c r="BY324" s="204"/>
      <c r="BZ324" s="204"/>
      <c r="CA324" s="204"/>
      <c r="CB324" s="204"/>
      <c r="CC324" s="204"/>
      <c r="CD324" s="204"/>
      <c r="CE324" s="204"/>
      <c r="CF324" s="204"/>
      <c r="CG324" s="204"/>
      <c r="CH324" s="204"/>
      <c r="CI324" s="204"/>
      <c r="CJ324" s="204"/>
      <c r="CK324" s="204"/>
    </row>
    <row r="325" customFormat="false" ht="13.5" hidden="false" customHeight="false" outlineLevel="0" collapsed="false">
      <c r="A325" s="161"/>
      <c r="B325" s="205" t="s">
        <v>126</v>
      </c>
      <c r="C325" s="206" t="str">
        <f aca="false">+'NTP or Sold'!B31</f>
        <v>Tentative</v>
      </c>
      <c r="D325" s="207" t="n">
        <f aca="false">+D322*$C324</f>
        <v>0</v>
      </c>
      <c r="E325" s="207" t="n">
        <f aca="false">+E322*$C324</f>
        <v>0</v>
      </c>
      <c r="F325" s="207" t="n">
        <f aca="false">+F322*$C324</f>
        <v>0</v>
      </c>
      <c r="G325" s="207" t="n">
        <f aca="false">+G322*$C324</f>
        <v>0</v>
      </c>
      <c r="H325" s="207" t="n">
        <f aca="false">+H322*$C324</f>
        <v>0</v>
      </c>
      <c r="I325" s="207" t="n">
        <f aca="false">+I322*$C324</f>
        <v>0</v>
      </c>
      <c r="J325" s="207" t="n">
        <f aca="false">+J322*$C324</f>
        <v>0</v>
      </c>
      <c r="K325" s="207" t="n">
        <f aca="false">+K322*$C324</f>
        <v>0</v>
      </c>
      <c r="L325" s="207" t="n">
        <f aca="false">+L322*$C324</f>
        <v>0</v>
      </c>
      <c r="M325" s="207" t="n">
        <f aca="false">+M322*$C324</f>
        <v>0</v>
      </c>
      <c r="N325" s="207" t="n">
        <f aca="false">+N322*$C324</f>
        <v>0</v>
      </c>
      <c r="O325" s="207" t="n">
        <f aca="false">+O322*$C324</f>
        <v>0</v>
      </c>
      <c r="P325" s="207" t="n">
        <f aca="false">+P322*$C324</f>
        <v>0</v>
      </c>
      <c r="Q325" s="207" t="n">
        <f aca="false">+Q322*$C324</f>
        <v>0</v>
      </c>
      <c r="R325" s="207" t="n">
        <f aca="false">+R322*$C324</f>
        <v>0</v>
      </c>
      <c r="S325" s="207" t="n">
        <f aca="false">+S322*$C324</f>
        <v>0</v>
      </c>
      <c r="T325" s="207" t="n">
        <f aca="false">+T322*$C324</f>
        <v>0</v>
      </c>
      <c r="U325" s="207" t="n">
        <f aca="false">+U322*$C324</f>
        <v>0</v>
      </c>
      <c r="V325" s="207" t="n">
        <f aca="false">+V322*$C324</f>
        <v>0</v>
      </c>
      <c r="W325" s="207" t="n">
        <f aca="false">+W322*$C324</f>
        <v>0</v>
      </c>
      <c r="X325" s="207" t="n">
        <f aca="false">+X322*$C324</f>
        <v>0</v>
      </c>
      <c r="Y325" s="207" t="n">
        <f aca="false">+Y322*$C324</f>
        <v>0</v>
      </c>
      <c r="Z325" s="207" t="n">
        <f aca="false">+Z322*$C324</f>
        <v>0</v>
      </c>
      <c r="AA325" s="207" t="n">
        <f aca="false">+AA322*$C324</f>
        <v>0</v>
      </c>
      <c r="AB325" s="207" t="n">
        <f aca="false">+AB322*$C324</f>
        <v>0</v>
      </c>
      <c r="AC325" s="207" t="n">
        <f aca="false">+AC322*$C324</f>
        <v>0</v>
      </c>
      <c r="AD325" s="187" t="n">
        <f aca="false">+AD322*$C324</f>
        <v>0</v>
      </c>
      <c r="AE325" s="207" t="n">
        <f aca="false">+AE322*$C324</f>
        <v>0</v>
      </c>
      <c r="AF325" s="207" t="n">
        <f aca="false">+AF322*$C324</f>
        <v>0</v>
      </c>
      <c r="AG325" s="207" t="n">
        <f aca="false">+AG322*$C324</f>
        <v>0</v>
      </c>
      <c r="AH325" s="207" t="n">
        <f aca="false">+AH322*$C324</f>
        <v>0</v>
      </c>
      <c r="AI325" s="207" t="n">
        <f aca="false">+AI322*$C324</f>
        <v>0</v>
      </c>
      <c r="AJ325" s="207" t="n">
        <f aca="false">+AJ322*$C324</f>
        <v>0</v>
      </c>
      <c r="AK325" s="207" t="n">
        <f aca="false">+AK322*$C324</f>
        <v>0</v>
      </c>
      <c r="AL325" s="207" t="n">
        <f aca="false">+AL322*$C324</f>
        <v>0</v>
      </c>
      <c r="AM325" s="207" t="n">
        <f aca="false">+AM322*$C324</f>
        <v>0</v>
      </c>
      <c r="AN325" s="207" t="n">
        <f aca="false">+AN322*$C324</f>
        <v>0</v>
      </c>
      <c r="AO325" s="207" t="n">
        <f aca="false">+AO322*$C324</f>
        <v>0</v>
      </c>
      <c r="AP325" s="207" t="n">
        <f aca="false">+AP322*$C324</f>
        <v>0</v>
      </c>
      <c r="AQ325" s="207" t="n">
        <f aca="false">+AQ322*$C324</f>
        <v>0</v>
      </c>
      <c r="AR325" s="207" t="n">
        <f aca="false">+AR322*$C324</f>
        <v>0</v>
      </c>
      <c r="AS325" s="207" t="n">
        <f aca="false">+AS322*$C324</f>
        <v>0</v>
      </c>
      <c r="AT325" s="207" t="n">
        <f aca="false">+AT322*$C324</f>
        <v>0</v>
      </c>
      <c r="AU325" s="207" t="n">
        <f aca="false">+AU322*$C324</f>
        <v>0</v>
      </c>
      <c r="AV325" s="207" t="n">
        <f aca="false">+AV322*$C324</f>
        <v>0</v>
      </c>
      <c r="AW325" s="207" t="n">
        <f aca="false">+AW322*$C324</f>
        <v>0</v>
      </c>
      <c r="AX325" s="207" t="n">
        <f aca="false">+AX322*$C324</f>
        <v>0</v>
      </c>
      <c r="AY325" s="207" t="n">
        <f aca="false">+AY322*$C324</f>
        <v>0</v>
      </c>
      <c r="AZ325" s="207" t="n">
        <f aca="false">+AZ322*$C324</f>
        <v>0</v>
      </c>
      <c r="BA325" s="207" t="n">
        <f aca="false">+BA322*$C324</f>
        <v>0</v>
      </c>
      <c r="BB325" s="207" t="n">
        <f aca="false">+BB322*$C324</f>
        <v>0</v>
      </c>
      <c r="BC325" s="208"/>
      <c r="BD325" s="209"/>
      <c r="BE325" s="209"/>
      <c r="BF325" s="209"/>
      <c r="BG325" s="209"/>
      <c r="BH325" s="209"/>
      <c r="BI325" s="209"/>
      <c r="BJ325" s="209"/>
      <c r="BK325" s="209"/>
      <c r="BL325" s="209"/>
      <c r="BM325" s="209"/>
      <c r="BN325" s="209"/>
      <c r="BO325" s="209"/>
      <c r="BP325" s="209"/>
      <c r="BQ325" s="209"/>
      <c r="BR325" s="209"/>
      <c r="BS325" s="209"/>
      <c r="BT325" s="209"/>
      <c r="BU325" s="209"/>
      <c r="BV325" s="209"/>
      <c r="BW325" s="209"/>
      <c r="BX325" s="209"/>
      <c r="BY325" s="209"/>
      <c r="BZ325" s="209"/>
      <c r="CA325" s="209"/>
      <c r="CB325" s="209"/>
      <c r="CC325" s="209"/>
      <c r="CD325" s="209"/>
      <c r="CE325" s="209"/>
      <c r="CF325" s="209"/>
      <c r="CG325" s="209"/>
      <c r="CH325" s="209"/>
      <c r="CI325" s="209"/>
      <c r="CJ325" s="209"/>
      <c r="CK325" s="209"/>
    </row>
    <row r="326" customFormat="false" ht="15" hidden="false" customHeight="true" outlineLevel="0" collapsed="false">
      <c r="A326" s="161" t="n">
        <v>4</v>
      </c>
      <c r="B326" s="162" t="str">
        <f aca="false">+'NTP or Sold'!G32</f>
        <v>LM6000</v>
      </c>
      <c r="C326" s="163" t="str">
        <f aca="false">+'NTP or Sold'!S32</f>
        <v>Elektrobolt (ESA) - 85%</v>
      </c>
      <c r="D326" s="164"/>
      <c r="E326" s="164"/>
      <c r="F326" s="164"/>
      <c r="G326" s="164"/>
      <c r="H326" s="164"/>
      <c r="I326" s="164"/>
      <c r="J326" s="164"/>
      <c r="K326" s="164"/>
      <c r="L326" s="164"/>
      <c r="M326" s="164"/>
      <c r="N326" s="164"/>
      <c r="O326" s="164"/>
      <c r="P326" s="164"/>
      <c r="Q326" s="164"/>
      <c r="R326" s="164"/>
      <c r="S326" s="164"/>
      <c r="T326" s="164"/>
      <c r="U326" s="164"/>
      <c r="V326" s="164"/>
      <c r="W326" s="164"/>
      <c r="X326" s="164"/>
      <c r="Y326" s="164"/>
      <c r="Z326" s="164"/>
      <c r="AA326" s="164"/>
      <c r="AB326" s="164"/>
      <c r="AC326" s="164"/>
      <c r="AD326" s="164"/>
      <c r="AE326" s="164"/>
      <c r="AF326" s="165"/>
      <c r="AG326" s="164"/>
      <c r="AH326" s="164"/>
      <c r="AI326" s="164"/>
      <c r="AJ326" s="164"/>
      <c r="AK326" s="164"/>
      <c r="AL326" s="164"/>
      <c r="AM326" s="164"/>
      <c r="AN326" s="164"/>
      <c r="AO326" s="164"/>
      <c r="AP326" s="164"/>
      <c r="AQ326" s="164"/>
      <c r="AR326" s="164"/>
      <c r="AS326" s="164"/>
      <c r="AT326" s="164"/>
      <c r="AU326" s="164"/>
      <c r="AV326" s="164"/>
      <c r="AW326" s="164"/>
      <c r="AX326" s="164"/>
      <c r="AY326" s="164"/>
      <c r="AZ326" s="164"/>
      <c r="BA326" s="164"/>
      <c r="BB326" s="164"/>
      <c r="BC326" s="166"/>
    </row>
    <row r="327" customFormat="false" ht="12.75" hidden="false" customHeight="false" outlineLevel="0" collapsed="false">
      <c r="A327" s="161"/>
      <c r="B327" s="168" t="s">
        <v>121</v>
      </c>
      <c r="C327" s="163"/>
      <c r="D327" s="169" t="n">
        <v>0</v>
      </c>
      <c r="E327" s="169" t="n">
        <v>0</v>
      </c>
      <c r="F327" s="169" t="n">
        <v>0</v>
      </c>
      <c r="G327" s="169" t="n">
        <v>0</v>
      </c>
      <c r="H327" s="169" t="n">
        <v>0</v>
      </c>
      <c r="I327" s="169" t="n">
        <v>0</v>
      </c>
      <c r="J327" s="169" t="n">
        <v>0</v>
      </c>
      <c r="K327" s="169" t="n">
        <v>0</v>
      </c>
      <c r="L327" s="169" t="n">
        <v>0</v>
      </c>
      <c r="M327" s="169" t="n">
        <v>0</v>
      </c>
      <c r="N327" s="169" t="n">
        <f aca="false">16.7/336</f>
        <v>0.049702380952381</v>
      </c>
      <c r="O327" s="169" t="n">
        <v>0</v>
      </c>
      <c r="P327" s="169" t="n">
        <v>0</v>
      </c>
      <c r="Q327" s="169" t="n">
        <v>0</v>
      </c>
      <c r="R327" s="169" t="n">
        <v>0</v>
      </c>
      <c r="S327" s="169" t="n">
        <v>0</v>
      </c>
      <c r="T327" s="169" t="n">
        <v>0</v>
      </c>
      <c r="U327" s="169" t="n">
        <v>0</v>
      </c>
      <c r="V327" s="169" t="n">
        <v>0</v>
      </c>
      <c r="W327" s="169" t="n">
        <v>0</v>
      </c>
      <c r="X327" s="169" t="n">
        <f aca="false">+(0.95-0.0497)/18</f>
        <v>0.0500166666666667</v>
      </c>
      <c r="Y327" s="169" t="n">
        <f aca="false">+(0.95-0.0497)/18</f>
        <v>0.0500166666666667</v>
      </c>
      <c r="Z327" s="169" t="n">
        <f aca="false">+(0.95-0.0497)/18</f>
        <v>0.0500166666666667</v>
      </c>
      <c r="AA327" s="169" t="n">
        <f aca="false">+(0.95-0.0497)/18</f>
        <v>0.0500166666666667</v>
      </c>
      <c r="AB327" s="169" t="n">
        <f aca="false">+(0.95-0.0497)/18</f>
        <v>0.0500166666666667</v>
      </c>
      <c r="AC327" s="169" t="n">
        <f aca="false">+(0.95-0.0497)/18</f>
        <v>0.0500166666666667</v>
      </c>
      <c r="AD327" s="169" t="n">
        <f aca="false">+(0.95-0.0497)/18</f>
        <v>0.0500166666666667</v>
      </c>
      <c r="AE327" s="169" t="n">
        <f aca="false">+(0.95-0.0497)/18</f>
        <v>0.0500166666666667</v>
      </c>
      <c r="AF327" s="170" t="n">
        <f aca="false">+(0.95-0.0497)/18</f>
        <v>0.0500166666666667</v>
      </c>
      <c r="AG327" s="169" t="n">
        <f aca="false">+(0.95-0.0497)/18</f>
        <v>0.0500166666666667</v>
      </c>
      <c r="AH327" s="169" t="n">
        <f aca="false">+(0.95-0.0497)/18</f>
        <v>0.0500166666666667</v>
      </c>
      <c r="AI327" s="169" t="n">
        <f aca="false">+(0.95-0.0497)/18</f>
        <v>0.0500166666666667</v>
      </c>
      <c r="AJ327" s="169" t="n">
        <f aca="false">+(0.95-0.0497)/18</f>
        <v>0.0500166666666667</v>
      </c>
      <c r="AK327" s="169" t="n">
        <f aca="false">+(0.95-0.0497)/18</f>
        <v>0.0500166666666667</v>
      </c>
      <c r="AL327" s="169" t="n">
        <f aca="false">+(0.95-0.0497)/18</f>
        <v>0.0500166666666667</v>
      </c>
      <c r="AM327" s="169" t="n">
        <f aca="false">+(0.95-0.0497)/18</f>
        <v>0.0500166666666667</v>
      </c>
      <c r="AN327" s="169" t="n">
        <f aca="false">+(0.95-0.0497)/18</f>
        <v>0.0500166666666667</v>
      </c>
      <c r="AO327" s="169" t="n">
        <f aca="false">+(0.95-0.0497)/18</f>
        <v>0.0500166666666667</v>
      </c>
      <c r="AP327" s="169" t="n">
        <v>0</v>
      </c>
      <c r="AQ327" s="169" t="n">
        <v>0</v>
      </c>
      <c r="AR327" s="169" t="n">
        <v>0</v>
      </c>
      <c r="AS327" s="169" t="n">
        <v>0</v>
      </c>
      <c r="AT327" s="169" t="n">
        <v>0.05</v>
      </c>
      <c r="AU327" s="169" t="n">
        <v>0</v>
      </c>
      <c r="AV327" s="169" t="n">
        <v>0</v>
      </c>
      <c r="AW327" s="169" t="n">
        <v>0</v>
      </c>
      <c r="AX327" s="169" t="n">
        <v>0</v>
      </c>
      <c r="AY327" s="169" t="n">
        <v>0</v>
      </c>
      <c r="AZ327" s="169" t="n">
        <v>0</v>
      </c>
      <c r="BA327" s="169" t="n">
        <v>0</v>
      </c>
      <c r="BB327" s="169" t="n">
        <v>0</v>
      </c>
      <c r="BC327" s="171" t="n">
        <f aca="false">SUM(N327:BB327)</f>
        <v>1.00000238095238</v>
      </c>
      <c r="BD327" s="168"/>
    </row>
    <row r="328" customFormat="false" ht="12.75" hidden="false" customHeight="false" outlineLevel="0" collapsed="false">
      <c r="A328" s="161"/>
      <c r="B328" s="168" t="s">
        <v>122</v>
      </c>
      <c r="C328" s="163"/>
      <c r="D328" s="169" t="n">
        <f aca="false">D327</f>
        <v>0</v>
      </c>
      <c r="E328" s="169" t="n">
        <f aca="false">+D328+E327</f>
        <v>0</v>
      </c>
      <c r="F328" s="169" t="n">
        <f aca="false">+E328+F327</f>
        <v>0</v>
      </c>
      <c r="G328" s="169" t="n">
        <f aca="false">+F328+G327</f>
        <v>0</v>
      </c>
      <c r="H328" s="169" t="n">
        <f aca="false">+G328+H327</f>
        <v>0</v>
      </c>
      <c r="I328" s="169" t="n">
        <f aca="false">+H328+I327</f>
        <v>0</v>
      </c>
      <c r="J328" s="169" t="n">
        <f aca="false">+I328+J327</f>
        <v>0</v>
      </c>
      <c r="K328" s="169" t="n">
        <f aca="false">+J328+K327</f>
        <v>0</v>
      </c>
      <c r="L328" s="169" t="n">
        <f aca="false">+K328+L327</f>
        <v>0</v>
      </c>
      <c r="M328" s="169" t="n">
        <f aca="false">+L328+M327</f>
        <v>0</v>
      </c>
      <c r="N328" s="169" t="n">
        <f aca="false">+M328+N327</f>
        <v>0.049702380952381</v>
      </c>
      <c r="O328" s="169" t="n">
        <f aca="false">+N328+O327</f>
        <v>0.049702380952381</v>
      </c>
      <c r="P328" s="169" t="n">
        <f aca="false">+O328+P327</f>
        <v>0.049702380952381</v>
      </c>
      <c r="Q328" s="169" t="n">
        <f aca="false">+P328+Q327</f>
        <v>0.049702380952381</v>
      </c>
      <c r="R328" s="169" t="n">
        <f aca="false">+Q328+R327</f>
        <v>0.049702380952381</v>
      </c>
      <c r="S328" s="169" t="n">
        <f aca="false">+R328+S327</f>
        <v>0.049702380952381</v>
      </c>
      <c r="T328" s="169" t="n">
        <f aca="false">+S328+T327</f>
        <v>0.049702380952381</v>
      </c>
      <c r="U328" s="169" t="n">
        <f aca="false">+T328+U327</f>
        <v>0.049702380952381</v>
      </c>
      <c r="V328" s="169" t="n">
        <f aca="false">+U328+V327</f>
        <v>0.049702380952381</v>
      </c>
      <c r="W328" s="169" t="n">
        <f aca="false">+V328+W327</f>
        <v>0.049702380952381</v>
      </c>
      <c r="X328" s="169" t="n">
        <f aca="false">+W328+X327</f>
        <v>0.0997190476190476</v>
      </c>
      <c r="Y328" s="169" t="n">
        <f aca="false">+X328+Y327</f>
        <v>0.149735714285714</v>
      </c>
      <c r="Z328" s="169" t="n">
        <f aca="false">+Y328+Z327</f>
        <v>0.199752380952381</v>
      </c>
      <c r="AA328" s="169" t="n">
        <f aca="false">+Z328+AA327</f>
        <v>0.249769047619048</v>
      </c>
      <c r="AB328" s="169" t="n">
        <f aca="false">+AA328+AB327</f>
        <v>0.299785714285714</v>
      </c>
      <c r="AC328" s="169" t="n">
        <f aca="false">+AB328+AC327</f>
        <v>0.349802380952381</v>
      </c>
      <c r="AD328" s="169" t="n">
        <f aca="false">+AC328+AD327</f>
        <v>0.399819047619048</v>
      </c>
      <c r="AE328" s="169" t="n">
        <f aca="false">+AD328+AE327</f>
        <v>0.449835714285714</v>
      </c>
      <c r="AF328" s="170" t="n">
        <f aca="false">+AE328+AF327</f>
        <v>0.499852380952381</v>
      </c>
      <c r="AG328" s="169" t="n">
        <f aca="false">+AF328+AG327</f>
        <v>0.549869047619048</v>
      </c>
      <c r="AH328" s="169" t="n">
        <f aca="false">+AG328+AH327</f>
        <v>0.599885714285714</v>
      </c>
      <c r="AI328" s="169" t="n">
        <f aca="false">+AH328+AI327</f>
        <v>0.649902380952381</v>
      </c>
      <c r="AJ328" s="169" t="n">
        <f aca="false">+AI328+AJ327</f>
        <v>0.699919047619048</v>
      </c>
      <c r="AK328" s="169" t="n">
        <f aca="false">+AJ328+AK327</f>
        <v>0.749935714285714</v>
      </c>
      <c r="AL328" s="169" t="n">
        <f aca="false">+AK328+AL327</f>
        <v>0.799952380952381</v>
      </c>
      <c r="AM328" s="169" t="n">
        <f aca="false">+AL328+AM327</f>
        <v>0.849969047619048</v>
      </c>
      <c r="AN328" s="169" t="n">
        <f aca="false">+AM328+AN327</f>
        <v>0.899985714285715</v>
      </c>
      <c r="AO328" s="169" t="n">
        <f aca="false">+AN328+AO327</f>
        <v>0.950002380952381</v>
      </c>
      <c r="AP328" s="169" t="n">
        <f aca="false">+AO328+AP327</f>
        <v>0.950002380952381</v>
      </c>
      <c r="AQ328" s="169" t="n">
        <f aca="false">+AP328+AQ327</f>
        <v>0.950002380952381</v>
      </c>
      <c r="AR328" s="169" t="n">
        <f aca="false">+AQ328+AR327</f>
        <v>0.950002380952381</v>
      </c>
      <c r="AS328" s="169" t="n">
        <f aca="false">+AR328+AS327</f>
        <v>0.950002380952381</v>
      </c>
      <c r="AT328" s="169" t="n">
        <f aca="false">+AS328+AT327</f>
        <v>1.00000238095238</v>
      </c>
      <c r="AU328" s="169" t="n">
        <f aca="false">+AT328+AU327</f>
        <v>1.00000238095238</v>
      </c>
      <c r="AV328" s="169" t="n">
        <f aca="false">+AU328+AV327</f>
        <v>1.00000238095238</v>
      </c>
      <c r="AW328" s="169" t="n">
        <f aca="false">+AV328+AW327</f>
        <v>1.00000238095238</v>
      </c>
      <c r="AX328" s="169" t="n">
        <f aca="false">+AW328+AX327</f>
        <v>1.00000238095238</v>
      </c>
      <c r="AY328" s="169" t="n">
        <f aca="false">+AX328+AY327</f>
        <v>1.00000238095238</v>
      </c>
      <c r="AZ328" s="169" t="n">
        <f aca="false">+AY328+AZ327</f>
        <v>1.00000238095238</v>
      </c>
      <c r="BA328" s="169" t="n">
        <f aca="false">+AZ328+BA327</f>
        <v>1.00000238095238</v>
      </c>
      <c r="BB328" s="169" t="n">
        <f aca="false">+BA328+BB327</f>
        <v>1.00000238095238</v>
      </c>
      <c r="BC328" s="171"/>
      <c r="BD328" s="168"/>
    </row>
    <row r="329" customFormat="false" ht="12.75" hidden="false" customHeight="false" outlineLevel="0" collapsed="false">
      <c r="A329" s="161"/>
      <c r="B329" s="168" t="s">
        <v>123</v>
      </c>
      <c r="C329" s="163"/>
      <c r="D329" s="169" t="n">
        <v>0</v>
      </c>
      <c r="E329" s="169" t="n">
        <v>0</v>
      </c>
      <c r="F329" s="169" t="n">
        <v>0</v>
      </c>
      <c r="G329" s="169" t="n">
        <v>0</v>
      </c>
      <c r="H329" s="169" t="n">
        <v>0</v>
      </c>
      <c r="I329" s="169" t="n">
        <v>0</v>
      </c>
      <c r="J329" s="169" t="n">
        <v>0</v>
      </c>
      <c r="K329" s="169" t="n">
        <v>0</v>
      </c>
      <c r="L329" s="169" t="n">
        <v>0</v>
      </c>
      <c r="M329" s="169" t="n">
        <v>0</v>
      </c>
      <c r="N329" s="169" t="n">
        <v>0.05</v>
      </c>
      <c r="O329" s="169" t="n">
        <v>0</v>
      </c>
      <c r="P329" s="169" t="n">
        <v>0</v>
      </c>
      <c r="Q329" s="169" t="n">
        <v>0</v>
      </c>
      <c r="R329" s="169" t="n">
        <v>0</v>
      </c>
      <c r="S329" s="169" t="n">
        <v>0</v>
      </c>
      <c r="T329" s="169" t="n">
        <v>0</v>
      </c>
      <c r="U329" s="169" t="n">
        <v>0</v>
      </c>
      <c r="V329" s="169" t="n">
        <v>0</v>
      </c>
      <c r="W329" s="169" t="n">
        <v>0</v>
      </c>
      <c r="X329" s="169" t="n">
        <f aca="false">+(0.34-0.05)/18</f>
        <v>0.0161111111111111</v>
      </c>
      <c r="Y329" s="169" t="n">
        <f aca="false">+(0.34-0.05)/18</f>
        <v>0.0161111111111111</v>
      </c>
      <c r="Z329" s="169" t="n">
        <f aca="false">+(0.34-0.05)/18</f>
        <v>0.0161111111111111</v>
      </c>
      <c r="AA329" s="169" t="n">
        <f aca="false">+(0.34-0.05)/18</f>
        <v>0.0161111111111111</v>
      </c>
      <c r="AB329" s="169" t="n">
        <f aca="false">+(0.34-0.05)/18</f>
        <v>0.0161111111111111</v>
      </c>
      <c r="AC329" s="169" t="n">
        <f aca="false">+(0.34-0.05)/18</f>
        <v>0.0161111111111111</v>
      </c>
      <c r="AD329" s="169" t="n">
        <f aca="false">+(0.34-0.05)/18</f>
        <v>0.0161111111111111</v>
      </c>
      <c r="AE329" s="169" t="n">
        <f aca="false">+(0.34-0.05)/18</f>
        <v>0.0161111111111111</v>
      </c>
      <c r="AF329" s="170" t="n">
        <f aca="false">+(0.34-0.05)/18</f>
        <v>0.0161111111111111</v>
      </c>
      <c r="AG329" s="169" t="n">
        <f aca="false">+(0.34-0.05)/18</f>
        <v>0.0161111111111111</v>
      </c>
      <c r="AH329" s="169" t="n">
        <f aca="false">+(0.34-0.05)/18</f>
        <v>0.0161111111111111</v>
      </c>
      <c r="AI329" s="169" t="n">
        <f aca="false">+(0.34-0.05)/18</f>
        <v>0.0161111111111111</v>
      </c>
      <c r="AJ329" s="169" t="n">
        <f aca="false">+(0.34-0.05)/18</f>
        <v>0.0161111111111111</v>
      </c>
      <c r="AK329" s="169" t="n">
        <f aca="false">+(0.34-0.05)/18</f>
        <v>0.0161111111111111</v>
      </c>
      <c r="AL329" s="169" t="n">
        <f aca="false">+(0.34-0.05)/18</f>
        <v>0.0161111111111111</v>
      </c>
      <c r="AM329" s="169" t="n">
        <f aca="false">+(0.34-0.05)/18</f>
        <v>0.0161111111111111</v>
      </c>
      <c r="AN329" s="169" t="n">
        <f aca="false">+(0.34-0.05)/18</f>
        <v>0.0161111111111111</v>
      </c>
      <c r="AO329" s="169" t="n">
        <f aca="false">+(0.34-0.05)/18</f>
        <v>0.0161111111111111</v>
      </c>
      <c r="AP329" s="169" t="n">
        <v>0.66</v>
      </c>
      <c r="AQ329" s="169" t="n">
        <v>0</v>
      </c>
      <c r="AR329" s="169" t="n">
        <v>0</v>
      </c>
      <c r="AS329" s="169" t="n">
        <v>0</v>
      </c>
      <c r="AT329" s="169" t="n">
        <v>0</v>
      </c>
      <c r="AU329" s="169" t="n">
        <v>0</v>
      </c>
      <c r="AV329" s="169" t="n">
        <v>0</v>
      </c>
      <c r="AW329" s="169" t="n">
        <v>0</v>
      </c>
      <c r="AX329" s="169" t="n">
        <v>0</v>
      </c>
      <c r="AY329" s="169" t="n">
        <v>0</v>
      </c>
      <c r="AZ329" s="169" t="n">
        <v>0</v>
      </c>
      <c r="BA329" s="169" t="n">
        <v>0</v>
      </c>
      <c r="BB329" s="169" t="n">
        <v>0</v>
      </c>
      <c r="BC329" s="171" t="n">
        <f aca="false">SUM(N329:BB329)</f>
        <v>1</v>
      </c>
      <c r="BD329" s="168"/>
    </row>
    <row r="330" customFormat="false" ht="12.75" hidden="false" customHeight="false" outlineLevel="0" collapsed="false">
      <c r="A330" s="161"/>
      <c r="B330" s="168" t="s">
        <v>124</v>
      </c>
      <c r="C330" s="163"/>
      <c r="D330" s="169" t="n">
        <f aca="false">+D329</f>
        <v>0</v>
      </c>
      <c r="E330" s="169" t="n">
        <f aca="false">+D330+E329</f>
        <v>0</v>
      </c>
      <c r="F330" s="169" t="n">
        <f aca="false">+E330+F329</f>
        <v>0</v>
      </c>
      <c r="G330" s="169" t="n">
        <f aca="false">+F330+G329</f>
        <v>0</v>
      </c>
      <c r="H330" s="169" t="n">
        <f aca="false">+G330+H329</f>
        <v>0</v>
      </c>
      <c r="I330" s="169" t="n">
        <f aca="false">+H330+I329</f>
        <v>0</v>
      </c>
      <c r="J330" s="169" t="n">
        <f aca="false">+I330+J329</f>
        <v>0</v>
      </c>
      <c r="K330" s="169" t="n">
        <f aca="false">+J330+K329</f>
        <v>0</v>
      </c>
      <c r="L330" s="169" t="n">
        <f aca="false">+K330+L329</f>
        <v>0</v>
      </c>
      <c r="M330" s="169" t="n">
        <f aca="false">+L330+M329</f>
        <v>0</v>
      </c>
      <c r="N330" s="169" t="n">
        <f aca="false">+M330+N329</f>
        <v>0.05</v>
      </c>
      <c r="O330" s="169" t="n">
        <f aca="false">+N330+O329</f>
        <v>0.05</v>
      </c>
      <c r="P330" s="169" t="n">
        <f aca="false">+O330+P329</f>
        <v>0.05</v>
      </c>
      <c r="Q330" s="169" t="n">
        <f aca="false">+P330+Q329</f>
        <v>0.05</v>
      </c>
      <c r="R330" s="169" t="n">
        <f aca="false">+Q330+R329</f>
        <v>0.05</v>
      </c>
      <c r="S330" s="169" t="n">
        <f aca="false">+R330+S329</f>
        <v>0.05</v>
      </c>
      <c r="T330" s="169" t="n">
        <f aca="false">+S330+T329</f>
        <v>0.05</v>
      </c>
      <c r="U330" s="169" t="n">
        <f aca="false">+T330+U329</f>
        <v>0.05</v>
      </c>
      <c r="V330" s="169" t="n">
        <f aca="false">+U330+V329</f>
        <v>0.05</v>
      </c>
      <c r="W330" s="169" t="n">
        <f aca="false">+V330+W329</f>
        <v>0.05</v>
      </c>
      <c r="X330" s="169" t="n">
        <f aca="false">+W330+X329</f>
        <v>0.0661111111111111</v>
      </c>
      <c r="Y330" s="169" t="n">
        <f aca="false">+X330+Y329</f>
        <v>0.0822222222222222</v>
      </c>
      <c r="Z330" s="169" t="n">
        <f aca="false">+Y330+Z329</f>
        <v>0.0983333333333334</v>
      </c>
      <c r="AA330" s="169" t="n">
        <f aca="false">+Z330+AA329</f>
        <v>0.114444444444444</v>
      </c>
      <c r="AB330" s="169" t="n">
        <f aca="false">+AA330+AB329</f>
        <v>0.130555555555556</v>
      </c>
      <c r="AC330" s="169" t="n">
        <f aca="false">+AB330+AC329</f>
        <v>0.146666666666667</v>
      </c>
      <c r="AD330" s="169" t="n">
        <f aca="false">+AC330+AD329</f>
        <v>0.162777777777778</v>
      </c>
      <c r="AE330" s="169" t="n">
        <f aca="false">+AD330+AE329</f>
        <v>0.178888888888889</v>
      </c>
      <c r="AF330" s="170" t="n">
        <f aca="false">+AE330+AF329</f>
        <v>0.195</v>
      </c>
      <c r="AG330" s="169" t="n">
        <f aca="false">+AF330+AG329</f>
        <v>0.211111111111111</v>
      </c>
      <c r="AH330" s="169" t="n">
        <f aca="false">+AG330+AH329</f>
        <v>0.227222222222222</v>
      </c>
      <c r="AI330" s="169" t="n">
        <f aca="false">+AH330+AI329</f>
        <v>0.243333333333333</v>
      </c>
      <c r="AJ330" s="169" t="n">
        <f aca="false">+AI330+AJ329</f>
        <v>0.259444444444444</v>
      </c>
      <c r="AK330" s="169" t="n">
        <f aca="false">+AJ330+AK329</f>
        <v>0.275555555555556</v>
      </c>
      <c r="AL330" s="169" t="n">
        <f aca="false">+AK330+AL329</f>
        <v>0.291666666666667</v>
      </c>
      <c r="AM330" s="169" t="n">
        <f aca="false">+AL330+AM329</f>
        <v>0.307777777777778</v>
      </c>
      <c r="AN330" s="169" t="n">
        <f aca="false">+AM330+AN329</f>
        <v>0.323888888888889</v>
      </c>
      <c r="AO330" s="169" t="n">
        <f aca="false">+AN330+AO329</f>
        <v>0.34</v>
      </c>
      <c r="AP330" s="169" t="n">
        <f aca="false">+AO330+AP329</f>
        <v>1</v>
      </c>
      <c r="AQ330" s="169" t="n">
        <f aca="false">+AP330+AQ329</f>
        <v>1</v>
      </c>
      <c r="AR330" s="169" t="n">
        <f aca="false">+AQ330+AR329</f>
        <v>1</v>
      </c>
      <c r="AS330" s="169" t="n">
        <f aca="false">+AR330+AS329</f>
        <v>1</v>
      </c>
      <c r="AT330" s="169" t="n">
        <f aca="false">+AS330+AT329</f>
        <v>1</v>
      </c>
      <c r="AU330" s="169" t="n">
        <f aca="false">+AT330+AU329</f>
        <v>1</v>
      </c>
      <c r="AV330" s="169" t="n">
        <f aca="false">+AU330+AV329</f>
        <v>1</v>
      </c>
      <c r="AW330" s="169" t="n">
        <f aca="false">+AV330+AW329</f>
        <v>1</v>
      </c>
      <c r="AX330" s="169" t="n">
        <f aca="false">+AW330+AX329</f>
        <v>1</v>
      </c>
      <c r="AY330" s="169" t="n">
        <f aca="false">+AX330+AY329</f>
        <v>1</v>
      </c>
      <c r="AZ330" s="169" t="n">
        <f aca="false">+AY330+AZ329</f>
        <v>1</v>
      </c>
      <c r="BA330" s="169" t="n">
        <f aca="false">+AZ330+BA329</f>
        <v>1</v>
      </c>
      <c r="BB330" s="169" t="n">
        <f aca="false">+BA330+BB329</f>
        <v>1</v>
      </c>
      <c r="BC330" s="171"/>
      <c r="BD330" s="168"/>
    </row>
    <row r="331" customFormat="false" ht="12.75" hidden="false" customHeight="false" outlineLevel="0" collapsed="false">
      <c r="A331" s="161"/>
      <c r="B331" s="173"/>
      <c r="C331" s="163"/>
      <c r="D331" s="174"/>
      <c r="E331" s="174"/>
      <c r="F331" s="174"/>
      <c r="G331" s="174"/>
      <c r="H331" s="174"/>
      <c r="I331" s="174"/>
      <c r="J331" s="174"/>
      <c r="K331" s="174"/>
      <c r="L331" s="174"/>
      <c r="M331" s="174"/>
      <c r="N331" s="174"/>
      <c r="O331" s="174"/>
      <c r="P331" s="174"/>
      <c r="Q331" s="174"/>
      <c r="R331" s="174"/>
      <c r="S331" s="174"/>
      <c r="T331" s="174"/>
      <c r="U331" s="174"/>
      <c r="V331" s="174"/>
      <c r="W331" s="174"/>
      <c r="X331" s="174"/>
      <c r="Y331" s="174"/>
      <c r="Z331" s="174"/>
      <c r="AA331" s="174"/>
      <c r="AB331" s="174"/>
      <c r="AC331" s="174"/>
      <c r="AD331" s="174"/>
      <c r="AE331" s="174"/>
      <c r="AF331" s="175"/>
      <c r="AG331" s="174"/>
      <c r="AH331" s="174"/>
      <c r="AI331" s="174"/>
      <c r="AJ331" s="174"/>
      <c r="AK331" s="174"/>
      <c r="AL331" s="174"/>
      <c r="AM331" s="174"/>
      <c r="AN331" s="174"/>
      <c r="AO331" s="174"/>
      <c r="AP331" s="174"/>
      <c r="AQ331" s="174"/>
      <c r="AR331" s="174"/>
      <c r="AS331" s="174"/>
      <c r="AT331" s="174"/>
      <c r="AU331" s="174"/>
      <c r="AV331" s="174"/>
      <c r="AW331" s="174"/>
      <c r="AX331" s="174"/>
      <c r="AY331" s="174"/>
      <c r="AZ331" s="174"/>
      <c r="BA331" s="174"/>
      <c r="BB331" s="174"/>
      <c r="BC331" s="176"/>
      <c r="BD331" s="173"/>
    </row>
    <row r="332" customFormat="false" ht="12.75" hidden="false" customHeight="false" outlineLevel="0" collapsed="false">
      <c r="A332" s="161"/>
      <c r="B332" s="178" t="s">
        <v>125</v>
      </c>
      <c r="C332" s="179" t="n">
        <v>14.2</v>
      </c>
      <c r="D332" s="180" t="n">
        <f aca="false">+D328*$C332</f>
        <v>0</v>
      </c>
      <c r="E332" s="180" t="n">
        <f aca="false">+E328*$C332</f>
        <v>0</v>
      </c>
      <c r="F332" s="180" t="n">
        <f aca="false">+F328*$C332</f>
        <v>0</v>
      </c>
      <c r="G332" s="180" t="n">
        <f aca="false">+G328*$C332</f>
        <v>0</v>
      </c>
      <c r="H332" s="180" t="n">
        <f aca="false">+H328*$C332</f>
        <v>0</v>
      </c>
      <c r="I332" s="180" t="n">
        <f aca="false">+I328*$C332</f>
        <v>0</v>
      </c>
      <c r="J332" s="180" t="n">
        <f aca="false">+J328*$C332</f>
        <v>0</v>
      </c>
      <c r="K332" s="180" t="n">
        <f aca="false">+K328*$C332</f>
        <v>0</v>
      </c>
      <c r="L332" s="180" t="n">
        <f aca="false">+L328*$C332</f>
        <v>0</v>
      </c>
      <c r="M332" s="180" t="n">
        <f aca="false">+M328*$C332</f>
        <v>0</v>
      </c>
      <c r="N332" s="180" t="n">
        <f aca="false">+N328*$C332</f>
        <v>0.705773809523809</v>
      </c>
      <c r="O332" s="180" t="n">
        <f aca="false">+O328*$C332</f>
        <v>0.705773809523809</v>
      </c>
      <c r="P332" s="180" t="n">
        <f aca="false">+P328*$C332</f>
        <v>0.705773809523809</v>
      </c>
      <c r="Q332" s="180" t="n">
        <f aca="false">+Q328*$C332</f>
        <v>0.705773809523809</v>
      </c>
      <c r="R332" s="180" t="n">
        <f aca="false">+R328*$C332</f>
        <v>0.705773809523809</v>
      </c>
      <c r="S332" s="180" t="n">
        <f aca="false">+S328*$C332</f>
        <v>0.705773809523809</v>
      </c>
      <c r="T332" s="180" t="n">
        <f aca="false">+T328*$C332</f>
        <v>0.705773809523809</v>
      </c>
      <c r="U332" s="180" t="n">
        <f aca="false">+U328*$C332</f>
        <v>0.705773809523809</v>
      </c>
      <c r="V332" s="180" t="n">
        <f aca="false">+V328*$C332</f>
        <v>0.705773809523809</v>
      </c>
      <c r="W332" s="180" t="n">
        <f aca="false">+W328*$C332</f>
        <v>0.705773809523809</v>
      </c>
      <c r="X332" s="180" t="n">
        <f aca="false">+X328*$C332</f>
        <v>1.41601047619048</v>
      </c>
      <c r="Y332" s="180" t="n">
        <f aca="false">+Y328*$C332</f>
        <v>2.12624714285714</v>
      </c>
      <c r="Z332" s="180" t="n">
        <f aca="false">+Z328*$C332</f>
        <v>2.83648380952381</v>
      </c>
      <c r="AA332" s="180" t="n">
        <f aca="false">+AA328*$C332</f>
        <v>3.54672047619048</v>
      </c>
      <c r="AB332" s="180" t="n">
        <f aca="false">+AB328*$C332</f>
        <v>4.25695714285714</v>
      </c>
      <c r="AC332" s="180" t="n">
        <f aca="false">+AC328*$C332</f>
        <v>4.96719380952381</v>
      </c>
      <c r="AD332" s="180" t="n">
        <f aca="false">+AD328*$C332</f>
        <v>5.67743047619048</v>
      </c>
      <c r="AE332" s="180" t="n">
        <f aca="false">+AE328*$C332</f>
        <v>6.38766714285714</v>
      </c>
      <c r="AF332" s="181" t="n">
        <f aca="false">+AF328*$C332</f>
        <v>7.09790380952381</v>
      </c>
      <c r="AG332" s="180" t="n">
        <f aca="false">+AG328*$C332</f>
        <v>7.80814047619047</v>
      </c>
      <c r="AH332" s="180" t="n">
        <f aca="false">+AH328*$C332</f>
        <v>8.51837714285714</v>
      </c>
      <c r="AI332" s="180" t="n">
        <f aca="false">+AI328*$C332</f>
        <v>9.22861380952381</v>
      </c>
      <c r="AJ332" s="180" t="n">
        <f aca="false">+AJ328*$C332</f>
        <v>9.93885047619048</v>
      </c>
      <c r="AK332" s="180" t="n">
        <f aca="false">+AK328*$C332</f>
        <v>10.6490871428571</v>
      </c>
      <c r="AL332" s="180" t="n">
        <f aca="false">+AL328*$C332</f>
        <v>11.3593238095238</v>
      </c>
      <c r="AM332" s="180" t="n">
        <f aca="false">+AM328*$C332</f>
        <v>12.0695604761905</v>
      </c>
      <c r="AN332" s="180" t="n">
        <f aca="false">+AN328*$C332</f>
        <v>12.7797971428571</v>
      </c>
      <c r="AO332" s="180" t="n">
        <f aca="false">+AO328*$C332</f>
        <v>13.4900338095238</v>
      </c>
      <c r="AP332" s="180" t="n">
        <f aca="false">+AP328*$C332</f>
        <v>13.4900338095238</v>
      </c>
      <c r="AQ332" s="180" t="n">
        <f aca="false">+AQ328*$C332</f>
        <v>13.4900338095238</v>
      </c>
      <c r="AR332" s="180" t="n">
        <f aca="false">+AR328*$C332</f>
        <v>13.4900338095238</v>
      </c>
      <c r="AS332" s="180" t="n">
        <f aca="false">+AS328*$C332</f>
        <v>13.4900338095238</v>
      </c>
      <c r="AT332" s="180" t="n">
        <f aca="false">+AT328*$C332</f>
        <v>14.2000338095238</v>
      </c>
      <c r="AU332" s="180" t="n">
        <f aca="false">+AU328*$C332</f>
        <v>14.2000338095238</v>
      </c>
      <c r="AV332" s="180" t="n">
        <f aca="false">+AV328*$C332</f>
        <v>14.2000338095238</v>
      </c>
      <c r="AW332" s="180" t="n">
        <f aca="false">+AW328*$C332</f>
        <v>14.2000338095238</v>
      </c>
      <c r="AX332" s="180" t="n">
        <f aca="false">+AX328*$C332</f>
        <v>14.2000338095238</v>
      </c>
      <c r="AY332" s="180" t="n">
        <f aca="false">+AY328*$C332</f>
        <v>14.2000338095238</v>
      </c>
      <c r="AZ332" s="180" t="n">
        <f aca="false">+AZ328*$C332</f>
        <v>14.2000338095238</v>
      </c>
      <c r="BA332" s="180" t="n">
        <f aca="false">+BA328*$C332</f>
        <v>14.2000338095238</v>
      </c>
      <c r="BB332" s="180" t="n">
        <f aca="false">+BB328*$C332</f>
        <v>14.2000338095238</v>
      </c>
      <c r="BC332" s="182"/>
      <c r="BD332" s="183"/>
      <c r="BE332" s="183"/>
      <c r="BF332" s="183"/>
      <c r="BG332" s="183"/>
      <c r="BH332" s="183"/>
      <c r="BI332" s="183"/>
      <c r="BJ332" s="183"/>
      <c r="BK332" s="183"/>
      <c r="BL332" s="183"/>
      <c r="BM332" s="183"/>
      <c r="BN332" s="183"/>
      <c r="BO332" s="183"/>
      <c r="BP332" s="183"/>
      <c r="BQ332" s="183"/>
      <c r="BR332" s="183"/>
      <c r="BS332" s="183"/>
      <c r="BT332" s="183"/>
      <c r="BU332" s="183"/>
      <c r="BV332" s="183"/>
      <c r="BW332" s="183"/>
      <c r="BX332" s="183"/>
      <c r="BY332" s="183"/>
      <c r="BZ332" s="183"/>
      <c r="CA332" s="183"/>
      <c r="CB332" s="183"/>
      <c r="CC332" s="183"/>
      <c r="CD332" s="183"/>
      <c r="CE332" s="183"/>
      <c r="CF332" s="183"/>
      <c r="CG332" s="183"/>
      <c r="CH332" s="183"/>
      <c r="CI332" s="183"/>
      <c r="CJ332" s="183"/>
      <c r="CK332" s="183"/>
    </row>
    <row r="333" customFormat="false" ht="13.5" hidden="false" customHeight="false" outlineLevel="0" collapsed="false">
      <c r="A333" s="161"/>
      <c r="B333" s="184" t="s">
        <v>126</v>
      </c>
      <c r="C333" s="185" t="str">
        <f aca="false">+'NTP or Sold'!B32</f>
        <v>Committed</v>
      </c>
      <c r="D333" s="186" t="n">
        <f aca="false">+D330*$C332</f>
        <v>0</v>
      </c>
      <c r="E333" s="186" t="n">
        <f aca="false">+E330*$C332</f>
        <v>0</v>
      </c>
      <c r="F333" s="186" t="n">
        <f aca="false">+F330*$C332</f>
        <v>0</v>
      </c>
      <c r="G333" s="186" t="n">
        <f aca="false">+G330*$C332</f>
        <v>0</v>
      </c>
      <c r="H333" s="186" t="n">
        <f aca="false">+H330*$C332</f>
        <v>0</v>
      </c>
      <c r="I333" s="186" t="n">
        <f aca="false">+I330*$C332</f>
        <v>0</v>
      </c>
      <c r="J333" s="186" t="n">
        <f aca="false">+J330*$C332</f>
        <v>0</v>
      </c>
      <c r="K333" s="186" t="n">
        <f aca="false">+K330*$C332</f>
        <v>0</v>
      </c>
      <c r="L333" s="186" t="n">
        <f aca="false">+L330*$C332</f>
        <v>0</v>
      </c>
      <c r="M333" s="186" t="n">
        <f aca="false">+M330*$C332</f>
        <v>0</v>
      </c>
      <c r="N333" s="186" t="n">
        <f aca="false">+N330*$C332</f>
        <v>0.71</v>
      </c>
      <c r="O333" s="186" t="n">
        <f aca="false">+O330*$C332</f>
        <v>0.71</v>
      </c>
      <c r="P333" s="186" t="n">
        <f aca="false">+P330*$C332</f>
        <v>0.71</v>
      </c>
      <c r="Q333" s="186" t="n">
        <f aca="false">+Q330*$C332</f>
        <v>0.71</v>
      </c>
      <c r="R333" s="186" t="n">
        <f aca="false">+R330*$C332</f>
        <v>0.71</v>
      </c>
      <c r="S333" s="186" t="n">
        <f aca="false">+S330*$C332</f>
        <v>0.71</v>
      </c>
      <c r="T333" s="186" t="n">
        <f aca="false">+T330*$C332</f>
        <v>0.71</v>
      </c>
      <c r="U333" s="186" t="n">
        <f aca="false">+U330*$C332</f>
        <v>0.71</v>
      </c>
      <c r="V333" s="186" t="n">
        <f aca="false">+V330*$C332</f>
        <v>0.71</v>
      </c>
      <c r="W333" s="186" t="n">
        <f aca="false">+W330*$C332</f>
        <v>0.71</v>
      </c>
      <c r="X333" s="186" t="n">
        <f aca="false">+X330*$C332</f>
        <v>0.938777777777778</v>
      </c>
      <c r="Y333" s="186" t="n">
        <f aca="false">+Y330*$C332</f>
        <v>1.16755555555556</v>
      </c>
      <c r="Z333" s="186" t="n">
        <f aca="false">+Z330*$C332</f>
        <v>1.39633333333333</v>
      </c>
      <c r="AA333" s="186" t="n">
        <f aca="false">+AA330*$C332</f>
        <v>1.62511111111111</v>
      </c>
      <c r="AB333" s="186" t="n">
        <f aca="false">+AB330*$C332</f>
        <v>1.85388888888889</v>
      </c>
      <c r="AC333" s="186" t="n">
        <f aca="false">+AC330*$C332</f>
        <v>2.08266666666667</v>
      </c>
      <c r="AD333" s="186" t="n">
        <f aca="false">+AD330*$C332</f>
        <v>2.31144444444444</v>
      </c>
      <c r="AE333" s="186" t="n">
        <f aca="false">+AE330*$C332</f>
        <v>2.54022222222222</v>
      </c>
      <c r="AF333" s="187" t="n">
        <f aca="false">+AF330*$C332</f>
        <v>2.769</v>
      </c>
      <c r="AG333" s="186" t="n">
        <f aca="false">+AG330*$C332</f>
        <v>2.99777777777778</v>
      </c>
      <c r="AH333" s="186" t="n">
        <f aca="false">+AH330*$C332</f>
        <v>3.22655555555556</v>
      </c>
      <c r="AI333" s="186" t="n">
        <f aca="false">+AI330*$C332</f>
        <v>3.45533333333333</v>
      </c>
      <c r="AJ333" s="186" t="n">
        <f aca="false">+AJ330*$C332</f>
        <v>3.68411111111111</v>
      </c>
      <c r="AK333" s="186" t="n">
        <f aca="false">+AK330*$C332</f>
        <v>3.91288888888889</v>
      </c>
      <c r="AL333" s="186" t="n">
        <f aca="false">+AL330*$C332</f>
        <v>4.14166666666667</v>
      </c>
      <c r="AM333" s="186" t="n">
        <f aca="false">+AM330*$C332</f>
        <v>4.37044444444445</v>
      </c>
      <c r="AN333" s="186" t="n">
        <f aca="false">+AN330*$C332</f>
        <v>4.59922222222222</v>
      </c>
      <c r="AO333" s="186" t="n">
        <f aca="false">+AO330*$C332</f>
        <v>4.828</v>
      </c>
      <c r="AP333" s="186" t="n">
        <f aca="false">+AP330*$C332</f>
        <v>14.2</v>
      </c>
      <c r="AQ333" s="186" t="n">
        <f aca="false">+AQ330*$C332</f>
        <v>14.2</v>
      </c>
      <c r="AR333" s="186" t="n">
        <f aca="false">+AR330*$C332</f>
        <v>14.2</v>
      </c>
      <c r="AS333" s="186" t="n">
        <f aca="false">+AS330*$C332</f>
        <v>14.2</v>
      </c>
      <c r="AT333" s="186" t="n">
        <f aca="false">+AT330*$C332</f>
        <v>14.2</v>
      </c>
      <c r="AU333" s="186" t="n">
        <f aca="false">+AU330*$C332</f>
        <v>14.2</v>
      </c>
      <c r="AV333" s="186" t="n">
        <f aca="false">+AV330*$C332</f>
        <v>14.2</v>
      </c>
      <c r="AW333" s="186" t="n">
        <f aca="false">+AW330*$C332</f>
        <v>14.2</v>
      </c>
      <c r="AX333" s="186" t="n">
        <f aca="false">+AX330*$C332</f>
        <v>14.2</v>
      </c>
      <c r="AY333" s="186" t="n">
        <f aca="false">+AY330*$C332</f>
        <v>14.2</v>
      </c>
      <c r="AZ333" s="186" t="n">
        <f aca="false">+AZ330*$C332</f>
        <v>14.2</v>
      </c>
      <c r="BA333" s="186" t="n">
        <f aca="false">+BA330*$C332</f>
        <v>14.2</v>
      </c>
      <c r="BB333" s="186" t="n">
        <f aca="false">+BB330*$C332</f>
        <v>14.2</v>
      </c>
      <c r="BC333" s="188"/>
      <c r="BD333" s="189"/>
      <c r="BE333" s="189"/>
      <c r="BF333" s="189"/>
      <c r="BG333" s="189"/>
      <c r="BH333" s="189"/>
      <c r="BI333" s="189"/>
      <c r="BJ333" s="189"/>
      <c r="BK333" s="189"/>
      <c r="BL333" s="189"/>
      <c r="BM333" s="189"/>
      <c r="BN333" s="189"/>
      <c r="BO333" s="189"/>
      <c r="BP333" s="189"/>
      <c r="BQ333" s="189"/>
      <c r="BR333" s="189"/>
      <c r="BS333" s="189"/>
      <c r="BT333" s="189"/>
      <c r="BU333" s="189"/>
      <c r="BV333" s="189"/>
      <c r="BW333" s="189"/>
      <c r="BX333" s="189"/>
      <c r="BY333" s="189"/>
      <c r="BZ333" s="189"/>
      <c r="CA333" s="189"/>
      <c r="CB333" s="189"/>
      <c r="CC333" s="189"/>
      <c r="CD333" s="189"/>
      <c r="CE333" s="189"/>
      <c r="CF333" s="189"/>
      <c r="CG333" s="189"/>
      <c r="CH333" s="189"/>
      <c r="CI333" s="189"/>
      <c r="CJ333" s="189"/>
      <c r="CK333" s="189"/>
    </row>
    <row r="334" customFormat="false" ht="15" hidden="false" customHeight="true" outlineLevel="0" collapsed="false">
      <c r="A334" s="161" t="n">
        <f aca="false">+A326+1</f>
        <v>5</v>
      </c>
      <c r="B334" s="162" t="str">
        <f aca="false">+'NTP or Sold'!G33</f>
        <v>LM6000</v>
      </c>
      <c r="C334" s="163" t="str">
        <f aca="false">+'NTP or Sold'!S33</f>
        <v>Elektrobolt (ESA) - 85%</v>
      </c>
      <c r="D334" s="164"/>
      <c r="E334" s="164"/>
      <c r="F334" s="164"/>
      <c r="G334" s="164"/>
      <c r="H334" s="164"/>
      <c r="I334" s="164"/>
      <c r="J334" s="164"/>
      <c r="K334" s="164"/>
      <c r="L334" s="164"/>
      <c r="M334" s="164"/>
      <c r="N334" s="164"/>
      <c r="O334" s="164"/>
      <c r="P334" s="164"/>
      <c r="Q334" s="164"/>
      <c r="R334" s="164"/>
      <c r="S334" s="164"/>
      <c r="T334" s="164"/>
      <c r="U334" s="164"/>
      <c r="V334" s="164"/>
      <c r="W334" s="164"/>
      <c r="X334" s="164"/>
      <c r="Y334" s="164"/>
      <c r="Z334" s="164"/>
      <c r="AA334" s="164"/>
      <c r="AB334" s="164"/>
      <c r="AC334" s="164"/>
      <c r="AD334" s="164"/>
      <c r="AE334" s="164"/>
      <c r="AF334" s="165"/>
      <c r="AG334" s="164"/>
      <c r="AH334" s="164"/>
      <c r="AI334" s="164"/>
      <c r="AJ334" s="164"/>
      <c r="AK334" s="164"/>
      <c r="AL334" s="164"/>
      <c r="AM334" s="164"/>
      <c r="AN334" s="164"/>
      <c r="AO334" s="164"/>
      <c r="AP334" s="164"/>
      <c r="AQ334" s="164"/>
      <c r="AR334" s="164"/>
      <c r="AS334" s="164"/>
      <c r="AT334" s="164"/>
      <c r="AU334" s="164"/>
      <c r="AV334" s="164"/>
      <c r="AW334" s="164"/>
      <c r="AX334" s="164"/>
      <c r="AY334" s="164"/>
      <c r="AZ334" s="164"/>
      <c r="BA334" s="164"/>
      <c r="BB334" s="164"/>
      <c r="BC334" s="166"/>
    </row>
    <row r="335" customFormat="false" ht="12.75" hidden="false" customHeight="false" outlineLevel="0" collapsed="false">
      <c r="A335" s="161"/>
      <c r="B335" s="168" t="s">
        <v>121</v>
      </c>
      <c r="C335" s="163"/>
      <c r="D335" s="169" t="n">
        <v>0</v>
      </c>
      <c r="E335" s="169" t="n">
        <v>0</v>
      </c>
      <c r="F335" s="169" t="n">
        <v>0</v>
      </c>
      <c r="G335" s="169" t="n">
        <v>0</v>
      </c>
      <c r="H335" s="169" t="n">
        <v>0</v>
      </c>
      <c r="I335" s="169" t="n">
        <v>0</v>
      </c>
      <c r="J335" s="169" t="n">
        <v>0</v>
      </c>
      <c r="K335" s="169" t="n">
        <v>0</v>
      </c>
      <c r="L335" s="169" t="n">
        <v>0</v>
      </c>
      <c r="M335" s="169" t="n">
        <v>0</v>
      </c>
      <c r="N335" s="169" t="n">
        <f aca="false">16.7/336</f>
        <v>0.049702380952381</v>
      </c>
      <c r="O335" s="169" t="n">
        <v>0</v>
      </c>
      <c r="P335" s="169" t="n">
        <v>0</v>
      </c>
      <c r="Q335" s="169" t="n">
        <v>0</v>
      </c>
      <c r="R335" s="169" t="n">
        <v>0</v>
      </c>
      <c r="S335" s="169" t="n">
        <v>0</v>
      </c>
      <c r="T335" s="169" t="n">
        <v>0</v>
      </c>
      <c r="U335" s="169" t="n">
        <v>0</v>
      </c>
      <c r="V335" s="169" t="n">
        <v>0</v>
      </c>
      <c r="W335" s="169" t="n">
        <v>0</v>
      </c>
      <c r="X335" s="169" t="n">
        <f aca="false">+(0.95-0.0497)/18</f>
        <v>0.0500166666666667</v>
      </c>
      <c r="Y335" s="169" t="n">
        <f aca="false">+(0.95-0.0497)/18</f>
        <v>0.0500166666666667</v>
      </c>
      <c r="Z335" s="169" t="n">
        <f aca="false">+(0.95-0.0497)/18</f>
        <v>0.0500166666666667</v>
      </c>
      <c r="AA335" s="169" t="n">
        <f aca="false">+(0.95-0.0497)/18</f>
        <v>0.0500166666666667</v>
      </c>
      <c r="AB335" s="169" t="n">
        <f aca="false">+(0.95-0.0497)/18</f>
        <v>0.0500166666666667</v>
      </c>
      <c r="AC335" s="169" t="n">
        <f aca="false">+(0.95-0.0497)/18</f>
        <v>0.0500166666666667</v>
      </c>
      <c r="AD335" s="169" t="n">
        <f aca="false">+(0.95-0.0497)/18</f>
        <v>0.0500166666666667</v>
      </c>
      <c r="AE335" s="169" t="n">
        <f aca="false">+(0.95-0.0497)/18</f>
        <v>0.0500166666666667</v>
      </c>
      <c r="AF335" s="170" t="n">
        <f aca="false">+(0.95-0.0497)/18</f>
        <v>0.0500166666666667</v>
      </c>
      <c r="AG335" s="169" t="n">
        <f aca="false">+(0.95-0.0497)/18</f>
        <v>0.0500166666666667</v>
      </c>
      <c r="AH335" s="169" t="n">
        <f aca="false">+(0.95-0.0497)/18</f>
        <v>0.0500166666666667</v>
      </c>
      <c r="AI335" s="169" t="n">
        <f aca="false">+(0.95-0.0497)/18</f>
        <v>0.0500166666666667</v>
      </c>
      <c r="AJ335" s="169" t="n">
        <f aca="false">+(0.95-0.0497)/18</f>
        <v>0.0500166666666667</v>
      </c>
      <c r="AK335" s="169" t="n">
        <f aca="false">+(0.95-0.0497)/18</f>
        <v>0.0500166666666667</v>
      </c>
      <c r="AL335" s="169" t="n">
        <f aca="false">+(0.95-0.0497)/18</f>
        <v>0.0500166666666667</v>
      </c>
      <c r="AM335" s="169" t="n">
        <f aca="false">+(0.95-0.0497)/18</f>
        <v>0.0500166666666667</v>
      </c>
      <c r="AN335" s="169" t="n">
        <f aca="false">+(0.95-0.0497)/18</f>
        <v>0.0500166666666667</v>
      </c>
      <c r="AO335" s="169" t="n">
        <f aca="false">+(0.95-0.0497)/18</f>
        <v>0.0500166666666667</v>
      </c>
      <c r="AP335" s="169" t="n">
        <v>0</v>
      </c>
      <c r="AQ335" s="169" t="n">
        <v>0</v>
      </c>
      <c r="AR335" s="169" t="n">
        <v>0</v>
      </c>
      <c r="AS335" s="169" t="n">
        <v>0</v>
      </c>
      <c r="AT335" s="169" t="n">
        <v>0.05</v>
      </c>
      <c r="AU335" s="169" t="n">
        <v>0</v>
      </c>
      <c r="AV335" s="169" t="n">
        <v>0</v>
      </c>
      <c r="AW335" s="169" t="n">
        <v>0</v>
      </c>
      <c r="AX335" s="169" t="n">
        <v>0</v>
      </c>
      <c r="AY335" s="169" t="n">
        <v>0</v>
      </c>
      <c r="AZ335" s="169" t="n">
        <v>0</v>
      </c>
      <c r="BA335" s="169" t="n">
        <v>0</v>
      </c>
      <c r="BB335" s="169" t="n">
        <v>0</v>
      </c>
      <c r="BC335" s="171" t="n">
        <f aca="false">SUM(N335:BB335)</f>
        <v>1.00000238095238</v>
      </c>
      <c r="BD335" s="168"/>
    </row>
    <row r="336" customFormat="false" ht="12.75" hidden="false" customHeight="false" outlineLevel="0" collapsed="false">
      <c r="A336" s="161"/>
      <c r="B336" s="168" t="s">
        <v>122</v>
      </c>
      <c r="C336" s="163"/>
      <c r="D336" s="169" t="n">
        <f aca="false">+D335</f>
        <v>0</v>
      </c>
      <c r="E336" s="169" t="n">
        <f aca="false">+D336+E335</f>
        <v>0</v>
      </c>
      <c r="F336" s="169" t="n">
        <f aca="false">+E336+F335</f>
        <v>0</v>
      </c>
      <c r="G336" s="169" t="n">
        <f aca="false">+F336+G335</f>
        <v>0</v>
      </c>
      <c r="H336" s="169" t="n">
        <f aca="false">+G336+H335</f>
        <v>0</v>
      </c>
      <c r="I336" s="169" t="n">
        <f aca="false">+H336+I335</f>
        <v>0</v>
      </c>
      <c r="J336" s="169" t="n">
        <f aca="false">+I336+J335</f>
        <v>0</v>
      </c>
      <c r="K336" s="169" t="n">
        <f aca="false">+J336+K335</f>
        <v>0</v>
      </c>
      <c r="L336" s="169" t="n">
        <f aca="false">+K336+L335</f>
        <v>0</v>
      </c>
      <c r="M336" s="169" t="n">
        <f aca="false">+L336+M335</f>
        <v>0</v>
      </c>
      <c r="N336" s="169" t="n">
        <f aca="false">+M336+N335</f>
        <v>0.049702380952381</v>
      </c>
      <c r="O336" s="169" t="n">
        <f aca="false">+N336+O335</f>
        <v>0.049702380952381</v>
      </c>
      <c r="P336" s="169" t="n">
        <f aca="false">+O336+P335</f>
        <v>0.049702380952381</v>
      </c>
      <c r="Q336" s="169" t="n">
        <f aca="false">+P336+Q335</f>
        <v>0.049702380952381</v>
      </c>
      <c r="R336" s="169" t="n">
        <f aca="false">+Q336+R335</f>
        <v>0.049702380952381</v>
      </c>
      <c r="S336" s="169" t="n">
        <f aca="false">+R336+S335</f>
        <v>0.049702380952381</v>
      </c>
      <c r="T336" s="169" t="n">
        <f aca="false">+S336+T335</f>
        <v>0.049702380952381</v>
      </c>
      <c r="U336" s="169" t="n">
        <f aca="false">+T336+U335</f>
        <v>0.049702380952381</v>
      </c>
      <c r="V336" s="169" t="n">
        <f aca="false">+U336+V335</f>
        <v>0.049702380952381</v>
      </c>
      <c r="W336" s="169" t="n">
        <f aca="false">+V336+W335</f>
        <v>0.049702380952381</v>
      </c>
      <c r="X336" s="169" t="n">
        <f aca="false">+W336+X335</f>
        <v>0.0997190476190476</v>
      </c>
      <c r="Y336" s="169" t="n">
        <f aca="false">+X336+Y335</f>
        <v>0.149735714285714</v>
      </c>
      <c r="Z336" s="169" t="n">
        <f aca="false">+Y336+Z335</f>
        <v>0.199752380952381</v>
      </c>
      <c r="AA336" s="169" t="n">
        <f aca="false">+Z336+AA335</f>
        <v>0.249769047619048</v>
      </c>
      <c r="AB336" s="169" t="n">
        <f aca="false">+AA336+AB335</f>
        <v>0.299785714285714</v>
      </c>
      <c r="AC336" s="169" t="n">
        <f aca="false">+AB336+AC335</f>
        <v>0.349802380952381</v>
      </c>
      <c r="AD336" s="169" t="n">
        <f aca="false">+AC336+AD335</f>
        <v>0.399819047619048</v>
      </c>
      <c r="AE336" s="169" t="n">
        <f aca="false">+AD336+AE335</f>
        <v>0.449835714285714</v>
      </c>
      <c r="AF336" s="170" t="n">
        <f aca="false">+AE336+AF335</f>
        <v>0.499852380952381</v>
      </c>
      <c r="AG336" s="169" t="n">
        <f aca="false">+AF336+AG335</f>
        <v>0.549869047619048</v>
      </c>
      <c r="AH336" s="169" t="n">
        <f aca="false">+AG336+AH335</f>
        <v>0.599885714285714</v>
      </c>
      <c r="AI336" s="169" t="n">
        <f aca="false">+AH336+AI335</f>
        <v>0.649902380952381</v>
      </c>
      <c r="AJ336" s="169" t="n">
        <f aca="false">+AI336+AJ335</f>
        <v>0.699919047619048</v>
      </c>
      <c r="AK336" s="169" t="n">
        <f aca="false">+AJ336+AK335</f>
        <v>0.749935714285714</v>
      </c>
      <c r="AL336" s="169" t="n">
        <f aca="false">+AK336+AL335</f>
        <v>0.799952380952381</v>
      </c>
      <c r="AM336" s="169" t="n">
        <f aca="false">+AL336+AM335</f>
        <v>0.849969047619048</v>
      </c>
      <c r="AN336" s="169" t="n">
        <f aca="false">+AM336+AN335</f>
        <v>0.899985714285715</v>
      </c>
      <c r="AO336" s="169" t="n">
        <f aca="false">+AN336+AO335</f>
        <v>0.950002380952381</v>
      </c>
      <c r="AP336" s="169" t="n">
        <f aca="false">+AO336+AP335</f>
        <v>0.950002380952381</v>
      </c>
      <c r="AQ336" s="169" t="n">
        <f aca="false">+AP336+AQ335</f>
        <v>0.950002380952381</v>
      </c>
      <c r="AR336" s="169" t="n">
        <f aca="false">+AQ336+AR335</f>
        <v>0.950002380952381</v>
      </c>
      <c r="AS336" s="169" t="n">
        <f aca="false">+AR336+AS335</f>
        <v>0.950002380952381</v>
      </c>
      <c r="AT336" s="169" t="n">
        <f aca="false">+AS336+AT335</f>
        <v>1.00000238095238</v>
      </c>
      <c r="AU336" s="169" t="n">
        <f aca="false">+AT336+AU335</f>
        <v>1.00000238095238</v>
      </c>
      <c r="AV336" s="169" t="n">
        <f aca="false">+AU336+AV335</f>
        <v>1.00000238095238</v>
      </c>
      <c r="AW336" s="169" t="n">
        <f aca="false">+AV336+AW335</f>
        <v>1.00000238095238</v>
      </c>
      <c r="AX336" s="169" t="n">
        <f aca="false">+AW336+AX335</f>
        <v>1.00000238095238</v>
      </c>
      <c r="AY336" s="169" t="n">
        <f aca="false">+AX336+AY335</f>
        <v>1.00000238095238</v>
      </c>
      <c r="AZ336" s="169" t="n">
        <f aca="false">+AY336+AZ335</f>
        <v>1.00000238095238</v>
      </c>
      <c r="BA336" s="169" t="n">
        <f aca="false">+AZ336+BA335</f>
        <v>1.00000238095238</v>
      </c>
      <c r="BB336" s="169" t="n">
        <f aca="false">+BA336+BB335</f>
        <v>1.00000238095238</v>
      </c>
      <c r="BC336" s="171"/>
      <c r="BD336" s="168"/>
    </row>
    <row r="337" customFormat="false" ht="12.75" hidden="false" customHeight="false" outlineLevel="0" collapsed="false">
      <c r="A337" s="161"/>
      <c r="B337" s="168" t="s">
        <v>123</v>
      </c>
      <c r="C337" s="163"/>
      <c r="D337" s="169" t="n">
        <v>0</v>
      </c>
      <c r="E337" s="169" t="n">
        <v>0</v>
      </c>
      <c r="F337" s="169" t="n">
        <v>0</v>
      </c>
      <c r="G337" s="169" t="n">
        <v>0</v>
      </c>
      <c r="H337" s="169" t="n">
        <v>0</v>
      </c>
      <c r="I337" s="169" t="n">
        <v>0</v>
      </c>
      <c r="J337" s="169" t="n">
        <v>0</v>
      </c>
      <c r="K337" s="169" t="n">
        <v>0</v>
      </c>
      <c r="L337" s="169" t="n">
        <v>0</v>
      </c>
      <c r="M337" s="169" t="n">
        <v>0</v>
      </c>
      <c r="N337" s="169" t="n">
        <v>0.05</v>
      </c>
      <c r="O337" s="169" t="n">
        <v>0</v>
      </c>
      <c r="P337" s="169" t="n">
        <v>0</v>
      </c>
      <c r="Q337" s="169" t="n">
        <v>0</v>
      </c>
      <c r="R337" s="169" t="n">
        <v>0</v>
      </c>
      <c r="S337" s="169" t="n">
        <v>0</v>
      </c>
      <c r="T337" s="169" t="n">
        <v>0</v>
      </c>
      <c r="U337" s="169" t="n">
        <v>0</v>
      </c>
      <c r="V337" s="169" t="n">
        <v>0</v>
      </c>
      <c r="W337" s="169" t="n">
        <v>0</v>
      </c>
      <c r="X337" s="169" t="n">
        <f aca="false">+(0.34-0.05)/18</f>
        <v>0.0161111111111111</v>
      </c>
      <c r="Y337" s="169" t="n">
        <f aca="false">+(0.34-0.05)/18</f>
        <v>0.0161111111111111</v>
      </c>
      <c r="Z337" s="169" t="n">
        <f aca="false">+(0.34-0.05)/18</f>
        <v>0.0161111111111111</v>
      </c>
      <c r="AA337" s="169" t="n">
        <f aca="false">+(0.34-0.05)/18</f>
        <v>0.0161111111111111</v>
      </c>
      <c r="AB337" s="169" t="n">
        <f aca="false">+(0.34-0.05)/18</f>
        <v>0.0161111111111111</v>
      </c>
      <c r="AC337" s="169" t="n">
        <f aca="false">+(0.34-0.05)/18</f>
        <v>0.0161111111111111</v>
      </c>
      <c r="AD337" s="169" t="n">
        <f aca="false">+(0.34-0.05)/18</f>
        <v>0.0161111111111111</v>
      </c>
      <c r="AE337" s="169" t="n">
        <f aca="false">+(0.34-0.05)/18</f>
        <v>0.0161111111111111</v>
      </c>
      <c r="AF337" s="170" t="n">
        <f aca="false">+(0.34-0.05)/18</f>
        <v>0.0161111111111111</v>
      </c>
      <c r="AG337" s="169" t="n">
        <f aca="false">+(0.34-0.05)/18</f>
        <v>0.0161111111111111</v>
      </c>
      <c r="AH337" s="169" t="n">
        <f aca="false">+(0.34-0.05)/18</f>
        <v>0.0161111111111111</v>
      </c>
      <c r="AI337" s="169" t="n">
        <f aca="false">+(0.34-0.05)/18</f>
        <v>0.0161111111111111</v>
      </c>
      <c r="AJ337" s="169" t="n">
        <f aca="false">+(0.34-0.05)/18</f>
        <v>0.0161111111111111</v>
      </c>
      <c r="AK337" s="169" t="n">
        <f aca="false">+(0.34-0.05)/18</f>
        <v>0.0161111111111111</v>
      </c>
      <c r="AL337" s="169" t="n">
        <f aca="false">+(0.34-0.05)/18</f>
        <v>0.0161111111111111</v>
      </c>
      <c r="AM337" s="169" t="n">
        <f aca="false">+(0.34-0.05)/18</f>
        <v>0.0161111111111111</v>
      </c>
      <c r="AN337" s="169" t="n">
        <f aca="false">+(0.34-0.05)/18</f>
        <v>0.0161111111111111</v>
      </c>
      <c r="AO337" s="169" t="n">
        <f aca="false">+(0.34-0.05)/18</f>
        <v>0.0161111111111111</v>
      </c>
      <c r="AP337" s="169" t="n">
        <v>0.66</v>
      </c>
      <c r="AQ337" s="169" t="n">
        <v>0</v>
      </c>
      <c r="AR337" s="169" t="n">
        <v>0</v>
      </c>
      <c r="AS337" s="169" t="n">
        <v>0</v>
      </c>
      <c r="AT337" s="169" t="n">
        <v>0</v>
      </c>
      <c r="AU337" s="169" t="n">
        <v>0</v>
      </c>
      <c r="AV337" s="169" t="n">
        <v>0</v>
      </c>
      <c r="AW337" s="169" t="n">
        <v>0</v>
      </c>
      <c r="AX337" s="169" t="n">
        <v>0</v>
      </c>
      <c r="AY337" s="169" t="n">
        <v>0</v>
      </c>
      <c r="AZ337" s="169" t="n">
        <v>0</v>
      </c>
      <c r="BA337" s="169" t="n">
        <v>0</v>
      </c>
      <c r="BB337" s="169" t="n">
        <v>0</v>
      </c>
      <c r="BC337" s="171" t="n">
        <f aca="false">SUM(N337:BB337)</f>
        <v>1</v>
      </c>
      <c r="BD337" s="168"/>
    </row>
    <row r="338" customFormat="false" ht="12.75" hidden="false" customHeight="false" outlineLevel="0" collapsed="false">
      <c r="A338" s="161"/>
      <c r="B338" s="168" t="s">
        <v>124</v>
      </c>
      <c r="C338" s="163"/>
      <c r="D338" s="169" t="n">
        <f aca="false">+D337</f>
        <v>0</v>
      </c>
      <c r="E338" s="169" t="n">
        <f aca="false">+D338+E337</f>
        <v>0</v>
      </c>
      <c r="F338" s="169" t="n">
        <f aca="false">+E338+F337</f>
        <v>0</v>
      </c>
      <c r="G338" s="169" t="n">
        <f aca="false">+F338+G337</f>
        <v>0</v>
      </c>
      <c r="H338" s="169" t="n">
        <f aca="false">+G338+H337</f>
        <v>0</v>
      </c>
      <c r="I338" s="169" t="n">
        <f aca="false">+H338+I337</f>
        <v>0</v>
      </c>
      <c r="J338" s="169" t="n">
        <f aca="false">+I338+J337</f>
        <v>0</v>
      </c>
      <c r="K338" s="169" t="n">
        <f aca="false">+J338+K337</f>
        <v>0</v>
      </c>
      <c r="L338" s="169" t="n">
        <f aca="false">+K338+L337</f>
        <v>0</v>
      </c>
      <c r="M338" s="169" t="n">
        <f aca="false">+L338+M337</f>
        <v>0</v>
      </c>
      <c r="N338" s="169" t="n">
        <f aca="false">+M338+N337</f>
        <v>0.05</v>
      </c>
      <c r="O338" s="169" t="n">
        <f aca="false">+N338+O337</f>
        <v>0.05</v>
      </c>
      <c r="P338" s="169" t="n">
        <f aca="false">+O338+P337</f>
        <v>0.05</v>
      </c>
      <c r="Q338" s="169" t="n">
        <f aca="false">+P338+Q337</f>
        <v>0.05</v>
      </c>
      <c r="R338" s="169" t="n">
        <f aca="false">+Q338+R337</f>
        <v>0.05</v>
      </c>
      <c r="S338" s="169" t="n">
        <f aca="false">+R338+S337</f>
        <v>0.05</v>
      </c>
      <c r="T338" s="169" t="n">
        <f aca="false">+S338+T337</f>
        <v>0.05</v>
      </c>
      <c r="U338" s="169" t="n">
        <f aca="false">+T338+U337</f>
        <v>0.05</v>
      </c>
      <c r="V338" s="169" t="n">
        <f aca="false">+U338+V337</f>
        <v>0.05</v>
      </c>
      <c r="W338" s="169" t="n">
        <f aca="false">+V338+W337</f>
        <v>0.05</v>
      </c>
      <c r="X338" s="169" t="n">
        <f aca="false">+W338+X337</f>
        <v>0.0661111111111111</v>
      </c>
      <c r="Y338" s="169" t="n">
        <f aca="false">+X338+Y337</f>
        <v>0.0822222222222222</v>
      </c>
      <c r="Z338" s="169" t="n">
        <f aca="false">+Y338+Z337</f>
        <v>0.0983333333333334</v>
      </c>
      <c r="AA338" s="169" t="n">
        <f aca="false">+Z338+AA337</f>
        <v>0.114444444444444</v>
      </c>
      <c r="AB338" s="169" t="n">
        <f aca="false">+AA338+AB337</f>
        <v>0.130555555555556</v>
      </c>
      <c r="AC338" s="169" t="n">
        <f aca="false">+AB338+AC337</f>
        <v>0.146666666666667</v>
      </c>
      <c r="AD338" s="169" t="n">
        <f aca="false">+AC338+AD337</f>
        <v>0.162777777777778</v>
      </c>
      <c r="AE338" s="169" t="n">
        <f aca="false">+AD338+AE337</f>
        <v>0.178888888888889</v>
      </c>
      <c r="AF338" s="170" t="n">
        <f aca="false">+AE338+AF337</f>
        <v>0.195</v>
      </c>
      <c r="AG338" s="169" t="n">
        <f aca="false">+AF338+AG337</f>
        <v>0.211111111111111</v>
      </c>
      <c r="AH338" s="169" t="n">
        <f aca="false">+AG338+AH337</f>
        <v>0.227222222222222</v>
      </c>
      <c r="AI338" s="169" t="n">
        <f aca="false">+AH338+AI337</f>
        <v>0.243333333333333</v>
      </c>
      <c r="AJ338" s="169" t="n">
        <f aca="false">+AI338+AJ337</f>
        <v>0.259444444444444</v>
      </c>
      <c r="AK338" s="169" t="n">
        <f aca="false">+AJ338+AK337</f>
        <v>0.275555555555556</v>
      </c>
      <c r="AL338" s="169" t="n">
        <f aca="false">+AK338+AL337</f>
        <v>0.291666666666667</v>
      </c>
      <c r="AM338" s="169" t="n">
        <f aca="false">+AL338+AM337</f>
        <v>0.307777777777778</v>
      </c>
      <c r="AN338" s="169" t="n">
        <f aca="false">+AM338+AN337</f>
        <v>0.323888888888889</v>
      </c>
      <c r="AO338" s="169" t="n">
        <f aca="false">+AN338+AO337</f>
        <v>0.34</v>
      </c>
      <c r="AP338" s="169" t="n">
        <f aca="false">+AO338+AP337</f>
        <v>1</v>
      </c>
      <c r="AQ338" s="169" t="n">
        <f aca="false">+AP338+AQ337</f>
        <v>1</v>
      </c>
      <c r="AR338" s="169" t="n">
        <f aca="false">+AQ338+AR337</f>
        <v>1</v>
      </c>
      <c r="AS338" s="169" t="n">
        <f aca="false">+AR338+AS337</f>
        <v>1</v>
      </c>
      <c r="AT338" s="169" t="n">
        <f aca="false">+AS338+AT337</f>
        <v>1</v>
      </c>
      <c r="AU338" s="169" t="n">
        <f aca="false">+AT338+AU337</f>
        <v>1</v>
      </c>
      <c r="AV338" s="169" t="n">
        <f aca="false">+AU338+AV337</f>
        <v>1</v>
      </c>
      <c r="AW338" s="169" t="n">
        <f aca="false">+AV338+AW337</f>
        <v>1</v>
      </c>
      <c r="AX338" s="169" t="n">
        <f aca="false">+AW338+AX337</f>
        <v>1</v>
      </c>
      <c r="AY338" s="169" t="n">
        <f aca="false">+AX338+AY337</f>
        <v>1</v>
      </c>
      <c r="AZ338" s="169" t="n">
        <f aca="false">+AY338+AZ337</f>
        <v>1</v>
      </c>
      <c r="BA338" s="169" t="n">
        <f aca="false">+AZ338+BA337</f>
        <v>1</v>
      </c>
      <c r="BB338" s="169" t="n">
        <f aca="false">+BA338+BB337</f>
        <v>1</v>
      </c>
      <c r="BC338" s="171"/>
      <c r="BD338" s="168"/>
    </row>
    <row r="339" customFormat="false" ht="12.75" hidden="false" customHeight="false" outlineLevel="0" collapsed="false">
      <c r="A339" s="161"/>
      <c r="B339" s="173"/>
      <c r="C339" s="163"/>
      <c r="D339" s="174"/>
      <c r="E339" s="174"/>
      <c r="F339" s="174"/>
      <c r="G339" s="174"/>
      <c r="H339" s="174"/>
      <c r="I339" s="174"/>
      <c r="J339" s="174"/>
      <c r="K339" s="174"/>
      <c r="L339" s="174"/>
      <c r="M339" s="174"/>
      <c r="N339" s="174"/>
      <c r="O339" s="174"/>
      <c r="P339" s="174"/>
      <c r="Q339" s="174"/>
      <c r="R339" s="174"/>
      <c r="S339" s="174"/>
      <c r="T339" s="174"/>
      <c r="U339" s="174"/>
      <c r="V339" s="174"/>
      <c r="W339" s="174"/>
      <c r="X339" s="174"/>
      <c r="Y339" s="174"/>
      <c r="Z339" s="174"/>
      <c r="AA339" s="174"/>
      <c r="AB339" s="174"/>
      <c r="AC339" s="174"/>
      <c r="AD339" s="174"/>
      <c r="AE339" s="174"/>
      <c r="AF339" s="175"/>
      <c r="AG339" s="174"/>
      <c r="AH339" s="174"/>
      <c r="AI339" s="174"/>
      <c r="AJ339" s="174"/>
      <c r="AK339" s="174"/>
      <c r="AL339" s="174"/>
      <c r="AM339" s="174"/>
      <c r="AN339" s="174"/>
      <c r="AO339" s="174"/>
      <c r="AP339" s="174"/>
      <c r="AQ339" s="174"/>
      <c r="AR339" s="174"/>
      <c r="AS339" s="174"/>
      <c r="AT339" s="174"/>
      <c r="AU339" s="174"/>
      <c r="AV339" s="174"/>
      <c r="AW339" s="174"/>
      <c r="AX339" s="174"/>
      <c r="AY339" s="174"/>
      <c r="AZ339" s="174"/>
      <c r="BA339" s="174"/>
      <c r="BB339" s="174"/>
      <c r="BC339" s="176"/>
      <c r="BD339" s="173"/>
    </row>
    <row r="340" customFormat="false" ht="12.75" hidden="false" customHeight="false" outlineLevel="0" collapsed="false">
      <c r="A340" s="161"/>
      <c r="B340" s="178" t="s">
        <v>125</v>
      </c>
      <c r="C340" s="179" t="n">
        <v>14.2</v>
      </c>
      <c r="D340" s="180" t="n">
        <f aca="false">+D336*$C340</f>
        <v>0</v>
      </c>
      <c r="E340" s="180" t="n">
        <f aca="false">+E336*$C340</f>
        <v>0</v>
      </c>
      <c r="F340" s="180" t="n">
        <f aca="false">+F336*$C340</f>
        <v>0</v>
      </c>
      <c r="G340" s="180" t="n">
        <f aca="false">+G336*$C340</f>
        <v>0</v>
      </c>
      <c r="H340" s="180" t="n">
        <f aca="false">+H336*$C340</f>
        <v>0</v>
      </c>
      <c r="I340" s="180" t="n">
        <f aca="false">+I336*$C340</f>
        <v>0</v>
      </c>
      <c r="J340" s="180" t="n">
        <f aca="false">+J336*$C340</f>
        <v>0</v>
      </c>
      <c r="K340" s="180" t="n">
        <f aca="false">+K336*$C340</f>
        <v>0</v>
      </c>
      <c r="L340" s="180" t="n">
        <f aca="false">+L336*$C340</f>
        <v>0</v>
      </c>
      <c r="M340" s="180" t="n">
        <f aca="false">+M336*$C340</f>
        <v>0</v>
      </c>
      <c r="N340" s="180" t="n">
        <f aca="false">+N336*$C340</f>
        <v>0.705773809523809</v>
      </c>
      <c r="O340" s="180" t="n">
        <f aca="false">+O336*$C340</f>
        <v>0.705773809523809</v>
      </c>
      <c r="P340" s="180" t="n">
        <f aca="false">+P336*$C340</f>
        <v>0.705773809523809</v>
      </c>
      <c r="Q340" s="180" t="n">
        <f aca="false">+Q336*$C340</f>
        <v>0.705773809523809</v>
      </c>
      <c r="R340" s="180" t="n">
        <f aca="false">+R336*$C340</f>
        <v>0.705773809523809</v>
      </c>
      <c r="S340" s="180" t="n">
        <f aca="false">+S336*$C340</f>
        <v>0.705773809523809</v>
      </c>
      <c r="T340" s="180" t="n">
        <f aca="false">+T336*$C340</f>
        <v>0.705773809523809</v>
      </c>
      <c r="U340" s="180" t="n">
        <f aca="false">+U336*$C340</f>
        <v>0.705773809523809</v>
      </c>
      <c r="V340" s="180" t="n">
        <f aca="false">+V336*$C340</f>
        <v>0.705773809523809</v>
      </c>
      <c r="W340" s="180" t="n">
        <f aca="false">+W336*$C340</f>
        <v>0.705773809523809</v>
      </c>
      <c r="X340" s="180" t="n">
        <f aca="false">+X336*$C340</f>
        <v>1.41601047619048</v>
      </c>
      <c r="Y340" s="180" t="n">
        <f aca="false">+Y336*$C340</f>
        <v>2.12624714285714</v>
      </c>
      <c r="Z340" s="180" t="n">
        <f aca="false">+Z336*$C340</f>
        <v>2.83648380952381</v>
      </c>
      <c r="AA340" s="180" t="n">
        <f aca="false">+AA336*$C340</f>
        <v>3.54672047619048</v>
      </c>
      <c r="AB340" s="180" t="n">
        <f aca="false">+AB336*$C340</f>
        <v>4.25695714285714</v>
      </c>
      <c r="AC340" s="180" t="n">
        <f aca="false">+AC336*$C340</f>
        <v>4.96719380952381</v>
      </c>
      <c r="AD340" s="180" t="n">
        <f aca="false">+AD336*$C340</f>
        <v>5.67743047619048</v>
      </c>
      <c r="AE340" s="180" t="n">
        <f aca="false">+AE336*$C340</f>
        <v>6.38766714285714</v>
      </c>
      <c r="AF340" s="181" t="n">
        <f aca="false">+AF336*$C340</f>
        <v>7.09790380952381</v>
      </c>
      <c r="AG340" s="180" t="n">
        <f aca="false">+AG336*$C340</f>
        <v>7.80814047619047</v>
      </c>
      <c r="AH340" s="180" t="n">
        <f aca="false">+AH336*$C340</f>
        <v>8.51837714285714</v>
      </c>
      <c r="AI340" s="180" t="n">
        <f aca="false">+AI336*$C340</f>
        <v>9.22861380952381</v>
      </c>
      <c r="AJ340" s="180" t="n">
        <f aca="false">+AJ336*$C340</f>
        <v>9.93885047619048</v>
      </c>
      <c r="AK340" s="180" t="n">
        <f aca="false">+AK336*$C340</f>
        <v>10.6490871428571</v>
      </c>
      <c r="AL340" s="180" t="n">
        <f aca="false">+AL336*$C340</f>
        <v>11.3593238095238</v>
      </c>
      <c r="AM340" s="180" t="n">
        <f aca="false">+AM336*$C340</f>
        <v>12.0695604761905</v>
      </c>
      <c r="AN340" s="180" t="n">
        <f aca="false">+AN336*$C340</f>
        <v>12.7797971428571</v>
      </c>
      <c r="AO340" s="180" t="n">
        <f aca="false">+AO336*$C340</f>
        <v>13.4900338095238</v>
      </c>
      <c r="AP340" s="180" t="n">
        <f aca="false">+AP336*$C340</f>
        <v>13.4900338095238</v>
      </c>
      <c r="AQ340" s="180" t="n">
        <f aca="false">+AQ336*$C340</f>
        <v>13.4900338095238</v>
      </c>
      <c r="AR340" s="180" t="n">
        <f aca="false">+AR336*$C340</f>
        <v>13.4900338095238</v>
      </c>
      <c r="AS340" s="180" t="n">
        <f aca="false">+AS336*$C340</f>
        <v>13.4900338095238</v>
      </c>
      <c r="AT340" s="180" t="n">
        <f aca="false">+AT336*$C340</f>
        <v>14.2000338095238</v>
      </c>
      <c r="AU340" s="180" t="n">
        <f aca="false">+AU336*$C340</f>
        <v>14.2000338095238</v>
      </c>
      <c r="AV340" s="180" t="n">
        <f aca="false">+AV336*$C340</f>
        <v>14.2000338095238</v>
      </c>
      <c r="AW340" s="180" t="n">
        <f aca="false">+AW336*$C340</f>
        <v>14.2000338095238</v>
      </c>
      <c r="AX340" s="180" t="n">
        <f aca="false">+AX336*$C340</f>
        <v>14.2000338095238</v>
      </c>
      <c r="AY340" s="180" t="n">
        <f aca="false">+AY336*$C340</f>
        <v>14.2000338095238</v>
      </c>
      <c r="AZ340" s="180" t="n">
        <f aca="false">+AZ336*$C340</f>
        <v>14.2000338095238</v>
      </c>
      <c r="BA340" s="180" t="n">
        <f aca="false">+BA336*$C340</f>
        <v>14.2000338095238</v>
      </c>
      <c r="BB340" s="180" t="n">
        <f aca="false">+BB336*$C340</f>
        <v>14.2000338095238</v>
      </c>
      <c r="BC340" s="182"/>
      <c r="BD340" s="183"/>
      <c r="BE340" s="183"/>
      <c r="BF340" s="183"/>
      <c r="BG340" s="183"/>
      <c r="BH340" s="183"/>
      <c r="BI340" s="183"/>
      <c r="BJ340" s="183"/>
      <c r="BK340" s="183"/>
      <c r="BL340" s="183"/>
      <c r="BM340" s="183"/>
      <c r="BN340" s="183"/>
      <c r="BO340" s="183"/>
      <c r="BP340" s="183"/>
      <c r="BQ340" s="183"/>
      <c r="BR340" s="183"/>
      <c r="BS340" s="183"/>
      <c r="BT340" s="183"/>
      <c r="BU340" s="183"/>
      <c r="BV340" s="183"/>
      <c r="BW340" s="183"/>
      <c r="BX340" s="183"/>
      <c r="BY340" s="183"/>
      <c r="BZ340" s="183"/>
      <c r="CA340" s="183"/>
      <c r="CB340" s="183"/>
      <c r="CC340" s="183"/>
      <c r="CD340" s="183"/>
      <c r="CE340" s="183"/>
      <c r="CF340" s="183"/>
      <c r="CG340" s="183"/>
      <c r="CH340" s="183"/>
      <c r="CI340" s="183"/>
      <c r="CJ340" s="183"/>
      <c r="CK340" s="183"/>
    </row>
    <row r="341" customFormat="false" ht="13.5" hidden="false" customHeight="false" outlineLevel="0" collapsed="false">
      <c r="A341" s="161"/>
      <c r="B341" s="184" t="s">
        <v>126</v>
      </c>
      <c r="C341" s="185" t="str">
        <f aca="false">+'NTP or Sold'!B33</f>
        <v>Committed</v>
      </c>
      <c r="D341" s="186" t="n">
        <f aca="false">+D338*$C340</f>
        <v>0</v>
      </c>
      <c r="E341" s="186" t="n">
        <f aca="false">+E338*$C340</f>
        <v>0</v>
      </c>
      <c r="F341" s="186" t="n">
        <f aca="false">+F338*$C340</f>
        <v>0</v>
      </c>
      <c r="G341" s="186" t="n">
        <f aca="false">+G338*$C340</f>
        <v>0</v>
      </c>
      <c r="H341" s="186" t="n">
        <f aca="false">+H338*$C340</f>
        <v>0</v>
      </c>
      <c r="I341" s="186" t="n">
        <f aca="false">+I338*$C340</f>
        <v>0</v>
      </c>
      <c r="J341" s="186" t="n">
        <f aca="false">+J338*$C340</f>
        <v>0</v>
      </c>
      <c r="K341" s="186" t="n">
        <f aca="false">+K338*$C340</f>
        <v>0</v>
      </c>
      <c r="L341" s="186" t="n">
        <f aca="false">+L338*$C340</f>
        <v>0</v>
      </c>
      <c r="M341" s="186" t="n">
        <f aca="false">+M338*$C340</f>
        <v>0</v>
      </c>
      <c r="N341" s="186" t="n">
        <f aca="false">+N338*$C340</f>
        <v>0.71</v>
      </c>
      <c r="O341" s="186" t="n">
        <f aca="false">+O338*$C340</f>
        <v>0.71</v>
      </c>
      <c r="P341" s="186" t="n">
        <f aca="false">+P338*$C340</f>
        <v>0.71</v>
      </c>
      <c r="Q341" s="186" t="n">
        <f aca="false">+Q338*$C340</f>
        <v>0.71</v>
      </c>
      <c r="R341" s="186" t="n">
        <f aca="false">+R338*$C340</f>
        <v>0.71</v>
      </c>
      <c r="S341" s="186" t="n">
        <f aca="false">+S338*$C340</f>
        <v>0.71</v>
      </c>
      <c r="T341" s="186" t="n">
        <f aca="false">+T338*$C340</f>
        <v>0.71</v>
      </c>
      <c r="U341" s="186" t="n">
        <f aca="false">+U338*$C340</f>
        <v>0.71</v>
      </c>
      <c r="V341" s="186" t="n">
        <f aca="false">+V338*$C340</f>
        <v>0.71</v>
      </c>
      <c r="W341" s="186" t="n">
        <f aca="false">+W338*$C340</f>
        <v>0.71</v>
      </c>
      <c r="X341" s="186" t="n">
        <f aca="false">+X338*$C340</f>
        <v>0.938777777777778</v>
      </c>
      <c r="Y341" s="186" t="n">
        <f aca="false">+Y338*$C340</f>
        <v>1.16755555555556</v>
      </c>
      <c r="Z341" s="186" t="n">
        <f aca="false">+Z338*$C340</f>
        <v>1.39633333333333</v>
      </c>
      <c r="AA341" s="186" t="n">
        <f aca="false">+AA338*$C340</f>
        <v>1.62511111111111</v>
      </c>
      <c r="AB341" s="186" t="n">
        <f aca="false">+AB338*$C340</f>
        <v>1.85388888888889</v>
      </c>
      <c r="AC341" s="186" t="n">
        <f aca="false">+AC338*$C340</f>
        <v>2.08266666666667</v>
      </c>
      <c r="AD341" s="186" t="n">
        <f aca="false">+AD338*$C340</f>
        <v>2.31144444444444</v>
      </c>
      <c r="AE341" s="186" t="n">
        <f aca="false">+AE338*$C340</f>
        <v>2.54022222222222</v>
      </c>
      <c r="AF341" s="187" t="n">
        <f aca="false">+AF338*$C340</f>
        <v>2.769</v>
      </c>
      <c r="AG341" s="186" t="n">
        <f aca="false">+AG338*$C340</f>
        <v>2.99777777777778</v>
      </c>
      <c r="AH341" s="186" t="n">
        <f aca="false">+AH338*$C340</f>
        <v>3.22655555555556</v>
      </c>
      <c r="AI341" s="186" t="n">
        <f aca="false">+AI338*$C340</f>
        <v>3.45533333333333</v>
      </c>
      <c r="AJ341" s="186" t="n">
        <f aca="false">+AJ338*$C340</f>
        <v>3.68411111111111</v>
      </c>
      <c r="AK341" s="186" t="n">
        <f aca="false">+AK338*$C340</f>
        <v>3.91288888888889</v>
      </c>
      <c r="AL341" s="186" t="n">
        <f aca="false">+AL338*$C340</f>
        <v>4.14166666666667</v>
      </c>
      <c r="AM341" s="186" t="n">
        <f aca="false">+AM338*$C340</f>
        <v>4.37044444444445</v>
      </c>
      <c r="AN341" s="186" t="n">
        <f aca="false">+AN338*$C340</f>
        <v>4.59922222222222</v>
      </c>
      <c r="AO341" s="186" t="n">
        <f aca="false">+AO338*$C340</f>
        <v>4.828</v>
      </c>
      <c r="AP341" s="186" t="n">
        <f aca="false">+AP338*$C340</f>
        <v>14.2</v>
      </c>
      <c r="AQ341" s="186" t="n">
        <f aca="false">+AQ338*$C340</f>
        <v>14.2</v>
      </c>
      <c r="AR341" s="186" t="n">
        <f aca="false">+AR338*$C340</f>
        <v>14.2</v>
      </c>
      <c r="AS341" s="186" t="n">
        <f aca="false">+AS338*$C340</f>
        <v>14.2</v>
      </c>
      <c r="AT341" s="186" t="n">
        <f aca="false">+AT338*$C340</f>
        <v>14.2</v>
      </c>
      <c r="AU341" s="186" t="n">
        <f aca="false">+AU338*$C340</f>
        <v>14.2</v>
      </c>
      <c r="AV341" s="186" t="n">
        <f aca="false">+AV338*$C340</f>
        <v>14.2</v>
      </c>
      <c r="AW341" s="186" t="n">
        <f aca="false">+AW338*$C340</f>
        <v>14.2</v>
      </c>
      <c r="AX341" s="186" t="n">
        <f aca="false">+AX338*$C340</f>
        <v>14.2</v>
      </c>
      <c r="AY341" s="186" t="n">
        <f aca="false">+AY338*$C340</f>
        <v>14.2</v>
      </c>
      <c r="AZ341" s="186" t="n">
        <f aca="false">+AZ338*$C340</f>
        <v>14.2</v>
      </c>
      <c r="BA341" s="186" t="n">
        <f aca="false">+BA338*$C340</f>
        <v>14.2</v>
      </c>
      <c r="BB341" s="186" t="n">
        <f aca="false">+BB338*$C340</f>
        <v>14.2</v>
      </c>
      <c r="BC341" s="188"/>
      <c r="BD341" s="189"/>
      <c r="BE341" s="189"/>
      <c r="BF341" s="189"/>
      <c r="BG341" s="189"/>
      <c r="BH341" s="189"/>
      <c r="BI341" s="189"/>
      <c r="BJ341" s="189"/>
      <c r="BK341" s="189"/>
      <c r="BL341" s="189"/>
      <c r="BM341" s="189"/>
      <c r="BN341" s="189"/>
      <c r="BO341" s="189"/>
      <c r="BP341" s="189"/>
      <c r="BQ341" s="189"/>
      <c r="BR341" s="189"/>
      <c r="BS341" s="189"/>
      <c r="BT341" s="189"/>
      <c r="BU341" s="189"/>
      <c r="BV341" s="189"/>
      <c r="BW341" s="189"/>
      <c r="BX341" s="189"/>
      <c r="BY341" s="189"/>
      <c r="BZ341" s="189"/>
      <c r="CA341" s="189"/>
      <c r="CB341" s="189"/>
      <c r="CC341" s="189"/>
      <c r="CD341" s="189"/>
      <c r="CE341" s="189"/>
      <c r="CF341" s="189"/>
      <c r="CG341" s="189"/>
      <c r="CH341" s="189"/>
      <c r="CI341" s="189"/>
      <c r="CJ341" s="189"/>
      <c r="CK341" s="189"/>
    </row>
    <row r="342" customFormat="false" ht="15" hidden="false" customHeight="true" outlineLevel="0" collapsed="false">
      <c r="A342" s="161" t="n">
        <f aca="false">+A334+1</f>
        <v>6</v>
      </c>
      <c r="B342" s="162" t="str">
        <f aca="false">+'NTP or Sold'!G34</f>
        <v>LM6000</v>
      </c>
      <c r="C342" s="163" t="str">
        <f aca="false">+'NTP or Sold'!S34</f>
        <v>Elektrobolt (ESA) - 85%</v>
      </c>
      <c r="D342" s="164"/>
      <c r="E342" s="164"/>
      <c r="F342" s="164"/>
      <c r="G342" s="164"/>
      <c r="H342" s="164"/>
      <c r="I342" s="164"/>
      <c r="J342" s="164"/>
      <c r="K342" s="164"/>
      <c r="L342" s="164"/>
      <c r="M342" s="164"/>
      <c r="N342" s="164"/>
      <c r="O342" s="164"/>
      <c r="P342" s="164"/>
      <c r="Q342" s="164"/>
      <c r="R342" s="164"/>
      <c r="S342" s="164"/>
      <c r="T342" s="164"/>
      <c r="U342" s="164"/>
      <c r="V342" s="164"/>
      <c r="W342" s="164"/>
      <c r="X342" s="164"/>
      <c r="Y342" s="164"/>
      <c r="Z342" s="164"/>
      <c r="AA342" s="164"/>
      <c r="AB342" s="164"/>
      <c r="AC342" s="164"/>
      <c r="AD342" s="164"/>
      <c r="AE342" s="164"/>
      <c r="AF342" s="165"/>
      <c r="AG342" s="164"/>
      <c r="AH342" s="164"/>
      <c r="AI342" s="164"/>
      <c r="AJ342" s="164"/>
      <c r="AK342" s="164"/>
      <c r="AL342" s="164"/>
      <c r="AM342" s="164"/>
      <c r="AN342" s="164"/>
      <c r="AO342" s="164"/>
      <c r="AP342" s="164"/>
      <c r="AQ342" s="164"/>
      <c r="AR342" s="164"/>
      <c r="AS342" s="164"/>
      <c r="AT342" s="164"/>
      <c r="AU342" s="164"/>
      <c r="AV342" s="164"/>
      <c r="AW342" s="164"/>
      <c r="AX342" s="164"/>
      <c r="AY342" s="164"/>
      <c r="AZ342" s="164"/>
      <c r="BA342" s="164"/>
      <c r="BB342" s="164"/>
      <c r="BC342" s="166"/>
    </row>
    <row r="343" customFormat="false" ht="12.75" hidden="false" customHeight="false" outlineLevel="0" collapsed="false">
      <c r="A343" s="161"/>
      <c r="B343" s="168" t="s">
        <v>121</v>
      </c>
      <c r="C343" s="163"/>
      <c r="D343" s="169" t="n">
        <v>0</v>
      </c>
      <c r="E343" s="169" t="n">
        <v>0</v>
      </c>
      <c r="F343" s="169" t="n">
        <v>0</v>
      </c>
      <c r="G343" s="169" t="n">
        <v>0</v>
      </c>
      <c r="H343" s="169" t="n">
        <v>0</v>
      </c>
      <c r="I343" s="169" t="n">
        <v>0</v>
      </c>
      <c r="J343" s="169" t="n">
        <v>0</v>
      </c>
      <c r="K343" s="169" t="n">
        <v>0</v>
      </c>
      <c r="L343" s="169" t="n">
        <v>0</v>
      </c>
      <c r="M343" s="169" t="n">
        <v>0</v>
      </c>
      <c r="N343" s="169" t="n">
        <f aca="false">16.7/336</f>
        <v>0.049702380952381</v>
      </c>
      <c r="O343" s="169" t="n">
        <v>0</v>
      </c>
      <c r="P343" s="169" t="n">
        <v>0</v>
      </c>
      <c r="Q343" s="169" t="n">
        <v>0</v>
      </c>
      <c r="R343" s="169" t="n">
        <v>0</v>
      </c>
      <c r="S343" s="169" t="n">
        <v>0</v>
      </c>
      <c r="T343" s="169" t="n">
        <v>0</v>
      </c>
      <c r="U343" s="169" t="n">
        <v>0</v>
      </c>
      <c r="V343" s="169" t="n">
        <v>0</v>
      </c>
      <c r="W343" s="169" t="n">
        <v>0</v>
      </c>
      <c r="X343" s="169" t="n">
        <f aca="false">+(0.95-0.0497)/18</f>
        <v>0.0500166666666667</v>
      </c>
      <c r="Y343" s="169" t="n">
        <f aca="false">+(0.95-0.0497)/18</f>
        <v>0.0500166666666667</v>
      </c>
      <c r="Z343" s="169" t="n">
        <f aca="false">+(0.95-0.0497)/18</f>
        <v>0.0500166666666667</v>
      </c>
      <c r="AA343" s="169" t="n">
        <f aca="false">+(0.95-0.0497)/18</f>
        <v>0.0500166666666667</v>
      </c>
      <c r="AB343" s="169" t="n">
        <f aca="false">+(0.95-0.0497)/18</f>
        <v>0.0500166666666667</v>
      </c>
      <c r="AC343" s="169" t="n">
        <f aca="false">+(0.95-0.0497)/18</f>
        <v>0.0500166666666667</v>
      </c>
      <c r="AD343" s="169" t="n">
        <f aca="false">+(0.95-0.0497)/18</f>
        <v>0.0500166666666667</v>
      </c>
      <c r="AE343" s="169" t="n">
        <f aca="false">+(0.95-0.0497)/18</f>
        <v>0.0500166666666667</v>
      </c>
      <c r="AF343" s="170" t="n">
        <f aca="false">+(0.95-0.0497)/18</f>
        <v>0.0500166666666667</v>
      </c>
      <c r="AG343" s="169" t="n">
        <f aca="false">+(0.95-0.0497)/18</f>
        <v>0.0500166666666667</v>
      </c>
      <c r="AH343" s="169" t="n">
        <f aca="false">+(0.95-0.0497)/18</f>
        <v>0.0500166666666667</v>
      </c>
      <c r="AI343" s="169" t="n">
        <f aca="false">+(0.95-0.0497)/18</f>
        <v>0.0500166666666667</v>
      </c>
      <c r="AJ343" s="169" t="n">
        <f aca="false">+(0.95-0.0497)/18</f>
        <v>0.0500166666666667</v>
      </c>
      <c r="AK343" s="169" t="n">
        <f aca="false">+(0.95-0.0497)/18</f>
        <v>0.0500166666666667</v>
      </c>
      <c r="AL343" s="169" t="n">
        <f aca="false">+(0.95-0.0497)/18</f>
        <v>0.0500166666666667</v>
      </c>
      <c r="AM343" s="169" t="n">
        <f aca="false">+(0.95-0.0497)/18</f>
        <v>0.0500166666666667</v>
      </c>
      <c r="AN343" s="169" t="n">
        <f aca="false">+(0.95-0.0497)/18</f>
        <v>0.0500166666666667</v>
      </c>
      <c r="AO343" s="169" t="n">
        <f aca="false">+(0.95-0.0497)/18</f>
        <v>0.0500166666666667</v>
      </c>
      <c r="AP343" s="169" t="n">
        <v>0</v>
      </c>
      <c r="AQ343" s="169" t="n">
        <v>0</v>
      </c>
      <c r="AR343" s="169" t="n">
        <v>0</v>
      </c>
      <c r="AS343" s="169" t="n">
        <v>0</v>
      </c>
      <c r="AT343" s="169" t="n">
        <v>0.05</v>
      </c>
      <c r="AU343" s="169" t="n">
        <v>0</v>
      </c>
      <c r="AV343" s="169" t="n">
        <v>0</v>
      </c>
      <c r="AW343" s="169" t="n">
        <v>0</v>
      </c>
      <c r="AX343" s="169" t="n">
        <v>0</v>
      </c>
      <c r="AY343" s="169" t="n">
        <v>0</v>
      </c>
      <c r="AZ343" s="169" t="n">
        <v>0</v>
      </c>
      <c r="BA343" s="169" t="n">
        <v>0</v>
      </c>
      <c r="BB343" s="169" t="n">
        <v>0</v>
      </c>
      <c r="BC343" s="171" t="n">
        <f aca="false">SUM(N343:BB343)</f>
        <v>1.00000238095238</v>
      </c>
      <c r="BD343" s="168"/>
    </row>
    <row r="344" customFormat="false" ht="12.75" hidden="false" customHeight="false" outlineLevel="0" collapsed="false">
      <c r="A344" s="161"/>
      <c r="B344" s="168" t="s">
        <v>122</v>
      </c>
      <c r="C344" s="163"/>
      <c r="D344" s="169" t="n">
        <f aca="false">+D343</f>
        <v>0</v>
      </c>
      <c r="E344" s="169" t="n">
        <f aca="false">+D344+E343</f>
        <v>0</v>
      </c>
      <c r="F344" s="169" t="n">
        <f aca="false">+E344+F343</f>
        <v>0</v>
      </c>
      <c r="G344" s="169" t="n">
        <f aca="false">+F344+G343</f>
        <v>0</v>
      </c>
      <c r="H344" s="169" t="n">
        <f aca="false">+G344+H343</f>
        <v>0</v>
      </c>
      <c r="I344" s="169" t="n">
        <f aca="false">+H344+I343</f>
        <v>0</v>
      </c>
      <c r="J344" s="169" t="n">
        <f aca="false">+I344+J343</f>
        <v>0</v>
      </c>
      <c r="K344" s="169" t="n">
        <f aca="false">+J344+K343</f>
        <v>0</v>
      </c>
      <c r="L344" s="169" t="n">
        <f aca="false">+K344+L343</f>
        <v>0</v>
      </c>
      <c r="M344" s="169" t="n">
        <f aca="false">+L344+M343</f>
        <v>0</v>
      </c>
      <c r="N344" s="169" t="n">
        <f aca="false">+M344+N343</f>
        <v>0.049702380952381</v>
      </c>
      <c r="O344" s="169" t="n">
        <f aca="false">+N344+O343</f>
        <v>0.049702380952381</v>
      </c>
      <c r="P344" s="169" t="n">
        <f aca="false">+O344+P343</f>
        <v>0.049702380952381</v>
      </c>
      <c r="Q344" s="169" t="n">
        <f aca="false">+P344+Q343</f>
        <v>0.049702380952381</v>
      </c>
      <c r="R344" s="169" t="n">
        <f aca="false">+Q344+R343</f>
        <v>0.049702380952381</v>
      </c>
      <c r="S344" s="169" t="n">
        <f aca="false">+R344+S343</f>
        <v>0.049702380952381</v>
      </c>
      <c r="T344" s="169" t="n">
        <f aca="false">+S344+T343</f>
        <v>0.049702380952381</v>
      </c>
      <c r="U344" s="169" t="n">
        <f aca="false">+T344+U343</f>
        <v>0.049702380952381</v>
      </c>
      <c r="V344" s="169" t="n">
        <f aca="false">+U344+V343</f>
        <v>0.049702380952381</v>
      </c>
      <c r="W344" s="169" t="n">
        <f aca="false">+V344+W343</f>
        <v>0.049702380952381</v>
      </c>
      <c r="X344" s="169" t="n">
        <f aca="false">+W344+X343</f>
        <v>0.0997190476190476</v>
      </c>
      <c r="Y344" s="169" t="n">
        <f aca="false">+X344+Y343</f>
        <v>0.149735714285714</v>
      </c>
      <c r="Z344" s="169" t="n">
        <f aca="false">+Y344+Z343</f>
        <v>0.199752380952381</v>
      </c>
      <c r="AA344" s="169" t="n">
        <f aca="false">+Z344+AA343</f>
        <v>0.249769047619048</v>
      </c>
      <c r="AB344" s="169" t="n">
        <f aca="false">+AA344+AB343</f>
        <v>0.299785714285714</v>
      </c>
      <c r="AC344" s="169" t="n">
        <f aca="false">+AB344+AC343</f>
        <v>0.349802380952381</v>
      </c>
      <c r="AD344" s="169" t="n">
        <f aca="false">+AC344+AD343</f>
        <v>0.399819047619048</v>
      </c>
      <c r="AE344" s="169" t="n">
        <f aca="false">+AD344+AE343</f>
        <v>0.449835714285714</v>
      </c>
      <c r="AF344" s="170" t="n">
        <f aca="false">+AE344+AF343</f>
        <v>0.499852380952381</v>
      </c>
      <c r="AG344" s="169" t="n">
        <f aca="false">+AF344+AG343</f>
        <v>0.549869047619048</v>
      </c>
      <c r="AH344" s="169" t="n">
        <f aca="false">+AG344+AH343</f>
        <v>0.599885714285714</v>
      </c>
      <c r="AI344" s="169" t="n">
        <f aca="false">+AH344+AI343</f>
        <v>0.649902380952381</v>
      </c>
      <c r="AJ344" s="169" t="n">
        <f aca="false">+AI344+AJ343</f>
        <v>0.699919047619048</v>
      </c>
      <c r="AK344" s="169" t="n">
        <f aca="false">+AJ344+AK343</f>
        <v>0.749935714285714</v>
      </c>
      <c r="AL344" s="169" t="n">
        <f aca="false">+AK344+AL343</f>
        <v>0.799952380952381</v>
      </c>
      <c r="AM344" s="169" t="n">
        <f aca="false">+AL344+AM343</f>
        <v>0.849969047619048</v>
      </c>
      <c r="AN344" s="169" t="n">
        <f aca="false">+AM344+AN343</f>
        <v>0.899985714285715</v>
      </c>
      <c r="AO344" s="169" t="n">
        <f aca="false">+AN344+AO343</f>
        <v>0.950002380952381</v>
      </c>
      <c r="AP344" s="169" t="n">
        <f aca="false">+AO344+AP343</f>
        <v>0.950002380952381</v>
      </c>
      <c r="AQ344" s="169" t="n">
        <f aca="false">+AP344+AQ343</f>
        <v>0.950002380952381</v>
      </c>
      <c r="AR344" s="169" t="n">
        <f aca="false">+AQ344+AR343</f>
        <v>0.950002380952381</v>
      </c>
      <c r="AS344" s="169" t="n">
        <f aca="false">+AR344+AS343</f>
        <v>0.950002380952381</v>
      </c>
      <c r="AT344" s="169" t="n">
        <f aca="false">+AS344+AT343</f>
        <v>1.00000238095238</v>
      </c>
      <c r="AU344" s="169" t="n">
        <f aca="false">+AT344+AU343</f>
        <v>1.00000238095238</v>
      </c>
      <c r="AV344" s="169" t="n">
        <f aca="false">+AU344+AV343</f>
        <v>1.00000238095238</v>
      </c>
      <c r="AW344" s="169" t="n">
        <f aca="false">+AV344+AW343</f>
        <v>1.00000238095238</v>
      </c>
      <c r="AX344" s="169" t="n">
        <f aca="false">+AW344+AX343</f>
        <v>1.00000238095238</v>
      </c>
      <c r="AY344" s="169" t="n">
        <f aca="false">+AX344+AY343</f>
        <v>1.00000238095238</v>
      </c>
      <c r="AZ344" s="169" t="n">
        <f aca="false">+AY344+AZ343</f>
        <v>1.00000238095238</v>
      </c>
      <c r="BA344" s="169" t="n">
        <f aca="false">+AZ344+BA343</f>
        <v>1.00000238095238</v>
      </c>
      <c r="BB344" s="169" t="n">
        <f aca="false">+BA344+BB343</f>
        <v>1.00000238095238</v>
      </c>
      <c r="BC344" s="171"/>
      <c r="BD344" s="168"/>
    </row>
    <row r="345" customFormat="false" ht="12.75" hidden="false" customHeight="false" outlineLevel="0" collapsed="false">
      <c r="A345" s="161"/>
      <c r="B345" s="168" t="s">
        <v>123</v>
      </c>
      <c r="C345" s="163"/>
      <c r="D345" s="169" t="n">
        <v>0</v>
      </c>
      <c r="E345" s="169" t="n">
        <v>0</v>
      </c>
      <c r="F345" s="169" t="n">
        <v>0</v>
      </c>
      <c r="G345" s="169" t="n">
        <v>0</v>
      </c>
      <c r="H345" s="169" t="n">
        <v>0</v>
      </c>
      <c r="I345" s="169" t="n">
        <v>0</v>
      </c>
      <c r="J345" s="169" t="n">
        <v>0</v>
      </c>
      <c r="K345" s="169" t="n">
        <v>0</v>
      </c>
      <c r="L345" s="169" t="n">
        <v>0</v>
      </c>
      <c r="M345" s="169" t="n">
        <v>0</v>
      </c>
      <c r="N345" s="169" t="n">
        <v>0.05</v>
      </c>
      <c r="O345" s="169" t="n">
        <v>0</v>
      </c>
      <c r="P345" s="169" t="n">
        <v>0</v>
      </c>
      <c r="Q345" s="169" t="n">
        <v>0</v>
      </c>
      <c r="R345" s="169" t="n">
        <v>0</v>
      </c>
      <c r="S345" s="169" t="n">
        <v>0</v>
      </c>
      <c r="T345" s="169" t="n">
        <v>0</v>
      </c>
      <c r="U345" s="169" t="n">
        <v>0</v>
      </c>
      <c r="V345" s="169" t="n">
        <v>0</v>
      </c>
      <c r="W345" s="169" t="n">
        <v>0</v>
      </c>
      <c r="X345" s="169" t="n">
        <f aca="false">+(0.34-0.05)/18</f>
        <v>0.0161111111111111</v>
      </c>
      <c r="Y345" s="169" t="n">
        <f aca="false">+(0.34-0.05)/18</f>
        <v>0.0161111111111111</v>
      </c>
      <c r="Z345" s="169" t="n">
        <f aca="false">+(0.34-0.05)/18</f>
        <v>0.0161111111111111</v>
      </c>
      <c r="AA345" s="169" t="n">
        <f aca="false">+(0.34-0.05)/18</f>
        <v>0.0161111111111111</v>
      </c>
      <c r="AB345" s="169" t="n">
        <f aca="false">+(0.34-0.05)/18</f>
        <v>0.0161111111111111</v>
      </c>
      <c r="AC345" s="169" t="n">
        <f aca="false">+(0.34-0.05)/18</f>
        <v>0.0161111111111111</v>
      </c>
      <c r="AD345" s="169" t="n">
        <f aca="false">+(0.34-0.05)/18</f>
        <v>0.0161111111111111</v>
      </c>
      <c r="AE345" s="169" t="n">
        <f aca="false">+(0.34-0.05)/18</f>
        <v>0.0161111111111111</v>
      </c>
      <c r="AF345" s="170" t="n">
        <f aca="false">+(0.34-0.05)/18</f>
        <v>0.0161111111111111</v>
      </c>
      <c r="AG345" s="169" t="n">
        <f aca="false">+(0.34-0.05)/18</f>
        <v>0.0161111111111111</v>
      </c>
      <c r="AH345" s="169" t="n">
        <f aca="false">+(0.34-0.05)/18</f>
        <v>0.0161111111111111</v>
      </c>
      <c r="AI345" s="169" t="n">
        <f aca="false">+(0.34-0.05)/18</f>
        <v>0.0161111111111111</v>
      </c>
      <c r="AJ345" s="169" t="n">
        <f aca="false">+(0.34-0.05)/18</f>
        <v>0.0161111111111111</v>
      </c>
      <c r="AK345" s="169" t="n">
        <f aca="false">+(0.34-0.05)/18</f>
        <v>0.0161111111111111</v>
      </c>
      <c r="AL345" s="169" t="n">
        <f aca="false">+(0.34-0.05)/18</f>
        <v>0.0161111111111111</v>
      </c>
      <c r="AM345" s="169" t="n">
        <f aca="false">+(0.34-0.05)/18</f>
        <v>0.0161111111111111</v>
      </c>
      <c r="AN345" s="169" t="n">
        <f aca="false">+(0.34-0.05)/18</f>
        <v>0.0161111111111111</v>
      </c>
      <c r="AO345" s="169" t="n">
        <f aca="false">+(0.34-0.05)/18</f>
        <v>0.0161111111111111</v>
      </c>
      <c r="AP345" s="169" t="n">
        <v>0.66</v>
      </c>
      <c r="AQ345" s="169" t="n">
        <v>0</v>
      </c>
      <c r="AR345" s="169" t="n">
        <v>0</v>
      </c>
      <c r="AS345" s="169" t="n">
        <v>0</v>
      </c>
      <c r="AT345" s="169" t="n">
        <v>0</v>
      </c>
      <c r="AU345" s="169" t="n">
        <v>0</v>
      </c>
      <c r="AV345" s="169" t="n">
        <v>0</v>
      </c>
      <c r="AW345" s="169" t="n">
        <v>0</v>
      </c>
      <c r="AX345" s="169" t="n">
        <v>0</v>
      </c>
      <c r="AY345" s="169" t="n">
        <v>0</v>
      </c>
      <c r="AZ345" s="169" t="n">
        <v>0</v>
      </c>
      <c r="BA345" s="169" t="n">
        <v>0</v>
      </c>
      <c r="BB345" s="169" t="n">
        <v>0</v>
      </c>
      <c r="BC345" s="171" t="n">
        <f aca="false">SUM(N345:BB345)</f>
        <v>1</v>
      </c>
      <c r="BD345" s="168"/>
    </row>
    <row r="346" customFormat="false" ht="12.75" hidden="false" customHeight="false" outlineLevel="0" collapsed="false">
      <c r="A346" s="161"/>
      <c r="B346" s="168" t="s">
        <v>124</v>
      </c>
      <c r="C346" s="163"/>
      <c r="D346" s="169" t="n">
        <f aca="false">+D345</f>
        <v>0</v>
      </c>
      <c r="E346" s="169" t="n">
        <f aca="false">+D346+E345</f>
        <v>0</v>
      </c>
      <c r="F346" s="169" t="n">
        <f aca="false">+E346+F345</f>
        <v>0</v>
      </c>
      <c r="G346" s="169" t="n">
        <f aca="false">+F346+G345</f>
        <v>0</v>
      </c>
      <c r="H346" s="169" t="n">
        <f aca="false">+G346+H345</f>
        <v>0</v>
      </c>
      <c r="I346" s="169" t="n">
        <f aca="false">+H346+I345</f>
        <v>0</v>
      </c>
      <c r="J346" s="169" t="n">
        <f aca="false">+I346+J345</f>
        <v>0</v>
      </c>
      <c r="K346" s="169" t="n">
        <f aca="false">+J346+K345</f>
        <v>0</v>
      </c>
      <c r="L346" s="169" t="n">
        <f aca="false">+K346+L345</f>
        <v>0</v>
      </c>
      <c r="M346" s="169" t="n">
        <f aca="false">+L346+M345</f>
        <v>0</v>
      </c>
      <c r="N346" s="169" t="n">
        <f aca="false">+M346+N345</f>
        <v>0.05</v>
      </c>
      <c r="O346" s="169" t="n">
        <f aca="false">+N346+O345</f>
        <v>0.05</v>
      </c>
      <c r="P346" s="169" t="n">
        <f aca="false">+O346+P345</f>
        <v>0.05</v>
      </c>
      <c r="Q346" s="169" t="n">
        <f aca="false">+P346+Q345</f>
        <v>0.05</v>
      </c>
      <c r="R346" s="169" t="n">
        <f aca="false">+Q346+R345</f>
        <v>0.05</v>
      </c>
      <c r="S346" s="169" t="n">
        <f aca="false">+R346+S345</f>
        <v>0.05</v>
      </c>
      <c r="T346" s="169" t="n">
        <f aca="false">+S346+T345</f>
        <v>0.05</v>
      </c>
      <c r="U346" s="169" t="n">
        <f aca="false">+T346+U345</f>
        <v>0.05</v>
      </c>
      <c r="V346" s="169" t="n">
        <f aca="false">+U346+V345</f>
        <v>0.05</v>
      </c>
      <c r="W346" s="169" t="n">
        <f aca="false">+V346+W345</f>
        <v>0.05</v>
      </c>
      <c r="X346" s="169" t="n">
        <f aca="false">+W346+X345</f>
        <v>0.0661111111111111</v>
      </c>
      <c r="Y346" s="169" t="n">
        <f aca="false">+X346+Y345</f>
        <v>0.0822222222222222</v>
      </c>
      <c r="Z346" s="169" t="n">
        <f aca="false">+Y346+Z345</f>
        <v>0.0983333333333334</v>
      </c>
      <c r="AA346" s="169" t="n">
        <f aca="false">+Z346+AA345</f>
        <v>0.114444444444444</v>
      </c>
      <c r="AB346" s="169" t="n">
        <f aca="false">+AA346+AB345</f>
        <v>0.130555555555556</v>
      </c>
      <c r="AC346" s="169" t="n">
        <f aca="false">+AB346+AC345</f>
        <v>0.146666666666667</v>
      </c>
      <c r="AD346" s="169" t="n">
        <f aca="false">+AC346+AD345</f>
        <v>0.162777777777778</v>
      </c>
      <c r="AE346" s="169" t="n">
        <f aca="false">+AD346+AE345</f>
        <v>0.178888888888889</v>
      </c>
      <c r="AF346" s="170" t="n">
        <f aca="false">+AE346+AF345</f>
        <v>0.195</v>
      </c>
      <c r="AG346" s="169" t="n">
        <f aca="false">+AF346+AG345</f>
        <v>0.211111111111111</v>
      </c>
      <c r="AH346" s="169" t="n">
        <f aca="false">+AG346+AH345</f>
        <v>0.227222222222222</v>
      </c>
      <c r="AI346" s="169" t="n">
        <f aca="false">+AH346+AI345</f>
        <v>0.243333333333333</v>
      </c>
      <c r="AJ346" s="169" t="n">
        <f aca="false">+AI346+AJ345</f>
        <v>0.259444444444444</v>
      </c>
      <c r="AK346" s="169" t="n">
        <f aca="false">+AJ346+AK345</f>
        <v>0.275555555555556</v>
      </c>
      <c r="AL346" s="169" t="n">
        <f aca="false">+AK346+AL345</f>
        <v>0.291666666666667</v>
      </c>
      <c r="AM346" s="169" t="n">
        <f aca="false">+AL346+AM345</f>
        <v>0.307777777777778</v>
      </c>
      <c r="AN346" s="169" t="n">
        <f aca="false">+AM346+AN345</f>
        <v>0.323888888888889</v>
      </c>
      <c r="AO346" s="169" t="n">
        <f aca="false">+AN346+AO345</f>
        <v>0.34</v>
      </c>
      <c r="AP346" s="169" t="n">
        <f aca="false">+AO346+AP345</f>
        <v>1</v>
      </c>
      <c r="AQ346" s="169" t="n">
        <f aca="false">+AP346+AQ345</f>
        <v>1</v>
      </c>
      <c r="AR346" s="169" t="n">
        <f aca="false">+AQ346+AR345</f>
        <v>1</v>
      </c>
      <c r="AS346" s="169" t="n">
        <f aca="false">+AR346+AS345</f>
        <v>1</v>
      </c>
      <c r="AT346" s="169" t="n">
        <f aca="false">+AS346+AT345</f>
        <v>1</v>
      </c>
      <c r="AU346" s="169" t="n">
        <f aca="false">+AT346+AU345</f>
        <v>1</v>
      </c>
      <c r="AV346" s="169" t="n">
        <f aca="false">+AU346+AV345</f>
        <v>1</v>
      </c>
      <c r="AW346" s="169" t="n">
        <f aca="false">+AV346+AW345</f>
        <v>1</v>
      </c>
      <c r="AX346" s="169" t="n">
        <f aca="false">+AW346+AX345</f>
        <v>1</v>
      </c>
      <c r="AY346" s="169" t="n">
        <f aca="false">+AX346+AY345</f>
        <v>1</v>
      </c>
      <c r="AZ346" s="169" t="n">
        <f aca="false">+AY346+AZ345</f>
        <v>1</v>
      </c>
      <c r="BA346" s="169" t="n">
        <f aca="false">+AZ346+BA345</f>
        <v>1</v>
      </c>
      <c r="BB346" s="169" t="n">
        <f aca="false">+BA346+BB345</f>
        <v>1</v>
      </c>
      <c r="BC346" s="171"/>
      <c r="BD346" s="168"/>
    </row>
    <row r="347" customFormat="false" ht="12.75" hidden="false" customHeight="false" outlineLevel="0" collapsed="false">
      <c r="A347" s="161"/>
      <c r="B347" s="173"/>
      <c r="C347" s="163"/>
      <c r="D347" s="174"/>
      <c r="E347" s="174"/>
      <c r="F347" s="174"/>
      <c r="G347" s="174"/>
      <c r="H347" s="174"/>
      <c r="I347" s="174"/>
      <c r="J347" s="174"/>
      <c r="K347" s="174"/>
      <c r="L347" s="174"/>
      <c r="M347" s="174"/>
      <c r="N347" s="174"/>
      <c r="O347" s="174"/>
      <c r="P347" s="174"/>
      <c r="Q347" s="174"/>
      <c r="R347" s="174"/>
      <c r="S347" s="174"/>
      <c r="T347" s="174"/>
      <c r="U347" s="174"/>
      <c r="V347" s="174"/>
      <c r="W347" s="174"/>
      <c r="X347" s="174"/>
      <c r="Y347" s="174"/>
      <c r="Z347" s="174"/>
      <c r="AA347" s="174"/>
      <c r="AB347" s="174"/>
      <c r="AC347" s="174"/>
      <c r="AD347" s="174"/>
      <c r="AE347" s="174"/>
      <c r="AF347" s="175"/>
      <c r="AG347" s="174"/>
      <c r="AH347" s="174"/>
      <c r="AI347" s="174"/>
      <c r="AJ347" s="174"/>
      <c r="AK347" s="174"/>
      <c r="AL347" s="174"/>
      <c r="AM347" s="174"/>
      <c r="AN347" s="174"/>
      <c r="AO347" s="174"/>
      <c r="AP347" s="174"/>
      <c r="AQ347" s="174"/>
      <c r="AR347" s="174"/>
      <c r="AS347" s="174"/>
      <c r="AT347" s="174"/>
      <c r="AU347" s="174"/>
      <c r="AV347" s="174"/>
      <c r="AW347" s="174"/>
      <c r="AX347" s="174"/>
      <c r="AY347" s="174"/>
      <c r="AZ347" s="174"/>
      <c r="BA347" s="174"/>
      <c r="BB347" s="174"/>
      <c r="BC347" s="176"/>
      <c r="BD347" s="173"/>
    </row>
    <row r="348" customFormat="false" ht="12.75" hidden="false" customHeight="false" outlineLevel="0" collapsed="false">
      <c r="A348" s="161"/>
      <c r="B348" s="178" t="s">
        <v>125</v>
      </c>
      <c r="C348" s="179" t="n">
        <v>14.2</v>
      </c>
      <c r="D348" s="180" t="n">
        <f aca="false">+D344*$C348</f>
        <v>0</v>
      </c>
      <c r="E348" s="180" t="n">
        <f aca="false">+E344*$C348</f>
        <v>0</v>
      </c>
      <c r="F348" s="180" t="n">
        <f aca="false">+F344*$C348</f>
        <v>0</v>
      </c>
      <c r="G348" s="180" t="n">
        <f aca="false">+G344*$C348</f>
        <v>0</v>
      </c>
      <c r="H348" s="180" t="n">
        <f aca="false">+H344*$C348</f>
        <v>0</v>
      </c>
      <c r="I348" s="180" t="n">
        <f aca="false">+I344*$C348</f>
        <v>0</v>
      </c>
      <c r="J348" s="180" t="n">
        <f aca="false">+J344*$C348</f>
        <v>0</v>
      </c>
      <c r="K348" s="180" t="n">
        <f aca="false">+K344*$C348</f>
        <v>0</v>
      </c>
      <c r="L348" s="180" t="n">
        <f aca="false">+L344*$C348</f>
        <v>0</v>
      </c>
      <c r="M348" s="180" t="n">
        <f aca="false">+M344*$C348</f>
        <v>0</v>
      </c>
      <c r="N348" s="180" t="n">
        <f aca="false">+N344*$C348</f>
        <v>0.705773809523809</v>
      </c>
      <c r="O348" s="180" t="n">
        <f aca="false">+O344*$C348</f>
        <v>0.705773809523809</v>
      </c>
      <c r="P348" s="180" t="n">
        <f aca="false">+P344*$C348</f>
        <v>0.705773809523809</v>
      </c>
      <c r="Q348" s="180" t="n">
        <f aca="false">+Q344*$C348</f>
        <v>0.705773809523809</v>
      </c>
      <c r="R348" s="180" t="n">
        <f aca="false">+R344*$C348</f>
        <v>0.705773809523809</v>
      </c>
      <c r="S348" s="180" t="n">
        <f aca="false">+S344*$C348</f>
        <v>0.705773809523809</v>
      </c>
      <c r="T348" s="180" t="n">
        <f aca="false">+T344*$C348</f>
        <v>0.705773809523809</v>
      </c>
      <c r="U348" s="180" t="n">
        <f aca="false">+U344*$C348</f>
        <v>0.705773809523809</v>
      </c>
      <c r="V348" s="180" t="n">
        <f aca="false">+V344*$C348</f>
        <v>0.705773809523809</v>
      </c>
      <c r="W348" s="180" t="n">
        <f aca="false">+W344*$C348</f>
        <v>0.705773809523809</v>
      </c>
      <c r="X348" s="180" t="n">
        <f aca="false">+X344*$C348</f>
        <v>1.41601047619048</v>
      </c>
      <c r="Y348" s="180" t="n">
        <f aca="false">+Y344*$C348</f>
        <v>2.12624714285714</v>
      </c>
      <c r="Z348" s="180" t="n">
        <f aca="false">+Z344*$C348</f>
        <v>2.83648380952381</v>
      </c>
      <c r="AA348" s="180" t="n">
        <f aca="false">+AA344*$C348</f>
        <v>3.54672047619048</v>
      </c>
      <c r="AB348" s="180" t="n">
        <f aca="false">+AB344*$C348</f>
        <v>4.25695714285714</v>
      </c>
      <c r="AC348" s="180" t="n">
        <f aca="false">+AC344*$C348</f>
        <v>4.96719380952381</v>
      </c>
      <c r="AD348" s="180" t="n">
        <f aca="false">+AD344*$C348</f>
        <v>5.67743047619048</v>
      </c>
      <c r="AE348" s="180" t="n">
        <f aca="false">+AE344*$C348</f>
        <v>6.38766714285714</v>
      </c>
      <c r="AF348" s="181" t="n">
        <f aca="false">+AF344*$C348</f>
        <v>7.09790380952381</v>
      </c>
      <c r="AG348" s="180" t="n">
        <f aca="false">+AG344*$C348</f>
        <v>7.80814047619047</v>
      </c>
      <c r="AH348" s="180" t="n">
        <f aca="false">+AH344*$C348</f>
        <v>8.51837714285714</v>
      </c>
      <c r="AI348" s="180" t="n">
        <f aca="false">+AI344*$C348</f>
        <v>9.22861380952381</v>
      </c>
      <c r="AJ348" s="180" t="n">
        <f aca="false">+AJ344*$C348</f>
        <v>9.93885047619048</v>
      </c>
      <c r="AK348" s="180" t="n">
        <f aca="false">+AK344*$C348</f>
        <v>10.6490871428571</v>
      </c>
      <c r="AL348" s="180" t="n">
        <f aca="false">+AL344*$C348</f>
        <v>11.3593238095238</v>
      </c>
      <c r="AM348" s="180" t="n">
        <f aca="false">+AM344*$C348</f>
        <v>12.0695604761905</v>
      </c>
      <c r="AN348" s="180" t="n">
        <f aca="false">+AN344*$C348</f>
        <v>12.7797971428571</v>
      </c>
      <c r="AO348" s="180" t="n">
        <f aca="false">+AO344*$C348</f>
        <v>13.4900338095238</v>
      </c>
      <c r="AP348" s="180" t="n">
        <f aca="false">+AP344*$C348</f>
        <v>13.4900338095238</v>
      </c>
      <c r="AQ348" s="180" t="n">
        <f aca="false">+AQ344*$C348</f>
        <v>13.4900338095238</v>
      </c>
      <c r="AR348" s="180" t="n">
        <f aca="false">+AR344*$C348</f>
        <v>13.4900338095238</v>
      </c>
      <c r="AS348" s="180" t="n">
        <f aca="false">+AS344*$C348</f>
        <v>13.4900338095238</v>
      </c>
      <c r="AT348" s="180" t="n">
        <f aca="false">+AT344*$C348</f>
        <v>14.2000338095238</v>
      </c>
      <c r="AU348" s="180" t="n">
        <f aca="false">+AU344*$C348</f>
        <v>14.2000338095238</v>
      </c>
      <c r="AV348" s="180" t="n">
        <f aca="false">+AV344*$C348</f>
        <v>14.2000338095238</v>
      </c>
      <c r="AW348" s="180" t="n">
        <f aca="false">+AW344*$C348</f>
        <v>14.2000338095238</v>
      </c>
      <c r="AX348" s="180" t="n">
        <f aca="false">+AX344*$C348</f>
        <v>14.2000338095238</v>
      </c>
      <c r="AY348" s="180" t="n">
        <f aca="false">+AY344*$C348</f>
        <v>14.2000338095238</v>
      </c>
      <c r="AZ348" s="180" t="n">
        <f aca="false">+AZ344*$C348</f>
        <v>14.2000338095238</v>
      </c>
      <c r="BA348" s="180" t="n">
        <f aca="false">+BA344*$C348</f>
        <v>14.2000338095238</v>
      </c>
      <c r="BB348" s="180" t="n">
        <f aca="false">+BB344*$C348</f>
        <v>14.2000338095238</v>
      </c>
      <c r="BC348" s="182"/>
      <c r="BD348" s="183"/>
      <c r="BE348" s="183"/>
      <c r="BF348" s="183"/>
      <c r="BG348" s="183"/>
      <c r="BH348" s="183"/>
      <c r="BI348" s="183"/>
      <c r="BJ348" s="183"/>
      <c r="BK348" s="183"/>
      <c r="BL348" s="183"/>
      <c r="BM348" s="183"/>
      <c r="BN348" s="183"/>
      <c r="BO348" s="183"/>
      <c r="BP348" s="183"/>
      <c r="BQ348" s="183"/>
      <c r="BR348" s="183"/>
      <c r="BS348" s="183"/>
      <c r="BT348" s="183"/>
      <c r="BU348" s="183"/>
      <c r="BV348" s="183"/>
      <c r="BW348" s="183"/>
      <c r="BX348" s="183"/>
      <c r="BY348" s="183"/>
      <c r="BZ348" s="183"/>
      <c r="CA348" s="183"/>
      <c r="CB348" s="183"/>
      <c r="CC348" s="183"/>
      <c r="CD348" s="183"/>
      <c r="CE348" s="183"/>
      <c r="CF348" s="183"/>
      <c r="CG348" s="183"/>
      <c r="CH348" s="183"/>
      <c r="CI348" s="183"/>
      <c r="CJ348" s="183"/>
      <c r="CK348" s="183"/>
    </row>
    <row r="349" customFormat="false" ht="13.5" hidden="false" customHeight="false" outlineLevel="0" collapsed="false">
      <c r="A349" s="161"/>
      <c r="B349" s="184" t="s">
        <v>126</v>
      </c>
      <c r="C349" s="185" t="str">
        <f aca="false">+'NTP or Sold'!B34</f>
        <v>Committed</v>
      </c>
      <c r="D349" s="186" t="n">
        <f aca="false">+D346*$C348</f>
        <v>0</v>
      </c>
      <c r="E349" s="186" t="n">
        <f aca="false">+E346*$C348</f>
        <v>0</v>
      </c>
      <c r="F349" s="186" t="n">
        <f aca="false">+F346*$C348</f>
        <v>0</v>
      </c>
      <c r="G349" s="186" t="n">
        <f aca="false">+G346*$C348</f>
        <v>0</v>
      </c>
      <c r="H349" s="186" t="n">
        <f aca="false">+H346*$C348</f>
        <v>0</v>
      </c>
      <c r="I349" s="186" t="n">
        <f aca="false">+I346*$C348</f>
        <v>0</v>
      </c>
      <c r="J349" s="186" t="n">
        <f aca="false">+J346*$C348</f>
        <v>0</v>
      </c>
      <c r="K349" s="186" t="n">
        <f aca="false">+K346*$C348</f>
        <v>0</v>
      </c>
      <c r="L349" s="186" t="n">
        <f aca="false">+L346*$C348</f>
        <v>0</v>
      </c>
      <c r="M349" s="186" t="n">
        <f aca="false">+M346*$C348</f>
        <v>0</v>
      </c>
      <c r="N349" s="186" t="n">
        <f aca="false">+N346*$C348</f>
        <v>0.71</v>
      </c>
      <c r="O349" s="186" t="n">
        <f aca="false">+O346*$C348</f>
        <v>0.71</v>
      </c>
      <c r="P349" s="186" t="n">
        <f aca="false">+P346*$C348</f>
        <v>0.71</v>
      </c>
      <c r="Q349" s="186" t="n">
        <f aca="false">+Q346*$C348</f>
        <v>0.71</v>
      </c>
      <c r="R349" s="186" t="n">
        <f aca="false">+R346*$C348</f>
        <v>0.71</v>
      </c>
      <c r="S349" s="186" t="n">
        <f aca="false">+S346*$C348</f>
        <v>0.71</v>
      </c>
      <c r="T349" s="186" t="n">
        <f aca="false">+T346*$C348</f>
        <v>0.71</v>
      </c>
      <c r="U349" s="186" t="n">
        <f aca="false">+U346*$C348</f>
        <v>0.71</v>
      </c>
      <c r="V349" s="186" t="n">
        <f aca="false">+V346*$C348</f>
        <v>0.71</v>
      </c>
      <c r="W349" s="186" t="n">
        <f aca="false">+W346*$C348</f>
        <v>0.71</v>
      </c>
      <c r="X349" s="186" t="n">
        <f aca="false">+X346*$C348</f>
        <v>0.938777777777778</v>
      </c>
      <c r="Y349" s="186" t="n">
        <f aca="false">+Y346*$C348</f>
        <v>1.16755555555556</v>
      </c>
      <c r="Z349" s="186" t="n">
        <f aca="false">+Z346*$C348</f>
        <v>1.39633333333333</v>
      </c>
      <c r="AA349" s="186" t="n">
        <f aca="false">+AA346*$C348</f>
        <v>1.62511111111111</v>
      </c>
      <c r="AB349" s="186" t="n">
        <f aca="false">+AB346*$C348</f>
        <v>1.85388888888889</v>
      </c>
      <c r="AC349" s="186" t="n">
        <f aca="false">+AC346*$C348</f>
        <v>2.08266666666667</v>
      </c>
      <c r="AD349" s="186" t="n">
        <f aca="false">+AD346*$C348</f>
        <v>2.31144444444444</v>
      </c>
      <c r="AE349" s="186" t="n">
        <f aca="false">+AE346*$C348</f>
        <v>2.54022222222222</v>
      </c>
      <c r="AF349" s="187" t="n">
        <f aca="false">+AF346*$C348</f>
        <v>2.769</v>
      </c>
      <c r="AG349" s="186" t="n">
        <f aca="false">+AG346*$C348</f>
        <v>2.99777777777778</v>
      </c>
      <c r="AH349" s="186" t="n">
        <f aca="false">+AH346*$C348</f>
        <v>3.22655555555556</v>
      </c>
      <c r="AI349" s="186" t="n">
        <f aca="false">+AI346*$C348</f>
        <v>3.45533333333333</v>
      </c>
      <c r="AJ349" s="186" t="n">
        <f aca="false">+AJ346*$C348</f>
        <v>3.68411111111111</v>
      </c>
      <c r="AK349" s="186" t="n">
        <f aca="false">+AK346*$C348</f>
        <v>3.91288888888889</v>
      </c>
      <c r="AL349" s="186" t="n">
        <f aca="false">+AL346*$C348</f>
        <v>4.14166666666667</v>
      </c>
      <c r="AM349" s="186" t="n">
        <f aca="false">+AM346*$C348</f>
        <v>4.37044444444445</v>
      </c>
      <c r="AN349" s="186" t="n">
        <f aca="false">+AN346*$C348</f>
        <v>4.59922222222222</v>
      </c>
      <c r="AO349" s="186" t="n">
        <f aca="false">+AO346*$C348</f>
        <v>4.828</v>
      </c>
      <c r="AP349" s="186" t="n">
        <f aca="false">+AP346*$C348</f>
        <v>14.2</v>
      </c>
      <c r="AQ349" s="186" t="n">
        <f aca="false">+AQ346*$C348</f>
        <v>14.2</v>
      </c>
      <c r="AR349" s="186" t="n">
        <f aca="false">+AR346*$C348</f>
        <v>14.2</v>
      </c>
      <c r="AS349" s="186" t="n">
        <f aca="false">+AS346*$C348</f>
        <v>14.2</v>
      </c>
      <c r="AT349" s="186" t="n">
        <f aca="false">+AT346*$C348</f>
        <v>14.2</v>
      </c>
      <c r="AU349" s="186" t="n">
        <f aca="false">+AU346*$C348</f>
        <v>14.2</v>
      </c>
      <c r="AV349" s="186" t="n">
        <f aca="false">+AV346*$C348</f>
        <v>14.2</v>
      </c>
      <c r="AW349" s="186" t="n">
        <f aca="false">+AW346*$C348</f>
        <v>14.2</v>
      </c>
      <c r="AX349" s="186" t="n">
        <f aca="false">+AX346*$C348</f>
        <v>14.2</v>
      </c>
      <c r="AY349" s="186" t="n">
        <f aca="false">+AY346*$C348</f>
        <v>14.2</v>
      </c>
      <c r="AZ349" s="186" t="n">
        <f aca="false">+AZ346*$C348</f>
        <v>14.2</v>
      </c>
      <c r="BA349" s="186" t="n">
        <f aca="false">+BA346*$C348</f>
        <v>14.2</v>
      </c>
      <c r="BB349" s="186" t="n">
        <f aca="false">+BB346*$C348</f>
        <v>14.2</v>
      </c>
      <c r="BC349" s="188"/>
      <c r="BD349" s="189"/>
      <c r="BE349" s="189"/>
      <c r="BF349" s="189"/>
      <c r="BG349" s="189"/>
      <c r="BH349" s="189"/>
      <c r="BI349" s="189"/>
      <c r="BJ349" s="189"/>
      <c r="BK349" s="189"/>
      <c r="BL349" s="189"/>
      <c r="BM349" s="189"/>
      <c r="BN349" s="189"/>
      <c r="BO349" s="189"/>
      <c r="BP349" s="189"/>
      <c r="BQ349" s="189"/>
      <c r="BR349" s="189"/>
      <c r="BS349" s="189"/>
      <c r="BT349" s="189"/>
      <c r="BU349" s="189"/>
      <c r="BV349" s="189"/>
      <c r="BW349" s="189"/>
      <c r="BX349" s="189"/>
      <c r="BY349" s="189"/>
      <c r="BZ349" s="189"/>
      <c r="CA349" s="189"/>
      <c r="CB349" s="189"/>
      <c r="CC349" s="189"/>
      <c r="CD349" s="189"/>
      <c r="CE349" s="189"/>
      <c r="CF349" s="189"/>
      <c r="CG349" s="189"/>
      <c r="CH349" s="189"/>
      <c r="CI349" s="189"/>
      <c r="CJ349" s="189"/>
      <c r="CK349" s="189"/>
    </row>
    <row r="350" customFormat="false" ht="15" hidden="false" customHeight="true" outlineLevel="0" collapsed="false">
      <c r="A350" s="161" t="n">
        <f aca="false">+A342+1</f>
        <v>7</v>
      </c>
      <c r="B350" s="162" t="str">
        <f aca="false">+'NTP or Sold'!G35</f>
        <v>LM6000</v>
      </c>
      <c r="C350" s="163" t="str">
        <f aca="false">+'NTP or Sold'!S35</f>
        <v>Elektrobolt (ESA) - 85%</v>
      </c>
      <c r="D350" s="164"/>
      <c r="E350" s="164"/>
      <c r="F350" s="164"/>
      <c r="G350" s="164"/>
      <c r="H350" s="164"/>
      <c r="I350" s="164"/>
      <c r="J350" s="164"/>
      <c r="K350" s="164"/>
      <c r="L350" s="164"/>
      <c r="M350" s="164"/>
      <c r="N350" s="164"/>
      <c r="O350" s="164"/>
      <c r="P350" s="164"/>
      <c r="Q350" s="164"/>
      <c r="R350" s="164"/>
      <c r="S350" s="164"/>
      <c r="T350" s="164"/>
      <c r="U350" s="164"/>
      <c r="V350" s="164"/>
      <c r="W350" s="164"/>
      <c r="X350" s="164"/>
      <c r="Y350" s="164"/>
      <c r="Z350" s="164"/>
      <c r="AA350" s="164"/>
      <c r="AB350" s="164"/>
      <c r="AC350" s="164"/>
      <c r="AD350" s="164"/>
      <c r="AE350" s="164"/>
      <c r="AF350" s="165"/>
      <c r="AG350" s="164"/>
      <c r="AH350" s="164"/>
      <c r="AI350" s="164"/>
      <c r="AJ350" s="164"/>
      <c r="AK350" s="164"/>
      <c r="AL350" s="164"/>
      <c r="AM350" s="164"/>
      <c r="AN350" s="164"/>
      <c r="AO350" s="164"/>
      <c r="AP350" s="164"/>
      <c r="AQ350" s="164"/>
      <c r="AR350" s="164"/>
      <c r="AS350" s="164"/>
      <c r="AT350" s="164"/>
      <c r="AU350" s="164"/>
      <c r="AV350" s="164"/>
      <c r="AW350" s="164"/>
      <c r="AX350" s="164"/>
      <c r="AY350" s="164"/>
      <c r="AZ350" s="164"/>
      <c r="BA350" s="164"/>
      <c r="BB350" s="164"/>
      <c r="BC350" s="166"/>
    </row>
    <row r="351" customFormat="false" ht="12.75" hidden="false" customHeight="false" outlineLevel="0" collapsed="false">
      <c r="A351" s="161"/>
      <c r="B351" s="168" t="s">
        <v>121</v>
      </c>
      <c r="C351" s="163"/>
      <c r="D351" s="169" t="n">
        <v>0</v>
      </c>
      <c r="E351" s="169" t="n">
        <v>0</v>
      </c>
      <c r="F351" s="169" t="n">
        <v>0</v>
      </c>
      <c r="G351" s="169" t="n">
        <v>0</v>
      </c>
      <c r="H351" s="169" t="n">
        <v>0</v>
      </c>
      <c r="I351" s="169" t="n">
        <v>0</v>
      </c>
      <c r="J351" s="169" t="n">
        <v>0</v>
      </c>
      <c r="K351" s="169" t="n">
        <v>0</v>
      </c>
      <c r="L351" s="169" t="n">
        <v>0</v>
      </c>
      <c r="M351" s="169" t="n">
        <v>0</v>
      </c>
      <c r="N351" s="169" t="n">
        <f aca="false">16.7/336</f>
        <v>0.049702380952381</v>
      </c>
      <c r="O351" s="169" t="n">
        <v>0</v>
      </c>
      <c r="P351" s="169" t="n">
        <v>0</v>
      </c>
      <c r="Q351" s="169" t="n">
        <v>0</v>
      </c>
      <c r="R351" s="169" t="n">
        <v>0</v>
      </c>
      <c r="S351" s="169" t="n">
        <v>0</v>
      </c>
      <c r="T351" s="169" t="n">
        <v>0</v>
      </c>
      <c r="U351" s="169" t="n">
        <v>0</v>
      </c>
      <c r="V351" s="169" t="n">
        <v>0</v>
      </c>
      <c r="W351" s="169" t="n">
        <v>0</v>
      </c>
      <c r="X351" s="169" t="n">
        <f aca="false">+(0.95-0.0497)/18</f>
        <v>0.0500166666666667</v>
      </c>
      <c r="Y351" s="169" t="n">
        <f aca="false">+(0.95-0.0497)/18</f>
        <v>0.0500166666666667</v>
      </c>
      <c r="Z351" s="169" t="n">
        <f aca="false">+(0.95-0.0497)/18</f>
        <v>0.0500166666666667</v>
      </c>
      <c r="AA351" s="169" t="n">
        <f aca="false">+(0.95-0.0497)/18</f>
        <v>0.0500166666666667</v>
      </c>
      <c r="AB351" s="169" t="n">
        <f aca="false">+(0.95-0.0497)/18</f>
        <v>0.0500166666666667</v>
      </c>
      <c r="AC351" s="169" t="n">
        <f aca="false">+(0.95-0.0497)/18</f>
        <v>0.0500166666666667</v>
      </c>
      <c r="AD351" s="169" t="n">
        <f aca="false">+(0.95-0.0497)/18</f>
        <v>0.0500166666666667</v>
      </c>
      <c r="AE351" s="169" t="n">
        <f aca="false">+(0.95-0.0497)/18</f>
        <v>0.0500166666666667</v>
      </c>
      <c r="AF351" s="170" t="n">
        <f aca="false">+(0.95-0.0497)/18</f>
        <v>0.0500166666666667</v>
      </c>
      <c r="AG351" s="169" t="n">
        <f aca="false">+(0.95-0.0497)/18</f>
        <v>0.0500166666666667</v>
      </c>
      <c r="AH351" s="169" t="n">
        <f aca="false">+(0.95-0.0497)/18</f>
        <v>0.0500166666666667</v>
      </c>
      <c r="AI351" s="169" t="n">
        <f aca="false">+(0.95-0.0497)/18</f>
        <v>0.0500166666666667</v>
      </c>
      <c r="AJ351" s="169" t="n">
        <f aca="false">+(0.95-0.0497)/18</f>
        <v>0.0500166666666667</v>
      </c>
      <c r="AK351" s="169" t="n">
        <f aca="false">+(0.95-0.0497)/18</f>
        <v>0.0500166666666667</v>
      </c>
      <c r="AL351" s="169" t="n">
        <f aca="false">+(0.95-0.0497)/18</f>
        <v>0.0500166666666667</v>
      </c>
      <c r="AM351" s="169" t="n">
        <f aca="false">+(0.95-0.0497)/18</f>
        <v>0.0500166666666667</v>
      </c>
      <c r="AN351" s="169" t="n">
        <f aca="false">+(0.95-0.0497)/18</f>
        <v>0.0500166666666667</v>
      </c>
      <c r="AO351" s="169" t="n">
        <f aca="false">+(0.95-0.0497)/18</f>
        <v>0.0500166666666667</v>
      </c>
      <c r="AP351" s="169" t="n">
        <v>0</v>
      </c>
      <c r="AQ351" s="169" t="n">
        <v>0</v>
      </c>
      <c r="AR351" s="169" t="n">
        <v>0</v>
      </c>
      <c r="AS351" s="169" t="n">
        <v>0</v>
      </c>
      <c r="AT351" s="169" t="n">
        <v>0.05</v>
      </c>
      <c r="AU351" s="169" t="n">
        <v>0</v>
      </c>
      <c r="AV351" s="169" t="n">
        <v>0</v>
      </c>
      <c r="AW351" s="169" t="n">
        <v>0</v>
      </c>
      <c r="AX351" s="169" t="n">
        <v>0</v>
      </c>
      <c r="AY351" s="169" t="n">
        <v>0</v>
      </c>
      <c r="AZ351" s="169" t="n">
        <v>0</v>
      </c>
      <c r="BA351" s="169" t="n">
        <v>0</v>
      </c>
      <c r="BB351" s="169" t="n">
        <v>0</v>
      </c>
      <c r="BC351" s="171" t="n">
        <f aca="false">SUM(N351:BB351)</f>
        <v>1.00000238095238</v>
      </c>
      <c r="BD351" s="168"/>
    </row>
    <row r="352" customFormat="false" ht="12.75" hidden="false" customHeight="false" outlineLevel="0" collapsed="false">
      <c r="A352" s="161"/>
      <c r="B352" s="168" t="s">
        <v>122</v>
      </c>
      <c r="C352" s="163"/>
      <c r="D352" s="169" t="n">
        <f aca="false">+D351</f>
        <v>0</v>
      </c>
      <c r="E352" s="169" t="n">
        <f aca="false">+D352+E351</f>
        <v>0</v>
      </c>
      <c r="F352" s="169" t="n">
        <f aca="false">+E352+F351</f>
        <v>0</v>
      </c>
      <c r="G352" s="169" t="n">
        <f aca="false">+F352+G351</f>
        <v>0</v>
      </c>
      <c r="H352" s="169" t="n">
        <f aca="false">+G352+H351</f>
        <v>0</v>
      </c>
      <c r="I352" s="169" t="n">
        <f aca="false">+H352+I351</f>
        <v>0</v>
      </c>
      <c r="J352" s="169" t="n">
        <f aca="false">+I352+J351</f>
        <v>0</v>
      </c>
      <c r="K352" s="169" t="n">
        <f aca="false">+J352+K351</f>
        <v>0</v>
      </c>
      <c r="L352" s="169" t="n">
        <f aca="false">+K352+L351</f>
        <v>0</v>
      </c>
      <c r="M352" s="169" t="n">
        <f aca="false">+L352+M351</f>
        <v>0</v>
      </c>
      <c r="N352" s="169" t="n">
        <f aca="false">+M352+N351</f>
        <v>0.049702380952381</v>
      </c>
      <c r="O352" s="169" t="n">
        <f aca="false">+N352+O351</f>
        <v>0.049702380952381</v>
      </c>
      <c r="P352" s="169" t="n">
        <f aca="false">+O352+P351</f>
        <v>0.049702380952381</v>
      </c>
      <c r="Q352" s="169" t="n">
        <f aca="false">+P352+Q351</f>
        <v>0.049702380952381</v>
      </c>
      <c r="R352" s="169" t="n">
        <f aca="false">+Q352+R351</f>
        <v>0.049702380952381</v>
      </c>
      <c r="S352" s="169" t="n">
        <f aca="false">+R352+S351</f>
        <v>0.049702380952381</v>
      </c>
      <c r="T352" s="169" t="n">
        <f aca="false">+S352+T351</f>
        <v>0.049702380952381</v>
      </c>
      <c r="U352" s="169" t="n">
        <f aca="false">+T352+U351</f>
        <v>0.049702380952381</v>
      </c>
      <c r="V352" s="169" t="n">
        <f aca="false">+U352+V351</f>
        <v>0.049702380952381</v>
      </c>
      <c r="W352" s="169" t="n">
        <f aca="false">+V352+W351</f>
        <v>0.049702380952381</v>
      </c>
      <c r="X352" s="169" t="n">
        <f aca="false">+W352+X351</f>
        <v>0.0997190476190476</v>
      </c>
      <c r="Y352" s="169" t="n">
        <f aca="false">+X352+Y351</f>
        <v>0.149735714285714</v>
      </c>
      <c r="Z352" s="169" t="n">
        <f aca="false">+Y352+Z351</f>
        <v>0.199752380952381</v>
      </c>
      <c r="AA352" s="169" t="n">
        <f aca="false">+Z352+AA351</f>
        <v>0.249769047619048</v>
      </c>
      <c r="AB352" s="169" t="n">
        <f aca="false">+AA352+AB351</f>
        <v>0.299785714285714</v>
      </c>
      <c r="AC352" s="169" t="n">
        <f aca="false">+AB352+AC351</f>
        <v>0.349802380952381</v>
      </c>
      <c r="AD352" s="169" t="n">
        <f aca="false">+AC352+AD351</f>
        <v>0.399819047619048</v>
      </c>
      <c r="AE352" s="169" t="n">
        <f aca="false">+AD352+AE351</f>
        <v>0.449835714285714</v>
      </c>
      <c r="AF352" s="170" t="n">
        <f aca="false">+AE352+AF351</f>
        <v>0.499852380952381</v>
      </c>
      <c r="AG352" s="169" t="n">
        <f aca="false">+AF352+AG351</f>
        <v>0.549869047619048</v>
      </c>
      <c r="AH352" s="169" t="n">
        <f aca="false">+AG352+AH351</f>
        <v>0.599885714285714</v>
      </c>
      <c r="AI352" s="169" t="n">
        <f aca="false">+AH352+AI351</f>
        <v>0.649902380952381</v>
      </c>
      <c r="AJ352" s="169" t="n">
        <f aca="false">+AI352+AJ351</f>
        <v>0.699919047619048</v>
      </c>
      <c r="AK352" s="169" t="n">
        <f aca="false">+AJ352+AK351</f>
        <v>0.749935714285714</v>
      </c>
      <c r="AL352" s="169" t="n">
        <f aca="false">+AK352+AL351</f>
        <v>0.799952380952381</v>
      </c>
      <c r="AM352" s="169" t="n">
        <f aca="false">+AL352+AM351</f>
        <v>0.849969047619048</v>
      </c>
      <c r="AN352" s="169" t="n">
        <f aca="false">+AM352+AN351</f>
        <v>0.899985714285715</v>
      </c>
      <c r="AO352" s="169" t="n">
        <f aca="false">+AN352+AO351</f>
        <v>0.950002380952381</v>
      </c>
      <c r="AP352" s="169" t="n">
        <f aca="false">+AO352+AP351</f>
        <v>0.950002380952381</v>
      </c>
      <c r="AQ352" s="169" t="n">
        <f aca="false">+AP352+AQ351</f>
        <v>0.950002380952381</v>
      </c>
      <c r="AR352" s="169" t="n">
        <f aca="false">+AQ352+AR351</f>
        <v>0.950002380952381</v>
      </c>
      <c r="AS352" s="169" t="n">
        <f aca="false">+AR352+AS351</f>
        <v>0.950002380952381</v>
      </c>
      <c r="AT352" s="169" t="n">
        <f aca="false">+AS352+AT351</f>
        <v>1.00000238095238</v>
      </c>
      <c r="AU352" s="169" t="n">
        <f aca="false">+AT352+AU351</f>
        <v>1.00000238095238</v>
      </c>
      <c r="AV352" s="169" t="n">
        <f aca="false">+AU352+AV351</f>
        <v>1.00000238095238</v>
      </c>
      <c r="AW352" s="169" t="n">
        <f aca="false">+AV352+AW351</f>
        <v>1.00000238095238</v>
      </c>
      <c r="AX352" s="169" t="n">
        <f aca="false">+AW352+AX351</f>
        <v>1.00000238095238</v>
      </c>
      <c r="AY352" s="169" t="n">
        <f aca="false">+AX352+AY351</f>
        <v>1.00000238095238</v>
      </c>
      <c r="AZ352" s="169" t="n">
        <f aca="false">+AY352+AZ351</f>
        <v>1.00000238095238</v>
      </c>
      <c r="BA352" s="169" t="n">
        <f aca="false">+AZ352+BA351</f>
        <v>1.00000238095238</v>
      </c>
      <c r="BB352" s="169" t="n">
        <f aca="false">+BA352+BB351</f>
        <v>1.00000238095238</v>
      </c>
      <c r="BC352" s="171"/>
      <c r="BD352" s="168"/>
    </row>
    <row r="353" customFormat="false" ht="12.75" hidden="false" customHeight="false" outlineLevel="0" collapsed="false">
      <c r="A353" s="161"/>
      <c r="B353" s="168" t="s">
        <v>123</v>
      </c>
      <c r="C353" s="163"/>
      <c r="D353" s="169" t="n">
        <v>0</v>
      </c>
      <c r="E353" s="169" t="n">
        <v>0</v>
      </c>
      <c r="F353" s="169" t="n">
        <v>0</v>
      </c>
      <c r="G353" s="169" t="n">
        <v>0</v>
      </c>
      <c r="H353" s="169" t="n">
        <v>0</v>
      </c>
      <c r="I353" s="169" t="n">
        <v>0</v>
      </c>
      <c r="J353" s="169" t="n">
        <v>0</v>
      </c>
      <c r="K353" s="169" t="n">
        <v>0</v>
      </c>
      <c r="L353" s="169" t="n">
        <v>0</v>
      </c>
      <c r="M353" s="169" t="n">
        <v>0</v>
      </c>
      <c r="N353" s="169" t="n">
        <v>0.05</v>
      </c>
      <c r="O353" s="169" t="n">
        <v>0</v>
      </c>
      <c r="P353" s="169" t="n">
        <v>0</v>
      </c>
      <c r="Q353" s="169" t="n">
        <v>0</v>
      </c>
      <c r="R353" s="169" t="n">
        <v>0</v>
      </c>
      <c r="S353" s="169" t="n">
        <v>0</v>
      </c>
      <c r="T353" s="169" t="n">
        <v>0</v>
      </c>
      <c r="U353" s="169" t="n">
        <v>0</v>
      </c>
      <c r="V353" s="169" t="n">
        <v>0</v>
      </c>
      <c r="W353" s="169" t="n">
        <v>0</v>
      </c>
      <c r="X353" s="169" t="n">
        <f aca="false">+(0.34-0.05)/18</f>
        <v>0.0161111111111111</v>
      </c>
      <c r="Y353" s="169" t="n">
        <f aca="false">+(0.34-0.05)/18</f>
        <v>0.0161111111111111</v>
      </c>
      <c r="Z353" s="169" t="n">
        <f aca="false">+(0.34-0.05)/18</f>
        <v>0.0161111111111111</v>
      </c>
      <c r="AA353" s="169" t="n">
        <f aca="false">+(0.34-0.05)/18</f>
        <v>0.0161111111111111</v>
      </c>
      <c r="AB353" s="169" t="n">
        <f aca="false">+(0.34-0.05)/18</f>
        <v>0.0161111111111111</v>
      </c>
      <c r="AC353" s="169" t="n">
        <f aca="false">+(0.34-0.05)/18</f>
        <v>0.0161111111111111</v>
      </c>
      <c r="AD353" s="169" t="n">
        <f aca="false">+(0.34-0.05)/18</f>
        <v>0.0161111111111111</v>
      </c>
      <c r="AE353" s="169" t="n">
        <f aca="false">+(0.34-0.05)/18</f>
        <v>0.0161111111111111</v>
      </c>
      <c r="AF353" s="170" t="n">
        <f aca="false">+(0.34-0.05)/18</f>
        <v>0.0161111111111111</v>
      </c>
      <c r="AG353" s="169" t="n">
        <f aca="false">+(0.34-0.05)/18</f>
        <v>0.0161111111111111</v>
      </c>
      <c r="AH353" s="169" t="n">
        <f aca="false">+(0.34-0.05)/18</f>
        <v>0.0161111111111111</v>
      </c>
      <c r="AI353" s="169" t="n">
        <f aca="false">+(0.34-0.05)/18</f>
        <v>0.0161111111111111</v>
      </c>
      <c r="AJ353" s="169" t="n">
        <f aca="false">+(0.34-0.05)/18</f>
        <v>0.0161111111111111</v>
      </c>
      <c r="AK353" s="169" t="n">
        <f aca="false">+(0.34-0.05)/18</f>
        <v>0.0161111111111111</v>
      </c>
      <c r="AL353" s="169" t="n">
        <f aca="false">+(0.34-0.05)/18</f>
        <v>0.0161111111111111</v>
      </c>
      <c r="AM353" s="169" t="n">
        <f aca="false">+(0.34-0.05)/18</f>
        <v>0.0161111111111111</v>
      </c>
      <c r="AN353" s="169" t="n">
        <f aca="false">+(0.34-0.05)/18</f>
        <v>0.0161111111111111</v>
      </c>
      <c r="AO353" s="169" t="n">
        <f aca="false">+(0.34-0.05)/18</f>
        <v>0.0161111111111111</v>
      </c>
      <c r="AP353" s="169" t="n">
        <v>0.66</v>
      </c>
      <c r="AQ353" s="169" t="n">
        <v>0</v>
      </c>
      <c r="AR353" s="169" t="n">
        <v>0</v>
      </c>
      <c r="AS353" s="169" t="n">
        <v>0</v>
      </c>
      <c r="AT353" s="169" t="n">
        <v>0</v>
      </c>
      <c r="AU353" s="169" t="n">
        <v>0</v>
      </c>
      <c r="AV353" s="169" t="n">
        <v>0</v>
      </c>
      <c r="AW353" s="169" t="n">
        <v>0</v>
      </c>
      <c r="AX353" s="169" t="n">
        <v>0</v>
      </c>
      <c r="AY353" s="169" t="n">
        <v>0</v>
      </c>
      <c r="AZ353" s="169" t="n">
        <v>0</v>
      </c>
      <c r="BA353" s="169" t="n">
        <v>0</v>
      </c>
      <c r="BB353" s="169" t="n">
        <v>0</v>
      </c>
      <c r="BC353" s="171" t="n">
        <f aca="false">SUM(N353:BB353)</f>
        <v>1</v>
      </c>
      <c r="BD353" s="168"/>
    </row>
    <row r="354" customFormat="false" ht="12.75" hidden="false" customHeight="false" outlineLevel="0" collapsed="false">
      <c r="A354" s="161"/>
      <c r="B354" s="168" t="s">
        <v>124</v>
      </c>
      <c r="C354" s="163"/>
      <c r="D354" s="169" t="n">
        <f aca="false">+D353</f>
        <v>0</v>
      </c>
      <c r="E354" s="169" t="n">
        <f aca="false">+D354+E353</f>
        <v>0</v>
      </c>
      <c r="F354" s="169" t="n">
        <f aca="false">+E354+F353</f>
        <v>0</v>
      </c>
      <c r="G354" s="169" t="n">
        <f aca="false">+F354+G353</f>
        <v>0</v>
      </c>
      <c r="H354" s="169" t="n">
        <f aca="false">+G354+H353</f>
        <v>0</v>
      </c>
      <c r="I354" s="169" t="n">
        <f aca="false">+H354+I353</f>
        <v>0</v>
      </c>
      <c r="J354" s="169" t="n">
        <f aca="false">+I354+J353</f>
        <v>0</v>
      </c>
      <c r="K354" s="169" t="n">
        <f aca="false">+J354+K353</f>
        <v>0</v>
      </c>
      <c r="L354" s="169" t="n">
        <f aca="false">+K354+L353</f>
        <v>0</v>
      </c>
      <c r="M354" s="169" t="n">
        <f aca="false">+L354+M353</f>
        <v>0</v>
      </c>
      <c r="N354" s="169" t="n">
        <f aca="false">+M354+N353</f>
        <v>0.05</v>
      </c>
      <c r="O354" s="169" t="n">
        <f aca="false">+N354+O353</f>
        <v>0.05</v>
      </c>
      <c r="P354" s="169" t="n">
        <f aca="false">+O354+P353</f>
        <v>0.05</v>
      </c>
      <c r="Q354" s="169" t="n">
        <f aca="false">+P354+Q353</f>
        <v>0.05</v>
      </c>
      <c r="R354" s="169" t="n">
        <f aca="false">+Q354+R353</f>
        <v>0.05</v>
      </c>
      <c r="S354" s="169" t="n">
        <f aca="false">+R354+S353</f>
        <v>0.05</v>
      </c>
      <c r="T354" s="169" t="n">
        <f aca="false">+S354+T353</f>
        <v>0.05</v>
      </c>
      <c r="U354" s="169" t="n">
        <f aca="false">+T354+U353</f>
        <v>0.05</v>
      </c>
      <c r="V354" s="169" t="n">
        <f aca="false">+U354+V353</f>
        <v>0.05</v>
      </c>
      <c r="W354" s="169" t="n">
        <f aca="false">+V354+W353</f>
        <v>0.05</v>
      </c>
      <c r="X354" s="169" t="n">
        <f aca="false">+W354+X353</f>
        <v>0.0661111111111111</v>
      </c>
      <c r="Y354" s="169" t="n">
        <f aca="false">+X354+Y353</f>
        <v>0.0822222222222222</v>
      </c>
      <c r="Z354" s="169" t="n">
        <f aca="false">+Y354+Z353</f>
        <v>0.0983333333333334</v>
      </c>
      <c r="AA354" s="169" t="n">
        <f aca="false">+Z354+AA353</f>
        <v>0.114444444444444</v>
      </c>
      <c r="AB354" s="169" t="n">
        <f aca="false">+AA354+AB353</f>
        <v>0.130555555555556</v>
      </c>
      <c r="AC354" s="169" t="n">
        <f aca="false">+AB354+AC353</f>
        <v>0.146666666666667</v>
      </c>
      <c r="AD354" s="169" t="n">
        <f aca="false">+AC354+AD353</f>
        <v>0.162777777777778</v>
      </c>
      <c r="AE354" s="169" t="n">
        <f aca="false">+AD354+AE353</f>
        <v>0.178888888888889</v>
      </c>
      <c r="AF354" s="170" t="n">
        <f aca="false">+AE354+AF353</f>
        <v>0.195</v>
      </c>
      <c r="AG354" s="169" t="n">
        <f aca="false">+AF354+AG353</f>
        <v>0.211111111111111</v>
      </c>
      <c r="AH354" s="169" t="n">
        <f aca="false">+AG354+AH353</f>
        <v>0.227222222222222</v>
      </c>
      <c r="AI354" s="169" t="n">
        <f aca="false">+AH354+AI353</f>
        <v>0.243333333333333</v>
      </c>
      <c r="AJ354" s="169" t="n">
        <f aca="false">+AI354+AJ353</f>
        <v>0.259444444444444</v>
      </c>
      <c r="AK354" s="169" t="n">
        <f aca="false">+AJ354+AK353</f>
        <v>0.275555555555556</v>
      </c>
      <c r="AL354" s="169" t="n">
        <f aca="false">+AK354+AL353</f>
        <v>0.291666666666667</v>
      </c>
      <c r="AM354" s="169" t="n">
        <f aca="false">+AL354+AM353</f>
        <v>0.307777777777778</v>
      </c>
      <c r="AN354" s="169" t="n">
        <f aca="false">+AM354+AN353</f>
        <v>0.323888888888889</v>
      </c>
      <c r="AO354" s="169" t="n">
        <f aca="false">+AN354+AO353</f>
        <v>0.34</v>
      </c>
      <c r="AP354" s="169" t="n">
        <f aca="false">+AO354+AP353</f>
        <v>1</v>
      </c>
      <c r="AQ354" s="169" t="n">
        <f aca="false">+AP354+AQ353</f>
        <v>1</v>
      </c>
      <c r="AR354" s="169" t="n">
        <f aca="false">+AQ354+AR353</f>
        <v>1</v>
      </c>
      <c r="AS354" s="169" t="n">
        <f aca="false">+AR354+AS353</f>
        <v>1</v>
      </c>
      <c r="AT354" s="169" t="n">
        <f aca="false">+AS354+AT353</f>
        <v>1</v>
      </c>
      <c r="AU354" s="169" t="n">
        <f aca="false">+AT354+AU353</f>
        <v>1</v>
      </c>
      <c r="AV354" s="169" t="n">
        <f aca="false">+AU354+AV353</f>
        <v>1</v>
      </c>
      <c r="AW354" s="169" t="n">
        <f aca="false">+AV354+AW353</f>
        <v>1</v>
      </c>
      <c r="AX354" s="169" t="n">
        <f aca="false">+AW354+AX353</f>
        <v>1</v>
      </c>
      <c r="AY354" s="169" t="n">
        <f aca="false">+AX354+AY353</f>
        <v>1</v>
      </c>
      <c r="AZ354" s="169" t="n">
        <f aca="false">+AY354+AZ353</f>
        <v>1</v>
      </c>
      <c r="BA354" s="169" t="n">
        <f aca="false">+AZ354+BA353</f>
        <v>1</v>
      </c>
      <c r="BB354" s="169" t="n">
        <f aca="false">+BA354+BB353</f>
        <v>1</v>
      </c>
      <c r="BC354" s="171"/>
      <c r="BD354" s="168"/>
    </row>
    <row r="355" customFormat="false" ht="12.75" hidden="false" customHeight="false" outlineLevel="0" collapsed="false">
      <c r="A355" s="161"/>
      <c r="B355" s="173"/>
      <c r="C355" s="163"/>
      <c r="D355" s="174"/>
      <c r="E355" s="174"/>
      <c r="F355" s="174"/>
      <c r="G355" s="174"/>
      <c r="H355" s="174"/>
      <c r="I355" s="174"/>
      <c r="J355" s="174"/>
      <c r="K355" s="174"/>
      <c r="L355" s="174"/>
      <c r="M355" s="174"/>
      <c r="N355" s="174"/>
      <c r="O355" s="174"/>
      <c r="P355" s="174"/>
      <c r="Q355" s="174"/>
      <c r="R355" s="174"/>
      <c r="S355" s="174"/>
      <c r="T355" s="174"/>
      <c r="U355" s="174"/>
      <c r="V355" s="174"/>
      <c r="W355" s="174"/>
      <c r="X355" s="174"/>
      <c r="Y355" s="174"/>
      <c r="Z355" s="174"/>
      <c r="AA355" s="174"/>
      <c r="AB355" s="174"/>
      <c r="AC355" s="174"/>
      <c r="AD355" s="174"/>
      <c r="AE355" s="174"/>
      <c r="AF355" s="175"/>
      <c r="AG355" s="174"/>
      <c r="AH355" s="174"/>
      <c r="AI355" s="174"/>
      <c r="AJ355" s="174"/>
      <c r="AK355" s="174"/>
      <c r="AL355" s="174"/>
      <c r="AM355" s="174"/>
      <c r="AN355" s="174"/>
      <c r="AO355" s="174"/>
      <c r="AP355" s="174"/>
      <c r="AQ355" s="174"/>
      <c r="AR355" s="174"/>
      <c r="AS355" s="174"/>
      <c r="AT355" s="174"/>
      <c r="AU355" s="174"/>
      <c r="AV355" s="174"/>
      <c r="AW355" s="174"/>
      <c r="AX355" s="174"/>
      <c r="AY355" s="174"/>
      <c r="AZ355" s="174"/>
      <c r="BA355" s="174"/>
      <c r="BB355" s="174"/>
      <c r="BC355" s="176"/>
      <c r="BD355" s="173"/>
    </row>
    <row r="356" customFormat="false" ht="12.75" hidden="false" customHeight="false" outlineLevel="0" collapsed="false">
      <c r="A356" s="161"/>
      <c r="B356" s="178" t="s">
        <v>125</v>
      </c>
      <c r="C356" s="179" t="n">
        <v>14.2</v>
      </c>
      <c r="D356" s="180" t="n">
        <f aca="false">+D352*$C356</f>
        <v>0</v>
      </c>
      <c r="E356" s="180" t="n">
        <f aca="false">+E352*$C356</f>
        <v>0</v>
      </c>
      <c r="F356" s="180" t="n">
        <f aca="false">+F352*$C356</f>
        <v>0</v>
      </c>
      <c r="G356" s="180" t="n">
        <f aca="false">+G352*$C356</f>
        <v>0</v>
      </c>
      <c r="H356" s="180" t="n">
        <f aca="false">+H352*$C356</f>
        <v>0</v>
      </c>
      <c r="I356" s="180" t="n">
        <f aca="false">+I352*$C356</f>
        <v>0</v>
      </c>
      <c r="J356" s="180" t="n">
        <f aca="false">+J352*$C356</f>
        <v>0</v>
      </c>
      <c r="K356" s="180" t="n">
        <f aca="false">+K352*$C356</f>
        <v>0</v>
      </c>
      <c r="L356" s="180" t="n">
        <f aca="false">+L352*$C356</f>
        <v>0</v>
      </c>
      <c r="M356" s="180" t="n">
        <f aca="false">+M352*$C356</f>
        <v>0</v>
      </c>
      <c r="N356" s="180" t="n">
        <f aca="false">+N352*$C356</f>
        <v>0.705773809523809</v>
      </c>
      <c r="O356" s="180" t="n">
        <f aca="false">+O352*$C356</f>
        <v>0.705773809523809</v>
      </c>
      <c r="P356" s="180" t="n">
        <f aca="false">+P352*$C356</f>
        <v>0.705773809523809</v>
      </c>
      <c r="Q356" s="180" t="n">
        <f aca="false">+Q352*$C356</f>
        <v>0.705773809523809</v>
      </c>
      <c r="R356" s="180" t="n">
        <f aca="false">+R352*$C356</f>
        <v>0.705773809523809</v>
      </c>
      <c r="S356" s="180" t="n">
        <f aca="false">+S352*$C356</f>
        <v>0.705773809523809</v>
      </c>
      <c r="T356" s="180" t="n">
        <f aca="false">+T352*$C356</f>
        <v>0.705773809523809</v>
      </c>
      <c r="U356" s="180" t="n">
        <f aca="false">+U352*$C356</f>
        <v>0.705773809523809</v>
      </c>
      <c r="V356" s="180" t="n">
        <f aca="false">+V352*$C356</f>
        <v>0.705773809523809</v>
      </c>
      <c r="W356" s="180" t="n">
        <f aca="false">+W352*$C356</f>
        <v>0.705773809523809</v>
      </c>
      <c r="X356" s="180" t="n">
        <f aca="false">+X352*$C356</f>
        <v>1.41601047619048</v>
      </c>
      <c r="Y356" s="180" t="n">
        <f aca="false">+Y352*$C356</f>
        <v>2.12624714285714</v>
      </c>
      <c r="Z356" s="180" t="n">
        <f aca="false">+Z352*$C356</f>
        <v>2.83648380952381</v>
      </c>
      <c r="AA356" s="180" t="n">
        <f aca="false">+AA352*$C356</f>
        <v>3.54672047619048</v>
      </c>
      <c r="AB356" s="180" t="n">
        <f aca="false">+AB352*$C356</f>
        <v>4.25695714285714</v>
      </c>
      <c r="AC356" s="180" t="n">
        <f aca="false">+AC352*$C356</f>
        <v>4.96719380952381</v>
      </c>
      <c r="AD356" s="180" t="n">
        <f aca="false">+AD352*$C356</f>
        <v>5.67743047619048</v>
      </c>
      <c r="AE356" s="180" t="n">
        <f aca="false">+AE352*$C356</f>
        <v>6.38766714285714</v>
      </c>
      <c r="AF356" s="181" t="n">
        <f aca="false">+AF352*$C356</f>
        <v>7.09790380952381</v>
      </c>
      <c r="AG356" s="180" t="n">
        <f aca="false">+AG352*$C356</f>
        <v>7.80814047619047</v>
      </c>
      <c r="AH356" s="180" t="n">
        <f aca="false">+AH352*$C356</f>
        <v>8.51837714285714</v>
      </c>
      <c r="AI356" s="180" t="n">
        <f aca="false">+AI352*$C356</f>
        <v>9.22861380952381</v>
      </c>
      <c r="AJ356" s="180" t="n">
        <f aca="false">+AJ352*$C356</f>
        <v>9.93885047619048</v>
      </c>
      <c r="AK356" s="180" t="n">
        <f aca="false">+AK352*$C356</f>
        <v>10.6490871428571</v>
      </c>
      <c r="AL356" s="180" t="n">
        <f aca="false">+AL352*$C356</f>
        <v>11.3593238095238</v>
      </c>
      <c r="AM356" s="180" t="n">
        <f aca="false">+AM352*$C356</f>
        <v>12.0695604761905</v>
      </c>
      <c r="AN356" s="180" t="n">
        <f aca="false">+AN352*$C356</f>
        <v>12.7797971428571</v>
      </c>
      <c r="AO356" s="180" t="n">
        <f aca="false">+AO352*$C356</f>
        <v>13.4900338095238</v>
      </c>
      <c r="AP356" s="180" t="n">
        <f aca="false">+AP352*$C356</f>
        <v>13.4900338095238</v>
      </c>
      <c r="AQ356" s="180" t="n">
        <f aca="false">+AQ352*$C356</f>
        <v>13.4900338095238</v>
      </c>
      <c r="AR356" s="180" t="n">
        <f aca="false">+AR352*$C356</f>
        <v>13.4900338095238</v>
      </c>
      <c r="AS356" s="180" t="n">
        <f aca="false">+AS352*$C356</f>
        <v>13.4900338095238</v>
      </c>
      <c r="AT356" s="180" t="n">
        <f aca="false">+AT352*$C356</f>
        <v>14.2000338095238</v>
      </c>
      <c r="AU356" s="180" t="n">
        <f aca="false">+AU352*$C356</f>
        <v>14.2000338095238</v>
      </c>
      <c r="AV356" s="180" t="n">
        <f aca="false">+AV352*$C356</f>
        <v>14.2000338095238</v>
      </c>
      <c r="AW356" s="180" t="n">
        <f aca="false">+AW352*$C356</f>
        <v>14.2000338095238</v>
      </c>
      <c r="AX356" s="180" t="n">
        <f aca="false">+AX352*$C356</f>
        <v>14.2000338095238</v>
      </c>
      <c r="AY356" s="180" t="n">
        <f aca="false">+AY352*$C356</f>
        <v>14.2000338095238</v>
      </c>
      <c r="AZ356" s="180" t="n">
        <f aca="false">+AZ352*$C356</f>
        <v>14.2000338095238</v>
      </c>
      <c r="BA356" s="180" t="n">
        <f aca="false">+BA352*$C356</f>
        <v>14.2000338095238</v>
      </c>
      <c r="BB356" s="180" t="n">
        <f aca="false">+BB352*$C356</f>
        <v>14.2000338095238</v>
      </c>
      <c r="BC356" s="182"/>
      <c r="BD356" s="183"/>
      <c r="BE356" s="183"/>
      <c r="BF356" s="183"/>
      <c r="BG356" s="183"/>
      <c r="BH356" s="183"/>
      <c r="BI356" s="183"/>
      <c r="BJ356" s="183"/>
      <c r="BK356" s="183"/>
      <c r="BL356" s="183"/>
      <c r="BM356" s="183"/>
      <c r="BN356" s="183"/>
      <c r="BO356" s="183"/>
      <c r="BP356" s="183"/>
      <c r="BQ356" s="183"/>
      <c r="BR356" s="183"/>
      <c r="BS356" s="183"/>
      <c r="BT356" s="183"/>
      <c r="BU356" s="183"/>
      <c r="BV356" s="183"/>
      <c r="BW356" s="183"/>
      <c r="BX356" s="183"/>
      <c r="BY356" s="183"/>
      <c r="BZ356" s="183"/>
      <c r="CA356" s="183"/>
      <c r="CB356" s="183"/>
      <c r="CC356" s="183"/>
      <c r="CD356" s="183"/>
      <c r="CE356" s="183"/>
      <c r="CF356" s="183"/>
      <c r="CG356" s="183"/>
      <c r="CH356" s="183"/>
      <c r="CI356" s="183"/>
      <c r="CJ356" s="183"/>
      <c r="CK356" s="183"/>
    </row>
    <row r="357" customFormat="false" ht="13.5" hidden="false" customHeight="false" outlineLevel="0" collapsed="false">
      <c r="A357" s="161"/>
      <c r="B357" s="184" t="s">
        <v>126</v>
      </c>
      <c r="C357" s="185" t="str">
        <f aca="false">+'NTP or Sold'!B35</f>
        <v>Committed</v>
      </c>
      <c r="D357" s="186" t="n">
        <f aca="false">+D354*$C356</f>
        <v>0</v>
      </c>
      <c r="E357" s="186" t="n">
        <f aca="false">+E354*$C356</f>
        <v>0</v>
      </c>
      <c r="F357" s="186" t="n">
        <f aca="false">+F354*$C356</f>
        <v>0</v>
      </c>
      <c r="G357" s="186" t="n">
        <f aca="false">+G354*$C356</f>
        <v>0</v>
      </c>
      <c r="H357" s="186" t="n">
        <f aca="false">+H354*$C356</f>
        <v>0</v>
      </c>
      <c r="I357" s="186" t="n">
        <f aca="false">+I354*$C356</f>
        <v>0</v>
      </c>
      <c r="J357" s="186" t="n">
        <f aca="false">+J354*$C356</f>
        <v>0</v>
      </c>
      <c r="K357" s="186" t="n">
        <f aca="false">+K354*$C356</f>
        <v>0</v>
      </c>
      <c r="L357" s="186" t="n">
        <f aca="false">+L354*$C356</f>
        <v>0</v>
      </c>
      <c r="M357" s="186" t="n">
        <f aca="false">+M354*$C356</f>
        <v>0</v>
      </c>
      <c r="N357" s="186" t="n">
        <f aca="false">+N354*$C356</f>
        <v>0.71</v>
      </c>
      <c r="O357" s="186" t="n">
        <f aca="false">+O354*$C356</f>
        <v>0.71</v>
      </c>
      <c r="P357" s="186" t="n">
        <f aca="false">+P354*$C356</f>
        <v>0.71</v>
      </c>
      <c r="Q357" s="186" t="n">
        <f aca="false">+Q354*$C356</f>
        <v>0.71</v>
      </c>
      <c r="R357" s="186" t="n">
        <f aca="false">+R354*$C356</f>
        <v>0.71</v>
      </c>
      <c r="S357" s="186" t="n">
        <f aca="false">+S354*$C356</f>
        <v>0.71</v>
      </c>
      <c r="T357" s="186" t="n">
        <f aca="false">+T354*$C356</f>
        <v>0.71</v>
      </c>
      <c r="U357" s="186" t="n">
        <f aca="false">+U354*$C356</f>
        <v>0.71</v>
      </c>
      <c r="V357" s="186" t="n">
        <f aca="false">+V354*$C356</f>
        <v>0.71</v>
      </c>
      <c r="W357" s="186" t="n">
        <f aca="false">+W354*$C356</f>
        <v>0.71</v>
      </c>
      <c r="X357" s="186" t="n">
        <f aca="false">+X354*$C356</f>
        <v>0.938777777777778</v>
      </c>
      <c r="Y357" s="186" t="n">
        <f aca="false">+Y354*$C356</f>
        <v>1.16755555555556</v>
      </c>
      <c r="Z357" s="186" t="n">
        <f aca="false">+Z354*$C356</f>
        <v>1.39633333333333</v>
      </c>
      <c r="AA357" s="186" t="n">
        <f aca="false">+AA354*$C356</f>
        <v>1.62511111111111</v>
      </c>
      <c r="AB357" s="186" t="n">
        <f aca="false">+AB354*$C356</f>
        <v>1.85388888888889</v>
      </c>
      <c r="AC357" s="186" t="n">
        <f aca="false">+AC354*$C356</f>
        <v>2.08266666666667</v>
      </c>
      <c r="AD357" s="186" t="n">
        <f aca="false">+AD354*$C356</f>
        <v>2.31144444444444</v>
      </c>
      <c r="AE357" s="186" t="n">
        <f aca="false">+AE354*$C356</f>
        <v>2.54022222222222</v>
      </c>
      <c r="AF357" s="187" t="n">
        <f aca="false">+AF354*$C356</f>
        <v>2.769</v>
      </c>
      <c r="AG357" s="186" t="n">
        <f aca="false">+AG354*$C356</f>
        <v>2.99777777777778</v>
      </c>
      <c r="AH357" s="186" t="n">
        <f aca="false">+AH354*$C356</f>
        <v>3.22655555555556</v>
      </c>
      <c r="AI357" s="186" t="n">
        <f aca="false">+AI354*$C356</f>
        <v>3.45533333333333</v>
      </c>
      <c r="AJ357" s="186" t="n">
        <f aca="false">+AJ354*$C356</f>
        <v>3.68411111111111</v>
      </c>
      <c r="AK357" s="186" t="n">
        <f aca="false">+AK354*$C356</f>
        <v>3.91288888888889</v>
      </c>
      <c r="AL357" s="186" t="n">
        <f aca="false">+AL354*$C356</f>
        <v>4.14166666666667</v>
      </c>
      <c r="AM357" s="186" t="n">
        <f aca="false">+AM354*$C356</f>
        <v>4.37044444444445</v>
      </c>
      <c r="AN357" s="186" t="n">
        <f aca="false">+AN354*$C356</f>
        <v>4.59922222222222</v>
      </c>
      <c r="AO357" s="186" t="n">
        <f aca="false">+AO354*$C356</f>
        <v>4.828</v>
      </c>
      <c r="AP357" s="186" t="n">
        <f aca="false">+AP354*$C356</f>
        <v>14.2</v>
      </c>
      <c r="AQ357" s="186" t="n">
        <f aca="false">+AQ354*$C356</f>
        <v>14.2</v>
      </c>
      <c r="AR357" s="186" t="n">
        <f aca="false">+AR354*$C356</f>
        <v>14.2</v>
      </c>
      <c r="AS357" s="186" t="n">
        <f aca="false">+AS354*$C356</f>
        <v>14.2</v>
      </c>
      <c r="AT357" s="186" t="n">
        <f aca="false">+AT354*$C356</f>
        <v>14.2</v>
      </c>
      <c r="AU357" s="186" t="n">
        <f aca="false">+AU354*$C356</f>
        <v>14.2</v>
      </c>
      <c r="AV357" s="186" t="n">
        <f aca="false">+AV354*$C356</f>
        <v>14.2</v>
      </c>
      <c r="AW357" s="186" t="n">
        <f aca="false">+AW354*$C356</f>
        <v>14.2</v>
      </c>
      <c r="AX357" s="186" t="n">
        <f aca="false">+AX354*$C356</f>
        <v>14.2</v>
      </c>
      <c r="AY357" s="186" t="n">
        <f aca="false">+AY354*$C356</f>
        <v>14.2</v>
      </c>
      <c r="AZ357" s="186" t="n">
        <f aca="false">+AZ354*$C356</f>
        <v>14.2</v>
      </c>
      <c r="BA357" s="186" t="n">
        <f aca="false">+BA354*$C356</f>
        <v>14.2</v>
      </c>
      <c r="BB357" s="186" t="n">
        <f aca="false">+BB354*$C356</f>
        <v>14.2</v>
      </c>
      <c r="BC357" s="188"/>
      <c r="BD357" s="189"/>
      <c r="BE357" s="189"/>
      <c r="BF357" s="189"/>
      <c r="BG357" s="189"/>
      <c r="BH357" s="189"/>
      <c r="BI357" s="189"/>
      <c r="BJ357" s="189"/>
      <c r="BK357" s="189"/>
      <c r="BL357" s="189"/>
      <c r="BM357" s="189"/>
      <c r="BN357" s="189"/>
      <c r="BO357" s="189"/>
      <c r="BP357" s="189"/>
      <c r="BQ357" s="189"/>
      <c r="BR357" s="189"/>
      <c r="BS357" s="189"/>
      <c r="BT357" s="189"/>
      <c r="BU357" s="189"/>
      <c r="BV357" s="189"/>
      <c r="BW357" s="189"/>
      <c r="BX357" s="189"/>
      <c r="BY357" s="189"/>
      <c r="BZ357" s="189"/>
      <c r="CA357" s="189"/>
      <c r="CB357" s="189"/>
      <c r="CC357" s="189"/>
      <c r="CD357" s="189"/>
      <c r="CE357" s="189"/>
      <c r="CF357" s="189"/>
      <c r="CG357" s="189"/>
      <c r="CH357" s="189"/>
      <c r="CI357" s="189"/>
      <c r="CJ357" s="189"/>
      <c r="CK357" s="189"/>
    </row>
    <row r="358" customFormat="false" ht="15" hidden="false" customHeight="true" outlineLevel="0" collapsed="false">
      <c r="A358" s="161" t="n">
        <f aca="false">+A350+1</f>
        <v>8</v>
      </c>
      <c r="B358" s="162" t="str">
        <f aca="false">+'NTP or Sold'!G36</f>
        <v>LM6000</v>
      </c>
      <c r="C358" s="163" t="str">
        <f aca="false">+'NTP or Sold'!S36</f>
        <v>Elektrobolt (ESA) - 85%</v>
      </c>
      <c r="D358" s="164"/>
      <c r="E358" s="164"/>
      <c r="F358" s="164"/>
      <c r="G358" s="164"/>
      <c r="H358" s="164"/>
      <c r="I358" s="164"/>
      <c r="J358" s="164"/>
      <c r="K358" s="164"/>
      <c r="L358" s="164"/>
      <c r="M358" s="164"/>
      <c r="N358" s="164"/>
      <c r="O358" s="164"/>
      <c r="P358" s="164"/>
      <c r="Q358" s="164"/>
      <c r="R358" s="164"/>
      <c r="S358" s="164"/>
      <c r="T358" s="164"/>
      <c r="U358" s="164"/>
      <c r="V358" s="164"/>
      <c r="W358" s="164"/>
      <c r="X358" s="164"/>
      <c r="Y358" s="164"/>
      <c r="Z358" s="164"/>
      <c r="AA358" s="164"/>
      <c r="AB358" s="164"/>
      <c r="AC358" s="164"/>
      <c r="AD358" s="164"/>
      <c r="AE358" s="164"/>
      <c r="AF358" s="165"/>
      <c r="AG358" s="164"/>
      <c r="AH358" s="164"/>
      <c r="AI358" s="164"/>
      <c r="AJ358" s="164"/>
      <c r="AK358" s="164"/>
      <c r="AL358" s="164"/>
      <c r="AM358" s="164"/>
      <c r="AN358" s="164"/>
      <c r="AO358" s="164"/>
      <c r="AP358" s="164"/>
      <c r="AQ358" s="164"/>
      <c r="AR358" s="164"/>
      <c r="AS358" s="164"/>
      <c r="AT358" s="164"/>
      <c r="AU358" s="164"/>
      <c r="AV358" s="164"/>
      <c r="AW358" s="164"/>
      <c r="AX358" s="164"/>
      <c r="AY358" s="164"/>
      <c r="AZ358" s="164"/>
      <c r="BA358" s="164"/>
      <c r="BB358" s="164"/>
      <c r="BC358" s="166"/>
    </row>
    <row r="359" customFormat="false" ht="12.75" hidden="false" customHeight="false" outlineLevel="0" collapsed="false">
      <c r="A359" s="161"/>
      <c r="B359" s="168" t="s">
        <v>121</v>
      </c>
      <c r="C359" s="163"/>
      <c r="D359" s="169" t="n">
        <v>0</v>
      </c>
      <c r="E359" s="169" t="n">
        <v>0</v>
      </c>
      <c r="F359" s="169" t="n">
        <v>0</v>
      </c>
      <c r="G359" s="169" t="n">
        <v>0</v>
      </c>
      <c r="H359" s="169" t="n">
        <v>0</v>
      </c>
      <c r="I359" s="169" t="n">
        <v>0</v>
      </c>
      <c r="J359" s="169" t="n">
        <v>0</v>
      </c>
      <c r="K359" s="169" t="n">
        <v>0</v>
      </c>
      <c r="L359" s="169" t="n">
        <v>0</v>
      </c>
      <c r="M359" s="169" t="n">
        <v>0</v>
      </c>
      <c r="N359" s="169" t="n">
        <f aca="false">16.7/336</f>
        <v>0.049702380952381</v>
      </c>
      <c r="O359" s="169" t="n">
        <v>0</v>
      </c>
      <c r="P359" s="169" t="n">
        <v>0</v>
      </c>
      <c r="Q359" s="169" t="n">
        <v>0</v>
      </c>
      <c r="R359" s="169" t="n">
        <v>0</v>
      </c>
      <c r="S359" s="169" t="n">
        <v>0</v>
      </c>
      <c r="T359" s="169" t="n">
        <v>0</v>
      </c>
      <c r="U359" s="169" t="n">
        <v>0</v>
      </c>
      <c r="V359" s="169" t="n">
        <v>0</v>
      </c>
      <c r="W359" s="169" t="n">
        <v>0</v>
      </c>
      <c r="X359" s="169" t="n">
        <f aca="false">+(0.95-0.0497)/18</f>
        <v>0.0500166666666667</v>
      </c>
      <c r="Y359" s="169" t="n">
        <f aca="false">+(0.95-0.0497)/18</f>
        <v>0.0500166666666667</v>
      </c>
      <c r="Z359" s="169" t="n">
        <f aca="false">+(0.95-0.0497)/18</f>
        <v>0.0500166666666667</v>
      </c>
      <c r="AA359" s="169" t="n">
        <f aca="false">+(0.95-0.0497)/18</f>
        <v>0.0500166666666667</v>
      </c>
      <c r="AB359" s="169" t="n">
        <f aca="false">+(0.95-0.0497)/18</f>
        <v>0.0500166666666667</v>
      </c>
      <c r="AC359" s="169" t="n">
        <f aca="false">+(0.95-0.0497)/18</f>
        <v>0.0500166666666667</v>
      </c>
      <c r="AD359" s="169" t="n">
        <f aca="false">+(0.95-0.0497)/18</f>
        <v>0.0500166666666667</v>
      </c>
      <c r="AE359" s="169" t="n">
        <f aca="false">+(0.95-0.0497)/18</f>
        <v>0.0500166666666667</v>
      </c>
      <c r="AF359" s="170" t="n">
        <f aca="false">+(0.95-0.0497)/18</f>
        <v>0.0500166666666667</v>
      </c>
      <c r="AG359" s="169" t="n">
        <f aca="false">+(0.95-0.0497)/18</f>
        <v>0.0500166666666667</v>
      </c>
      <c r="AH359" s="169" t="n">
        <f aca="false">+(0.95-0.0497)/18</f>
        <v>0.0500166666666667</v>
      </c>
      <c r="AI359" s="169" t="n">
        <f aca="false">+(0.95-0.0497)/18</f>
        <v>0.0500166666666667</v>
      </c>
      <c r="AJ359" s="169" t="n">
        <f aca="false">+(0.95-0.0497)/18</f>
        <v>0.0500166666666667</v>
      </c>
      <c r="AK359" s="169" t="n">
        <f aca="false">+(0.95-0.0497)/18</f>
        <v>0.0500166666666667</v>
      </c>
      <c r="AL359" s="169" t="n">
        <f aca="false">+(0.95-0.0497)/18</f>
        <v>0.0500166666666667</v>
      </c>
      <c r="AM359" s="169" t="n">
        <f aca="false">+(0.95-0.0497)/18</f>
        <v>0.0500166666666667</v>
      </c>
      <c r="AN359" s="169" t="n">
        <f aca="false">+(0.95-0.0497)/18</f>
        <v>0.0500166666666667</v>
      </c>
      <c r="AO359" s="169" t="n">
        <f aca="false">+(0.95-0.0497)/18</f>
        <v>0.0500166666666667</v>
      </c>
      <c r="AP359" s="169" t="n">
        <v>0</v>
      </c>
      <c r="AQ359" s="169" t="n">
        <v>0</v>
      </c>
      <c r="AR359" s="169" t="n">
        <v>0</v>
      </c>
      <c r="AS359" s="169" t="n">
        <v>0</v>
      </c>
      <c r="AT359" s="169" t="n">
        <v>0.05</v>
      </c>
      <c r="AU359" s="169" t="n">
        <v>0</v>
      </c>
      <c r="AV359" s="169" t="n">
        <v>0</v>
      </c>
      <c r="AW359" s="169" t="n">
        <v>0</v>
      </c>
      <c r="AX359" s="169" t="n">
        <v>0</v>
      </c>
      <c r="AY359" s="169" t="n">
        <v>0</v>
      </c>
      <c r="AZ359" s="169" t="n">
        <v>0</v>
      </c>
      <c r="BA359" s="169" t="n">
        <v>0</v>
      </c>
      <c r="BB359" s="169" t="n">
        <v>0</v>
      </c>
      <c r="BC359" s="171" t="n">
        <f aca="false">SUM(N359:BB359)</f>
        <v>1.00000238095238</v>
      </c>
      <c r="BD359" s="168"/>
    </row>
    <row r="360" customFormat="false" ht="12.75" hidden="false" customHeight="false" outlineLevel="0" collapsed="false">
      <c r="A360" s="161"/>
      <c r="B360" s="168" t="s">
        <v>122</v>
      </c>
      <c r="C360" s="163"/>
      <c r="D360" s="169" t="n">
        <f aca="false">+D359</f>
        <v>0</v>
      </c>
      <c r="E360" s="169" t="n">
        <f aca="false">+D360+E359</f>
        <v>0</v>
      </c>
      <c r="F360" s="169" t="n">
        <f aca="false">+E360+F359</f>
        <v>0</v>
      </c>
      <c r="G360" s="169" t="n">
        <f aca="false">+F360+G359</f>
        <v>0</v>
      </c>
      <c r="H360" s="169" t="n">
        <f aca="false">+G360+H359</f>
        <v>0</v>
      </c>
      <c r="I360" s="169" t="n">
        <f aca="false">+H360+I359</f>
        <v>0</v>
      </c>
      <c r="J360" s="169" t="n">
        <f aca="false">+I360+J359</f>
        <v>0</v>
      </c>
      <c r="K360" s="169" t="n">
        <f aca="false">+J360+K359</f>
        <v>0</v>
      </c>
      <c r="L360" s="169" t="n">
        <f aca="false">+K360+L359</f>
        <v>0</v>
      </c>
      <c r="M360" s="169" t="n">
        <f aca="false">+L360+M359</f>
        <v>0</v>
      </c>
      <c r="N360" s="169" t="n">
        <f aca="false">+M360+N359</f>
        <v>0.049702380952381</v>
      </c>
      <c r="O360" s="169" t="n">
        <f aca="false">+N360+O359</f>
        <v>0.049702380952381</v>
      </c>
      <c r="P360" s="169" t="n">
        <f aca="false">+O360+P359</f>
        <v>0.049702380952381</v>
      </c>
      <c r="Q360" s="169" t="n">
        <f aca="false">+P360+Q359</f>
        <v>0.049702380952381</v>
      </c>
      <c r="R360" s="169" t="n">
        <f aca="false">+Q360+R359</f>
        <v>0.049702380952381</v>
      </c>
      <c r="S360" s="169" t="n">
        <f aca="false">+R360+S359</f>
        <v>0.049702380952381</v>
      </c>
      <c r="T360" s="169" t="n">
        <f aca="false">+S360+T359</f>
        <v>0.049702380952381</v>
      </c>
      <c r="U360" s="169" t="n">
        <f aca="false">+T360+U359</f>
        <v>0.049702380952381</v>
      </c>
      <c r="V360" s="169" t="n">
        <f aca="false">+U360+V359</f>
        <v>0.049702380952381</v>
      </c>
      <c r="W360" s="169" t="n">
        <f aca="false">+V360+W359</f>
        <v>0.049702380952381</v>
      </c>
      <c r="X360" s="169" t="n">
        <f aca="false">+W360+X359</f>
        <v>0.0997190476190476</v>
      </c>
      <c r="Y360" s="169" t="n">
        <f aca="false">+X360+Y359</f>
        <v>0.149735714285714</v>
      </c>
      <c r="Z360" s="169" t="n">
        <f aca="false">+Y360+Z359</f>
        <v>0.199752380952381</v>
      </c>
      <c r="AA360" s="169" t="n">
        <f aca="false">+Z360+AA359</f>
        <v>0.249769047619048</v>
      </c>
      <c r="AB360" s="169" t="n">
        <f aca="false">+AA360+AB359</f>
        <v>0.299785714285714</v>
      </c>
      <c r="AC360" s="169" t="n">
        <f aca="false">+AB360+AC359</f>
        <v>0.349802380952381</v>
      </c>
      <c r="AD360" s="169" t="n">
        <f aca="false">+AC360+AD359</f>
        <v>0.399819047619048</v>
      </c>
      <c r="AE360" s="169" t="n">
        <f aca="false">+AD360+AE359</f>
        <v>0.449835714285714</v>
      </c>
      <c r="AF360" s="170" t="n">
        <f aca="false">+AE360+AF359</f>
        <v>0.499852380952381</v>
      </c>
      <c r="AG360" s="169" t="n">
        <f aca="false">+AF360+AG359</f>
        <v>0.549869047619048</v>
      </c>
      <c r="AH360" s="169" t="n">
        <f aca="false">+AG360+AH359</f>
        <v>0.599885714285714</v>
      </c>
      <c r="AI360" s="169" t="n">
        <f aca="false">+AH360+AI359</f>
        <v>0.649902380952381</v>
      </c>
      <c r="AJ360" s="169" t="n">
        <f aca="false">+AI360+AJ359</f>
        <v>0.699919047619048</v>
      </c>
      <c r="AK360" s="169" t="n">
        <f aca="false">+AJ360+AK359</f>
        <v>0.749935714285714</v>
      </c>
      <c r="AL360" s="169" t="n">
        <f aca="false">+AK360+AL359</f>
        <v>0.799952380952381</v>
      </c>
      <c r="AM360" s="169" t="n">
        <f aca="false">+AL360+AM359</f>
        <v>0.849969047619048</v>
      </c>
      <c r="AN360" s="169" t="n">
        <f aca="false">+AM360+AN359</f>
        <v>0.899985714285715</v>
      </c>
      <c r="AO360" s="169" t="n">
        <f aca="false">+AN360+AO359</f>
        <v>0.950002380952381</v>
      </c>
      <c r="AP360" s="169" t="n">
        <f aca="false">+AO360+AP359</f>
        <v>0.950002380952381</v>
      </c>
      <c r="AQ360" s="169" t="n">
        <f aca="false">+AP360+AQ359</f>
        <v>0.950002380952381</v>
      </c>
      <c r="AR360" s="169" t="n">
        <f aca="false">+AQ360+AR359</f>
        <v>0.950002380952381</v>
      </c>
      <c r="AS360" s="169" t="n">
        <f aca="false">+AR360+AS359</f>
        <v>0.950002380952381</v>
      </c>
      <c r="AT360" s="169" t="n">
        <f aca="false">+AS360+AT359</f>
        <v>1.00000238095238</v>
      </c>
      <c r="AU360" s="169" t="n">
        <f aca="false">+AT360+AU359</f>
        <v>1.00000238095238</v>
      </c>
      <c r="AV360" s="169" t="n">
        <f aca="false">+AU360+AV359</f>
        <v>1.00000238095238</v>
      </c>
      <c r="AW360" s="169" t="n">
        <f aca="false">+AV360+AW359</f>
        <v>1.00000238095238</v>
      </c>
      <c r="AX360" s="169" t="n">
        <f aca="false">+AW360+AX359</f>
        <v>1.00000238095238</v>
      </c>
      <c r="AY360" s="169" t="n">
        <f aca="false">+AX360+AY359</f>
        <v>1.00000238095238</v>
      </c>
      <c r="AZ360" s="169" t="n">
        <f aca="false">+AY360+AZ359</f>
        <v>1.00000238095238</v>
      </c>
      <c r="BA360" s="169" t="n">
        <f aca="false">+AZ360+BA359</f>
        <v>1.00000238095238</v>
      </c>
      <c r="BB360" s="169" t="n">
        <f aca="false">+BA360+BB359</f>
        <v>1.00000238095238</v>
      </c>
      <c r="BC360" s="171"/>
      <c r="BD360" s="168"/>
    </row>
    <row r="361" customFormat="false" ht="12.75" hidden="false" customHeight="false" outlineLevel="0" collapsed="false">
      <c r="A361" s="161"/>
      <c r="B361" s="168" t="s">
        <v>123</v>
      </c>
      <c r="C361" s="163"/>
      <c r="D361" s="169" t="n">
        <v>0</v>
      </c>
      <c r="E361" s="169" t="n">
        <v>0</v>
      </c>
      <c r="F361" s="169" t="n">
        <v>0</v>
      </c>
      <c r="G361" s="169" t="n">
        <v>0</v>
      </c>
      <c r="H361" s="169" t="n">
        <v>0</v>
      </c>
      <c r="I361" s="169" t="n">
        <v>0</v>
      </c>
      <c r="J361" s="169" t="n">
        <v>0</v>
      </c>
      <c r="K361" s="169" t="n">
        <v>0</v>
      </c>
      <c r="L361" s="169" t="n">
        <v>0</v>
      </c>
      <c r="M361" s="169" t="n">
        <v>0</v>
      </c>
      <c r="N361" s="169" t="n">
        <v>0.05</v>
      </c>
      <c r="O361" s="169" t="n">
        <v>0</v>
      </c>
      <c r="P361" s="169" t="n">
        <v>0</v>
      </c>
      <c r="Q361" s="169" t="n">
        <v>0</v>
      </c>
      <c r="R361" s="169" t="n">
        <v>0</v>
      </c>
      <c r="S361" s="169" t="n">
        <v>0</v>
      </c>
      <c r="T361" s="169" t="n">
        <v>0</v>
      </c>
      <c r="U361" s="169" t="n">
        <v>0</v>
      </c>
      <c r="V361" s="169" t="n">
        <v>0</v>
      </c>
      <c r="W361" s="169" t="n">
        <v>0</v>
      </c>
      <c r="X361" s="169" t="n">
        <f aca="false">+(0.34-0.05)/18</f>
        <v>0.0161111111111111</v>
      </c>
      <c r="Y361" s="169" t="n">
        <f aca="false">+(0.34-0.05)/18</f>
        <v>0.0161111111111111</v>
      </c>
      <c r="Z361" s="169" t="n">
        <f aca="false">+(0.34-0.05)/18</f>
        <v>0.0161111111111111</v>
      </c>
      <c r="AA361" s="169" t="n">
        <f aca="false">+(0.34-0.05)/18</f>
        <v>0.0161111111111111</v>
      </c>
      <c r="AB361" s="169" t="n">
        <f aca="false">+(0.34-0.05)/18</f>
        <v>0.0161111111111111</v>
      </c>
      <c r="AC361" s="169" t="n">
        <f aca="false">+(0.34-0.05)/18</f>
        <v>0.0161111111111111</v>
      </c>
      <c r="AD361" s="169" t="n">
        <f aca="false">+(0.34-0.05)/18</f>
        <v>0.0161111111111111</v>
      </c>
      <c r="AE361" s="169" t="n">
        <f aca="false">+(0.34-0.05)/18</f>
        <v>0.0161111111111111</v>
      </c>
      <c r="AF361" s="170" t="n">
        <f aca="false">+(0.34-0.05)/18</f>
        <v>0.0161111111111111</v>
      </c>
      <c r="AG361" s="169" t="n">
        <f aca="false">+(0.34-0.05)/18</f>
        <v>0.0161111111111111</v>
      </c>
      <c r="AH361" s="169" t="n">
        <f aca="false">+(0.34-0.05)/18</f>
        <v>0.0161111111111111</v>
      </c>
      <c r="AI361" s="169" t="n">
        <f aca="false">+(0.34-0.05)/18</f>
        <v>0.0161111111111111</v>
      </c>
      <c r="AJ361" s="169" t="n">
        <f aca="false">+(0.34-0.05)/18</f>
        <v>0.0161111111111111</v>
      </c>
      <c r="AK361" s="169" t="n">
        <f aca="false">+(0.34-0.05)/18</f>
        <v>0.0161111111111111</v>
      </c>
      <c r="AL361" s="169" t="n">
        <f aca="false">+(0.34-0.05)/18</f>
        <v>0.0161111111111111</v>
      </c>
      <c r="AM361" s="169" t="n">
        <f aca="false">+(0.34-0.05)/18</f>
        <v>0.0161111111111111</v>
      </c>
      <c r="AN361" s="169" t="n">
        <f aca="false">+(0.34-0.05)/18</f>
        <v>0.0161111111111111</v>
      </c>
      <c r="AO361" s="169" t="n">
        <f aca="false">+(0.34-0.05)/18</f>
        <v>0.0161111111111111</v>
      </c>
      <c r="AP361" s="169" t="n">
        <v>0.66</v>
      </c>
      <c r="AQ361" s="169" t="n">
        <v>0</v>
      </c>
      <c r="AR361" s="169" t="n">
        <v>0</v>
      </c>
      <c r="AS361" s="169" t="n">
        <v>0</v>
      </c>
      <c r="AT361" s="169" t="n">
        <v>0</v>
      </c>
      <c r="AU361" s="169" t="n">
        <v>0</v>
      </c>
      <c r="AV361" s="169" t="n">
        <v>0</v>
      </c>
      <c r="AW361" s="169" t="n">
        <v>0</v>
      </c>
      <c r="AX361" s="169" t="n">
        <v>0</v>
      </c>
      <c r="AY361" s="169" t="n">
        <v>0</v>
      </c>
      <c r="AZ361" s="169" t="n">
        <v>0</v>
      </c>
      <c r="BA361" s="169" t="n">
        <v>0</v>
      </c>
      <c r="BB361" s="169" t="n">
        <v>0</v>
      </c>
      <c r="BC361" s="171" t="n">
        <f aca="false">SUM(N361:BB361)</f>
        <v>1</v>
      </c>
      <c r="BD361" s="168"/>
    </row>
    <row r="362" customFormat="false" ht="12.75" hidden="false" customHeight="false" outlineLevel="0" collapsed="false">
      <c r="A362" s="161"/>
      <c r="B362" s="168" t="s">
        <v>124</v>
      </c>
      <c r="C362" s="163"/>
      <c r="D362" s="169" t="n">
        <f aca="false">+D361</f>
        <v>0</v>
      </c>
      <c r="E362" s="169" t="n">
        <f aca="false">+D362+E361</f>
        <v>0</v>
      </c>
      <c r="F362" s="169" t="n">
        <f aca="false">+E362+F361</f>
        <v>0</v>
      </c>
      <c r="G362" s="169" t="n">
        <f aca="false">+F362+G361</f>
        <v>0</v>
      </c>
      <c r="H362" s="169" t="n">
        <f aca="false">+G362+H361</f>
        <v>0</v>
      </c>
      <c r="I362" s="169" t="n">
        <f aca="false">+H362+I361</f>
        <v>0</v>
      </c>
      <c r="J362" s="169" t="n">
        <f aca="false">+I362+J361</f>
        <v>0</v>
      </c>
      <c r="K362" s="169" t="n">
        <f aca="false">+J362+K361</f>
        <v>0</v>
      </c>
      <c r="L362" s="169" t="n">
        <f aca="false">+K362+L361</f>
        <v>0</v>
      </c>
      <c r="M362" s="169" t="n">
        <f aca="false">+L362+M361</f>
        <v>0</v>
      </c>
      <c r="N362" s="169" t="n">
        <f aca="false">+M362+N361</f>
        <v>0.05</v>
      </c>
      <c r="O362" s="169" t="n">
        <f aca="false">+N362+O361</f>
        <v>0.05</v>
      </c>
      <c r="P362" s="169" t="n">
        <f aca="false">+O362+P361</f>
        <v>0.05</v>
      </c>
      <c r="Q362" s="169" t="n">
        <f aca="false">+P362+Q361</f>
        <v>0.05</v>
      </c>
      <c r="R362" s="169" t="n">
        <f aca="false">+Q362+R361</f>
        <v>0.05</v>
      </c>
      <c r="S362" s="169" t="n">
        <f aca="false">+R362+S361</f>
        <v>0.05</v>
      </c>
      <c r="T362" s="169" t="n">
        <f aca="false">+S362+T361</f>
        <v>0.05</v>
      </c>
      <c r="U362" s="169" t="n">
        <f aca="false">+T362+U361</f>
        <v>0.05</v>
      </c>
      <c r="V362" s="169" t="n">
        <f aca="false">+U362+V361</f>
        <v>0.05</v>
      </c>
      <c r="W362" s="169" t="n">
        <f aca="false">+V362+W361</f>
        <v>0.05</v>
      </c>
      <c r="X362" s="169" t="n">
        <f aca="false">+W362+X361</f>
        <v>0.0661111111111111</v>
      </c>
      <c r="Y362" s="169" t="n">
        <f aca="false">+X362+Y361</f>
        <v>0.0822222222222222</v>
      </c>
      <c r="Z362" s="169" t="n">
        <f aca="false">+Y362+Z361</f>
        <v>0.0983333333333334</v>
      </c>
      <c r="AA362" s="169" t="n">
        <f aca="false">+Z362+AA361</f>
        <v>0.114444444444444</v>
      </c>
      <c r="AB362" s="169" t="n">
        <f aca="false">+AA362+AB361</f>
        <v>0.130555555555556</v>
      </c>
      <c r="AC362" s="169" t="n">
        <f aca="false">+AB362+AC361</f>
        <v>0.146666666666667</v>
      </c>
      <c r="AD362" s="169" t="n">
        <f aca="false">+AC362+AD361</f>
        <v>0.162777777777778</v>
      </c>
      <c r="AE362" s="169" t="n">
        <f aca="false">+AD362+AE361</f>
        <v>0.178888888888889</v>
      </c>
      <c r="AF362" s="170" t="n">
        <f aca="false">+AE362+AF361</f>
        <v>0.195</v>
      </c>
      <c r="AG362" s="169" t="n">
        <f aca="false">+AF362+AG361</f>
        <v>0.211111111111111</v>
      </c>
      <c r="AH362" s="169" t="n">
        <f aca="false">+AG362+AH361</f>
        <v>0.227222222222222</v>
      </c>
      <c r="AI362" s="169" t="n">
        <f aca="false">+AH362+AI361</f>
        <v>0.243333333333333</v>
      </c>
      <c r="AJ362" s="169" t="n">
        <f aca="false">+AI362+AJ361</f>
        <v>0.259444444444444</v>
      </c>
      <c r="AK362" s="169" t="n">
        <f aca="false">+AJ362+AK361</f>
        <v>0.275555555555556</v>
      </c>
      <c r="AL362" s="169" t="n">
        <f aca="false">+AK362+AL361</f>
        <v>0.291666666666667</v>
      </c>
      <c r="AM362" s="169" t="n">
        <f aca="false">+AL362+AM361</f>
        <v>0.307777777777778</v>
      </c>
      <c r="AN362" s="169" t="n">
        <f aca="false">+AM362+AN361</f>
        <v>0.323888888888889</v>
      </c>
      <c r="AO362" s="169" t="n">
        <f aca="false">+AN362+AO361</f>
        <v>0.34</v>
      </c>
      <c r="AP362" s="169" t="n">
        <f aca="false">+AO362+AP361</f>
        <v>1</v>
      </c>
      <c r="AQ362" s="169" t="n">
        <f aca="false">+AP362+AQ361</f>
        <v>1</v>
      </c>
      <c r="AR362" s="169" t="n">
        <f aca="false">+AQ362+AR361</f>
        <v>1</v>
      </c>
      <c r="AS362" s="169" t="n">
        <f aca="false">+AR362+AS361</f>
        <v>1</v>
      </c>
      <c r="AT362" s="169" t="n">
        <f aca="false">+AS362+AT361</f>
        <v>1</v>
      </c>
      <c r="AU362" s="169" t="n">
        <f aca="false">+AT362+AU361</f>
        <v>1</v>
      </c>
      <c r="AV362" s="169" t="n">
        <f aca="false">+AU362+AV361</f>
        <v>1</v>
      </c>
      <c r="AW362" s="169" t="n">
        <f aca="false">+AV362+AW361</f>
        <v>1</v>
      </c>
      <c r="AX362" s="169" t="n">
        <f aca="false">+AW362+AX361</f>
        <v>1</v>
      </c>
      <c r="AY362" s="169" t="n">
        <f aca="false">+AX362+AY361</f>
        <v>1</v>
      </c>
      <c r="AZ362" s="169" t="n">
        <f aca="false">+AY362+AZ361</f>
        <v>1</v>
      </c>
      <c r="BA362" s="169" t="n">
        <f aca="false">+AZ362+BA361</f>
        <v>1</v>
      </c>
      <c r="BB362" s="169" t="n">
        <f aca="false">+BA362+BB361</f>
        <v>1</v>
      </c>
      <c r="BC362" s="171"/>
      <c r="BD362" s="168"/>
    </row>
    <row r="363" customFormat="false" ht="12.75" hidden="false" customHeight="false" outlineLevel="0" collapsed="false">
      <c r="A363" s="161"/>
      <c r="B363" s="173"/>
      <c r="C363" s="163"/>
      <c r="D363" s="174"/>
      <c r="E363" s="174"/>
      <c r="F363" s="174"/>
      <c r="G363" s="174"/>
      <c r="H363" s="174"/>
      <c r="I363" s="174"/>
      <c r="J363" s="174"/>
      <c r="K363" s="174"/>
      <c r="L363" s="174"/>
      <c r="M363" s="174"/>
      <c r="N363" s="174"/>
      <c r="O363" s="174"/>
      <c r="P363" s="174"/>
      <c r="Q363" s="174"/>
      <c r="R363" s="174"/>
      <c r="S363" s="174"/>
      <c r="T363" s="174"/>
      <c r="U363" s="174"/>
      <c r="V363" s="174"/>
      <c r="W363" s="174"/>
      <c r="X363" s="174"/>
      <c r="Y363" s="174"/>
      <c r="Z363" s="174"/>
      <c r="AA363" s="174"/>
      <c r="AB363" s="174"/>
      <c r="AC363" s="174"/>
      <c r="AD363" s="174"/>
      <c r="AE363" s="174"/>
      <c r="AF363" s="175"/>
      <c r="AG363" s="174"/>
      <c r="AH363" s="174"/>
      <c r="AI363" s="174"/>
      <c r="AJ363" s="174"/>
      <c r="AK363" s="174"/>
      <c r="AL363" s="174"/>
      <c r="AM363" s="174"/>
      <c r="AN363" s="174"/>
      <c r="AO363" s="174"/>
      <c r="AP363" s="174"/>
      <c r="AQ363" s="174"/>
      <c r="AR363" s="174"/>
      <c r="AS363" s="174"/>
      <c r="AT363" s="174"/>
      <c r="AU363" s="174"/>
      <c r="AV363" s="174"/>
      <c r="AW363" s="174"/>
      <c r="AX363" s="174"/>
      <c r="AY363" s="174"/>
      <c r="AZ363" s="174"/>
      <c r="BA363" s="174"/>
      <c r="BB363" s="174"/>
      <c r="BC363" s="176"/>
      <c r="BD363" s="173"/>
    </row>
    <row r="364" customFormat="false" ht="12.75" hidden="false" customHeight="false" outlineLevel="0" collapsed="false">
      <c r="A364" s="161"/>
      <c r="B364" s="178" t="s">
        <v>125</v>
      </c>
      <c r="C364" s="179" t="n">
        <v>14.2</v>
      </c>
      <c r="D364" s="180" t="n">
        <f aca="false">+D360*$C364</f>
        <v>0</v>
      </c>
      <c r="E364" s="180" t="n">
        <f aca="false">+E360*$C364</f>
        <v>0</v>
      </c>
      <c r="F364" s="180" t="n">
        <f aca="false">+F360*$C364</f>
        <v>0</v>
      </c>
      <c r="G364" s="180" t="n">
        <f aca="false">+G360*$C364</f>
        <v>0</v>
      </c>
      <c r="H364" s="180" t="n">
        <f aca="false">+H360*$C364</f>
        <v>0</v>
      </c>
      <c r="I364" s="180" t="n">
        <f aca="false">+I360*$C364</f>
        <v>0</v>
      </c>
      <c r="J364" s="180" t="n">
        <f aca="false">+J360*$C364</f>
        <v>0</v>
      </c>
      <c r="K364" s="180" t="n">
        <f aca="false">+K360*$C364</f>
        <v>0</v>
      </c>
      <c r="L364" s="180" t="n">
        <f aca="false">+L360*$C364</f>
        <v>0</v>
      </c>
      <c r="M364" s="180" t="n">
        <f aca="false">+M360*$C364</f>
        <v>0</v>
      </c>
      <c r="N364" s="180" t="n">
        <f aca="false">+N360*$C364</f>
        <v>0.705773809523809</v>
      </c>
      <c r="O364" s="180" t="n">
        <f aca="false">+O360*$C364</f>
        <v>0.705773809523809</v>
      </c>
      <c r="P364" s="180" t="n">
        <f aca="false">+P360*$C364</f>
        <v>0.705773809523809</v>
      </c>
      <c r="Q364" s="180" t="n">
        <f aca="false">+Q360*$C364</f>
        <v>0.705773809523809</v>
      </c>
      <c r="R364" s="180" t="n">
        <f aca="false">+R360*$C364</f>
        <v>0.705773809523809</v>
      </c>
      <c r="S364" s="180" t="n">
        <f aca="false">+S360*$C364</f>
        <v>0.705773809523809</v>
      </c>
      <c r="T364" s="180" t="n">
        <f aca="false">+T360*$C364</f>
        <v>0.705773809523809</v>
      </c>
      <c r="U364" s="180" t="n">
        <f aca="false">+U360*$C364</f>
        <v>0.705773809523809</v>
      </c>
      <c r="V364" s="180" t="n">
        <f aca="false">+V360*$C364</f>
        <v>0.705773809523809</v>
      </c>
      <c r="W364" s="180" t="n">
        <f aca="false">+W360*$C364</f>
        <v>0.705773809523809</v>
      </c>
      <c r="X364" s="180" t="n">
        <f aca="false">+X360*$C364</f>
        <v>1.41601047619048</v>
      </c>
      <c r="Y364" s="180" t="n">
        <f aca="false">+Y360*$C364</f>
        <v>2.12624714285714</v>
      </c>
      <c r="Z364" s="180" t="n">
        <f aca="false">+Z360*$C364</f>
        <v>2.83648380952381</v>
      </c>
      <c r="AA364" s="180" t="n">
        <f aca="false">+AA360*$C364</f>
        <v>3.54672047619048</v>
      </c>
      <c r="AB364" s="180" t="n">
        <f aca="false">+AB360*$C364</f>
        <v>4.25695714285714</v>
      </c>
      <c r="AC364" s="180" t="n">
        <f aca="false">+AC360*$C364</f>
        <v>4.96719380952381</v>
      </c>
      <c r="AD364" s="180" t="n">
        <f aca="false">+AD360*$C364</f>
        <v>5.67743047619048</v>
      </c>
      <c r="AE364" s="180" t="n">
        <f aca="false">+AE360*$C364</f>
        <v>6.38766714285714</v>
      </c>
      <c r="AF364" s="181" t="n">
        <f aca="false">+AF360*$C364</f>
        <v>7.09790380952381</v>
      </c>
      <c r="AG364" s="180" t="n">
        <f aca="false">+AG360*$C364</f>
        <v>7.80814047619047</v>
      </c>
      <c r="AH364" s="180" t="n">
        <f aca="false">+AH360*$C364</f>
        <v>8.51837714285714</v>
      </c>
      <c r="AI364" s="180" t="n">
        <f aca="false">+AI360*$C364</f>
        <v>9.22861380952381</v>
      </c>
      <c r="AJ364" s="180" t="n">
        <f aca="false">+AJ360*$C364</f>
        <v>9.93885047619048</v>
      </c>
      <c r="AK364" s="180" t="n">
        <f aca="false">+AK360*$C364</f>
        <v>10.6490871428571</v>
      </c>
      <c r="AL364" s="180" t="n">
        <f aca="false">+AL360*$C364</f>
        <v>11.3593238095238</v>
      </c>
      <c r="AM364" s="180" t="n">
        <f aca="false">+AM360*$C364</f>
        <v>12.0695604761905</v>
      </c>
      <c r="AN364" s="180" t="n">
        <f aca="false">+AN360*$C364</f>
        <v>12.7797971428571</v>
      </c>
      <c r="AO364" s="180" t="n">
        <f aca="false">+AO360*$C364</f>
        <v>13.4900338095238</v>
      </c>
      <c r="AP364" s="180" t="n">
        <f aca="false">+AP360*$C364</f>
        <v>13.4900338095238</v>
      </c>
      <c r="AQ364" s="180" t="n">
        <f aca="false">+AQ360*$C364</f>
        <v>13.4900338095238</v>
      </c>
      <c r="AR364" s="180" t="n">
        <f aca="false">+AR360*$C364</f>
        <v>13.4900338095238</v>
      </c>
      <c r="AS364" s="180" t="n">
        <f aca="false">+AS360*$C364</f>
        <v>13.4900338095238</v>
      </c>
      <c r="AT364" s="180" t="n">
        <f aca="false">+AT360*$C364</f>
        <v>14.2000338095238</v>
      </c>
      <c r="AU364" s="180" t="n">
        <f aca="false">+AU360*$C364</f>
        <v>14.2000338095238</v>
      </c>
      <c r="AV364" s="180" t="n">
        <f aca="false">+AV360*$C364</f>
        <v>14.2000338095238</v>
      </c>
      <c r="AW364" s="180" t="n">
        <f aca="false">+AW360*$C364</f>
        <v>14.2000338095238</v>
      </c>
      <c r="AX364" s="180" t="n">
        <f aca="false">+AX360*$C364</f>
        <v>14.2000338095238</v>
      </c>
      <c r="AY364" s="180" t="n">
        <f aca="false">+AY360*$C364</f>
        <v>14.2000338095238</v>
      </c>
      <c r="AZ364" s="180" t="n">
        <f aca="false">+AZ360*$C364</f>
        <v>14.2000338095238</v>
      </c>
      <c r="BA364" s="180" t="n">
        <f aca="false">+BA360*$C364</f>
        <v>14.2000338095238</v>
      </c>
      <c r="BB364" s="180" t="n">
        <f aca="false">+BB360*$C364</f>
        <v>14.2000338095238</v>
      </c>
      <c r="BC364" s="182"/>
      <c r="BD364" s="183"/>
      <c r="BE364" s="183"/>
      <c r="BF364" s="183"/>
      <c r="BG364" s="183"/>
      <c r="BH364" s="183"/>
      <c r="BI364" s="183"/>
      <c r="BJ364" s="183"/>
      <c r="BK364" s="183"/>
      <c r="BL364" s="183"/>
      <c r="BM364" s="183"/>
      <c r="BN364" s="183"/>
      <c r="BO364" s="183"/>
      <c r="BP364" s="183"/>
      <c r="BQ364" s="183"/>
      <c r="BR364" s="183"/>
      <c r="BS364" s="183"/>
      <c r="BT364" s="183"/>
      <c r="BU364" s="183"/>
      <c r="BV364" s="183"/>
      <c r="BW364" s="183"/>
      <c r="BX364" s="183"/>
      <c r="BY364" s="183"/>
      <c r="BZ364" s="183"/>
      <c r="CA364" s="183"/>
      <c r="CB364" s="183"/>
      <c r="CC364" s="183"/>
      <c r="CD364" s="183"/>
      <c r="CE364" s="183"/>
      <c r="CF364" s="183"/>
      <c r="CG364" s="183"/>
      <c r="CH364" s="183"/>
      <c r="CI364" s="183"/>
      <c r="CJ364" s="183"/>
      <c r="CK364" s="183"/>
    </row>
    <row r="365" customFormat="false" ht="13.5" hidden="false" customHeight="false" outlineLevel="0" collapsed="false">
      <c r="A365" s="161"/>
      <c r="B365" s="184" t="s">
        <v>126</v>
      </c>
      <c r="C365" s="185" t="str">
        <f aca="false">+'NTP or Sold'!B36</f>
        <v>Committed</v>
      </c>
      <c r="D365" s="186" t="n">
        <f aca="false">+D362*$C364</f>
        <v>0</v>
      </c>
      <c r="E365" s="186" t="n">
        <f aca="false">+E362*$C364</f>
        <v>0</v>
      </c>
      <c r="F365" s="186" t="n">
        <f aca="false">+F362*$C364</f>
        <v>0</v>
      </c>
      <c r="G365" s="186" t="n">
        <f aca="false">+G362*$C364</f>
        <v>0</v>
      </c>
      <c r="H365" s="186" t="n">
        <f aca="false">+H362*$C364</f>
        <v>0</v>
      </c>
      <c r="I365" s="186" t="n">
        <f aca="false">+I362*$C364</f>
        <v>0</v>
      </c>
      <c r="J365" s="186" t="n">
        <f aca="false">+J362*$C364</f>
        <v>0</v>
      </c>
      <c r="K365" s="186" t="n">
        <f aca="false">+K362*$C364</f>
        <v>0</v>
      </c>
      <c r="L365" s="186" t="n">
        <f aca="false">+L362*$C364</f>
        <v>0</v>
      </c>
      <c r="M365" s="186" t="n">
        <f aca="false">+M362*$C364</f>
        <v>0</v>
      </c>
      <c r="N365" s="186" t="n">
        <f aca="false">+N362*$C364</f>
        <v>0.71</v>
      </c>
      <c r="O365" s="186" t="n">
        <f aca="false">+O362*$C364</f>
        <v>0.71</v>
      </c>
      <c r="P365" s="186" t="n">
        <f aca="false">+P362*$C364</f>
        <v>0.71</v>
      </c>
      <c r="Q365" s="186" t="n">
        <f aca="false">+Q362*$C364</f>
        <v>0.71</v>
      </c>
      <c r="R365" s="186" t="n">
        <f aca="false">+R362*$C364</f>
        <v>0.71</v>
      </c>
      <c r="S365" s="186" t="n">
        <f aca="false">+S362*$C364</f>
        <v>0.71</v>
      </c>
      <c r="T365" s="186" t="n">
        <f aca="false">+T362*$C364</f>
        <v>0.71</v>
      </c>
      <c r="U365" s="186" t="n">
        <f aca="false">+U362*$C364</f>
        <v>0.71</v>
      </c>
      <c r="V365" s="186" t="n">
        <f aca="false">+V362*$C364</f>
        <v>0.71</v>
      </c>
      <c r="W365" s="186" t="n">
        <f aca="false">+W362*$C364</f>
        <v>0.71</v>
      </c>
      <c r="X365" s="186" t="n">
        <f aca="false">+X362*$C364</f>
        <v>0.938777777777778</v>
      </c>
      <c r="Y365" s="186" t="n">
        <f aca="false">+Y362*$C364</f>
        <v>1.16755555555556</v>
      </c>
      <c r="Z365" s="186" t="n">
        <f aca="false">+Z362*$C364</f>
        <v>1.39633333333333</v>
      </c>
      <c r="AA365" s="186" t="n">
        <f aca="false">+AA362*$C364</f>
        <v>1.62511111111111</v>
      </c>
      <c r="AB365" s="186" t="n">
        <f aca="false">+AB362*$C364</f>
        <v>1.85388888888889</v>
      </c>
      <c r="AC365" s="186" t="n">
        <f aca="false">+AC362*$C364</f>
        <v>2.08266666666667</v>
      </c>
      <c r="AD365" s="186" t="n">
        <f aca="false">+AD362*$C364</f>
        <v>2.31144444444444</v>
      </c>
      <c r="AE365" s="186" t="n">
        <f aca="false">+AE362*$C364</f>
        <v>2.54022222222222</v>
      </c>
      <c r="AF365" s="187" t="n">
        <f aca="false">+AF362*$C364</f>
        <v>2.769</v>
      </c>
      <c r="AG365" s="186" t="n">
        <f aca="false">+AG362*$C364</f>
        <v>2.99777777777778</v>
      </c>
      <c r="AH365" s="186" t="n">
        <f aca="false">+AH362*$C364</f>
        <v>3.22655555555556</v>
      </c>
      <c r="AI365" s="186" t="n">
        <f aca="false">+AI362*$C364</f>
        <v>3.45533333333333</v>
      </c>
      <c r="AJ365" s="186" t="n">
        <f aca="false">+AJ362*$C364</f>
        <v>3.68411111111111</v>
      </c>
      <c r="AK365" s="186" t="n">
        <f aca="false">+AK362*$C364</f>
        <v>3.91288888888889</v>
      </c>
      <c r="AL365" s="186" t="n">
        <f aca="false">+AL362*$C364</f>
        <v>4.14166666666667</v>
      </c>
      <c r="AM365" s="186" t="n">
        <f aca="false">+AM362*$C364</f>
        <v>4.37044444444445</v>
      </c>
      <c r="AN365" s="186" t="n">
        <f aca="false">+AN362*$C364</f>
        <v>4.59922222222222</v>
      </c>
      <c r="AO365" s="186" t="n">
        <f aca="false">+AO362*$C364</f>
        <v>4.828</v>
      </c>
      <c r="AP365" s="186" t="n">
        <f aca="false">+AP362*$C364</f>
        <v>14.2</v>
      </c>
      <c r="AQ365" s="186" t="n">
        <f aca="false">+AQ362*$C364</f>
        <v>14.2</v>
      </c>
      <c r="AR365" s="186" t="n">
        <f aca="false">+AR362*$C364</f>
        <v>14.2</v>
      </c>
      <c r="AS365" s="186" t="n">
        <f aca="false">+AS362*$C364</f>
        <v>14.2</v>
      </c>
      <c r="AT365" s="186" t="n">
        <f aca="false">+AT362*$C364</f>
        <v>14.2</v>
      </c>
      <c r="AU365" s="186" t="n">
        <f aca="false">+AU362*$C364</f>
        <v>14.2</v>
      </c>
      <c r="AV365" s="186" t="n">
        <f aca="false">+AV362*$C364</f>
        <v>14.2</v>
      </c>
      <c r="AW365" s="186" t="n">
        <f aca="false">+AW362*$C364</f>
        <v>14.2</v>
      </c>
      <c r="AX365" s="186" t="n">
        <f aca="false">+AX362*$C364</f>
        <v>14.2</v>
      </c>
      <c r="AY365" s="186" t="n">
        <f aca="false">+AY362*$C364</f>
        <v>14.2</v>
      </c>
      <c r="AZ365" s="186" t="n">
        <f aca="false">+AZ362*$C364</f>
        <v>14.2</v>
      </c>
      <c r="BA365" s="186" t="n">
        <f aca="false">+BA362*$C364</f>
        <v>14.2</v>
      </c>
      <c r="BB365" s="186" t="n">
        <f aca="false">+BB362*$C364</f>
        <v>14.2</v>
      </c>
      <c r="BC365" s="188"/>
      <c r="BD365" s="189"/>
      <c r="BE365" s="189"/>
      <c r="BF365" s="189"/>
      <c r="BG365" s="189"/>
      <c r="BH365" s="189"/>
      <c r="BI365" s="189"/>
      <c r="BJ365" s="189"/>
      <c r="BK365" s="189"/>
      <c r="BL365" s="189"/>
      <c r="BM365" s="189"/>
      <c r="BN365" s="189"/>
      <c r="BO365" s="189"/>
      <c r="BP365" s="189"/>
      <c r="BQ365" s="189"/>
      <c r="BR365" s="189"/>
      <c r="BS365" s="189"/>
      <c r="BT365" s="189"/>
      <c r="BU365" s="189"/>
      <c r="BV365" s="189"/>
      <c r="BW365" s="189"/>
      <c r="BX365" s="189"/>
      <c r="BY365" s="189"/>
      <c r="BZ365" s="189"/>
      <c r="CA365" s="189"/>
      <c r="CB365" s="189"/>
      <c r="CC365" s="189"/>
      <c r="CD365" s="189"/>
      <c r="CE365" s="189"/>
      <c r="CF365" s="189"/>
      <c r="CG365" s="189"/>
      <c r="CH365" s="189"/>
      <c r="CI365" s="189"/>
      <c r="CJ365" s="189"/>
      <c r="CK365" s="189"/>
    </row>
    <row r="366" customFormat="false" ht="15" hidden="false" customHeight="true" outlineLevel="0" collapsed="false">
      <c r="A366" s="161" t="n">
        <f aca="false">+A358+1</f>
        <v>9</v>
      </c>
      <c r="B366" s="162" t="str">
        <f aca="false">+'NTP or Sold'!G37</f>
        <v>LM6000</v>
      </c>
      <c r="C366" s="163" t="str">
        <f aca="false">+'NTP or Sold'!S37</f>
        <v>Elektrobolt (ESA) - 85%</v>
      </c>
      <c r="D366" s="164"/>
      <c r="E366" s="164"/>
      <c r="F366" s="164"/>
      <c r="G366" s="164"/>
      <c r="H366" s="164"/>
      <c r="I366" s="164"/>
      <c r="J366" s="164"/>
      <c r="K366" s="164"/>
      <c r="L366" s="164"/>
      <c r="M366" s="164"/>
      <c r="N366" s="164"/>
      <c r="O366" s="164"/>
      <c r="P366" s="164"/>
      <c r="Q366" s="164"/>
      <c r="R366" s="164"/>
      <c r="S366" s="164"/>
      <c r="T366" s="164"/>
      <c r="U366" s="164"/>
      <c r="V366" s="164"/>
      <c r="W366" s="164"/>
      <c r="X366" s="164"/>
      <c r="Y366" s="164"/>
      <c r="Z366" s="164"/>
      <c r="AA366" s="164"/>
      <c r="AB366" s="164"/>
      <c r="AC366" s="164"/>
      <c r="AD366" s="164"/>
      <c r="AE366" s="164"/>
      <c r="AF366" s="165"/>
      <c r="AG366" s="164"/>
      <c r="AH366" s="164"/>
      <c r="AI366" s="164"/>
      <c r="AJ366" s="164"/>
      <c r="AK366" s="164"/>
      <c r="AL366" s="164"/>
      <c r="AM366" s="164"/>
      <c r="AN366" s="164"/>
      <c r="AO366" s="164"/>
      <c r="AP366" s="164"/>
      <c r="AQ366" s="164"/>
      <c r="AR366" s="164"/>
      <c r="AS366" s="164"/>
      <c r="AT366" s="164"/>
      <c r="AU366" s="164"/>
      <c r="AV366" s="164"/>
      <c r="AW366" s="164"/>
      <c r="AX366" s="164"/>
      <c r="AY366" s="164"/>
      <c r="AZ366" s="164"/>
      <c r="BA366" s="164"/>
      <c r="BB366" s="164"/>
      <c r="BC366" s="166"/>
    </row>
    <row r="367" customFormat="false" ht="12.75" hidden="false" customHeight="false" outlineLevel="0" collapsed="false">
      <c r="A367" s="161"/>
      <c r="B367" s="168" t="s">
        <v>121</v>
      </c>
      <c r="C367" s="163"/>
      <c r="D367" s="169" t="n">
        <v>0</v>
      </c>
      <c r="E367" s="169" t="n">
        <v>0</v>
      </c>
      <c r="F367" s="169" t="n">
        <v>0</v>
      </c>
      <c r="G367" s="169" t="n">
        <v>0</v>
      </c>
      <c r="H367" s="169" t="n">
        <v>0</v>
      </c>
      <c r="I367" s="169" t="n">
        <v>0</v>
      </c>
      <c r="J367" s="169" t="n">
        <v>0</v>
      </c>
      <c r="K367" s="169" t="n">
        <v>0</v>
      </c>
      <c r="L367" s="169" t="n">
        <v>0</v>
      </c>
      <c r="M367" s="169" t="n">
        <v>0</v>
      </c>
      <c r="N367" s="169" t="n">
        <f aca="false">16.7/336</f>
        <v>0.049702380952381</v>
      </c>
      <c r="O367" s="169" t="n">
        <v>0</v>
      </c>
      <c r="P367" s="169" t="n">
        <v>0</v>
      </c>
      <c r="Q367" s="169" t="n">
        <v>0</v>
      </c>
      <c r="R367" s="169" t="n">
        <v>0</v>
      </c>
      <c r="S367" s="169" t="n">
        <v>0</v>
      </c>
      <c r="T367" s="169" t="n">
        <v>0</v>
      </c>
      <c r="U367" s="169" t="n">
        <v>0</v>
      </c>
      <c r="V367" s="169" t="n">
        <v>0</v>
      </c>
      <c r="W367" s="169" t="n">
        <v>0</v>
      </c>
      <c r="X367" s="169" t="n">
        <f aca="false">+(0.95-0.0497)/18</f>
        <v>0.0500166666666667</v>
      </c>
      <c r="Y367" s="169" t="n">
        <f aca="false">+(0.95-0.0497)/18</f>
        <v>0.0500166666666667</v>
      </c>
      <c r="Z367" s="169" t="n">
        <f aca="false">+(0.95-0.0497)/18</f>
        <v>0.0500166666666667</v>
      </c>
      <c r="AA367" s="169" t="n">
        <f aca="false">+(0.95-0.0497)/18</f>
        <v>0.0500166666666667</v>
      </c>
      <c r="AB367" s="169" t="n">
        <f aca="false">+(0.95-0.0497)/18</f>
        <v>0.0500166666666667</v>
      </c>
      <c r="AC367" s="169" t="n">
        <f aca="false">+(0.95-0.0497)/18</f>
        <v>0.0500166666666667</v>
      </c>
      <c r="AD367" s="169" t="n">
        <f aca="false">+(0.95-0.0497)/18</f>
        <v>0.0500166666666667</v>
      </c>
      <c r="AE367" s="169" t="n">
        <f aca="false">+(0.95-0.0497)/18</f>
        <v>0.0500166666666667</v>
      </c>
      <c r="AF367" s="170" t="n">
        <f aca="false">+(0.95-0.0497)/18</f>
        <v>0.0500166666666667</v>
      </c>
      <c r="AG367" s="169" t="n">
        <f aca="false">+(0.95-0.0497)/18</f>
        <v>0.0500166666666667</v>
      </c>
      <c r="AH367" s="169" t="n">
        <f aca="false">+(0.95-0.0497)/18</f>
        <v>0.0500166666666667</v>
      </c>
      <c r="AI367" s="169" t="n">
        <f aca="false">+(0.95-0.0497)/18</f>
        <v>0.0500166666666667</v>
      </c>
      <c r="AJ367" s="169" t="n">
        <f aca="false">+(0.95-0.0497)/18</f>
        <v>0.0500166666666667</v>
      </c>
      <c r="AK367" s="169" t="n">
        <f aca="false">+(0.95-0.0497)/18</f>
        <v>0.0500166666666667</v>
      </c>
      <c r="AL367" s="169" t="n">
        <f aca="false">+(0.95-0.0497)/18</f>
        <v>0.0500166666666667</v>
      </c>
      <c r="AM367" s="169" t="n">
        <f aca="false">+(0.95-0.0497)/18</f>
        <v>0.0500166666666667</v>
      </c>
      <c r="AN367" s="169" t="n">
        <f aca="false">+(0.95-0.0497)/18</f>
        <v>0.0500166666666667</v>
      </c>
      <c r="AO367" s="169" t="n">
        <f aca="false">+(0.95-0.0497)/18</f>
        <v>0.0500166666666667</v>
      </c>
      <c r="AP367" s="169" t="n">
        <v>0</v>
      </c>
      <c r="AQ367" s="169" t="n">
        <v>0</v>
      </c>
      <c r="AR367" s="169" t="n">
        <v>0</v>
      </c>
      <c r="AS367" s="169" t="n">
        <v>0</v>
      </c>
      <c r="AT367" s="169" t="n">
        <v>0.05</v>
      </c>
      <c r="AU367" s="169" t="n">
        <v>0</v>
      </c>
      <c r="AV367" s="169" t="n">
        <v>0</v>
      </c>
      <c r="AW367" s="169" t="n">
        <v>0</v>
      </c>
      <c r="AX367" s="169" t="n">
        <v>0</v>
      </c>
      <c r="AY367" s="169" t="n">
        <v>0</v>
      </c>
      <c r="AZ367" s="169" t="n">
        <v>0</v>
      </c>
      <c r="BA367" s="169" t="n">
        <v>0</v>
      </c>
      <c r="BB367" s="169" t="n">
        <v>0</v>
      </c>
      <c r="BC367" s="171" t="n">
        <f aca="false">SUM(N367:BB367)</f>
        <v>1.00000238095238</v>
      </c>
      <c r="BD367" s="168"/>
    </row>
    <row r="368" customFormat="false" ht="12.75" hidden="false" customHeight="false" outlineLevel="0" collapsed="false">
      <c r="A368" s="161"/>
      <c r="B368" s="168" t="s">
        <v>122</v>
      </c>
      <c r="C368" s="163"/>
      <c r="D368" s="169" t="n">
        <f aca="false">+D367</f>
        <v>0</v>
      </c>
      <c r="E368" s="169" t="n">
        <f aca="false">+D368+E367</f>
        <v>0</v>
      </c>
      <c r="F368" s="169" t="n">
        <f aca="false">+E368+F367</f>
        <v>0</v>
      </c>
      <c r="G368" s="169" t="n">
        <f aca="false">+F368+G367</f>
        <v>0</v>
      </c>
      <c r="H368" s="169" t="n">
        <f aca="false">+G368+H367</f>
        <v>0</v>
      </c>
      <c r="I368" s="169" t="n">
        <f aca="false">+H368+I367</f>
        <v>0</v>
      </c>
      <c r="J368" s="169" t="n">
        <f aca="false">+I368+J367</f>
        <v>0</v>
      </c>
      <c r="K368" s="169" t="n">
        <f aca="false">+J368+K367</f>
        <v>0</v>
      </c>
      <c r="L368" s="169" t="n">
        <f aca="false">+K368+L367</f>
        <v>0</v>
      </c>
      <c r="M368" s="169" t="n">
        <f aca="false">+L368+M367</f>
        <v>0</v>
      </c>
      <c r="N368" s="169" t="n">
        <f aca="false">+M368+N367</f>
        <v>0.049702380952381</v>
      </c>
      <c r="O368" s="169" t="n">
        <f aca="false">+N368+O367</f>
        <v>0.049702380952381</v>
      </c>
      <c r="P368" s="169" t="n">
        <f aca="false">+O368+P367</f>
        <v>0.049702380952381</v>
      </c>
      <c r="Q368" s="169" t="n">
        <f aca="false">+P368+Q367</f>
        <v>0.049702380952381</v>
      </c>
      <c r="R368" s="169" t="n">
        <f aca="false">+Q368+R367</f>
        <v>0.049702380952381</v>
      </c>
      <c r="S368" s="169" t="n">
        <f aca="false">+R368+S367</f>
        <v>0.049702380952381</v>
      </c>
      <c r="T368" s="169" t="n">
        <f aca="false">+S368+T367</f>
        <v>0.049702380952381</v>
      </c>
      <c r="U368" s="169" t="n">
        <f aca="false">+T368+U367</f>
        <v>0.049702380952381</v>
      </c>
      <c r="V368" s="169" t="n">
        <f aca="false">+U368+V367</f>
        <v>0.049702380952381</v>
      </c>
      <c r="W368" s="169" t="n">
        <f aca="false">+V368+W367</f>
        <v>0.049702380952381</v>
      </c>
      <c r="X368" s="169" t="n">
        <f aca="false">+W368+X367</f>
        <v>0.0997190476190476</v>
      </c>
      <c r="Y368" s="169" t="n">
        <f aca="false">+X368+Y367</f>
        <v>0.149735714285714</v>
      </c>
      <c r="Z368" s="169" t="n">
        <f aca="false">+Y368+Z367</f>
        <v>0.199752380952381</v>
      </c>
      <c r="AA368" s="169" t="n">
        <f aca="false">+Z368+AA367</f>
        <v>0.249769047619048</v>
      </c>
      <c r="AB368" s="169" t="n">
        <f aca="false">+AA368+AB367</f>
        <v>0.299785714285714</v>
      </c>
      <c r="AC368" s="169" t="n">
        <f aca="false">+AB368+AC367</f>
        <v>0.349802380952381</v>
      </c>
      <c r="AD368" s="169" t="n">
        <f aca="false">+AC368+AD367</f>
        <v>0.399819047619048</v>
      </c>
      <c r="AE368" s="169" t="n">
        <f aca="false">+AD368+AE367</f>
        <v>0.449835714285714</v>
      </c>
      <c r="AF368" s="170" t="n">
        <f aca="false">+AE368+AF367</f>
        <v>0.499852380952381</v>
      </c>
      <c r="AG368" s="169" t="n">
        <f aca="false">+AF368+AG367</f>
        <v>0.549869047619048</v>
      </c>
      <c r="AH368" s="169" t="n">
        <f aca="false">+AG368+AH367</f>
        <v>0.599885714285714</v>
      </c>
      <c r="AI368" s="169" t="n">
        <f aca="false">+AH368+AI367</f>
        <v>0.649902380952381</v>
      </c>
      <c r="AJ368" s="169" t="n">
        <f aca="false">+AI368+AJ367</f>
        <v>0.699919047619048</v>
      </c>
      <c r="AK368" s="169" t="n">
        <f aca="false">+AJ368+AK367</f>
        <v>0.749935714285714</v>
      </c>
      <c r="AL368" s="169" t="n">
        <f aca="false">+AK368+AL367</f>
        <v>0.799952380952381</v>
      </c>
      <c r="AM368" s="169" t="n">
        <f aca="false">+AL368+AM367</f>
        <v>0.849969047619048</v>
      </c>
      <c r="AN368" s="169" t="n">
        <f aca="false">+AM368+AN367</f>
        <v>0.899985714285715</v>
      </c>
      <c r="AO368" s="169" t="n">
        <f aca="false">+AN368+AO367</f>
        <v>0.950002380952381</v>
      </c>
      <c r="AP368" s="169" t="n">
        <f aca="false">+AO368+AP367</f>
        <v>0.950002380952381</v>
      </c>
      <c r="AQ368" s="169" t="n">
        <f aca="false">+AP368+AQ367</f>
        <v>0.950002380952381</v>
      </c>
      <c r="AR368" s="169" t="n">
        <f aca="false">+AQ368+AR367</f>
        <v>0.950002380952381</v>
      </c>
      <c r="AS368" s="169" t="n">
        <f aca="false">+AR368+AS367</f>
        <v>0.950002380952381</v>
      </c>
      <c r="AT368" s="169" t="n">
        <f aca="false">+AS368+AT367</f>
        <v>1.00000238095238</v>
      </c>
      <c r="AU368" s="169" t="n">
        <f aca="false">+AT368+AU367</f>
        <v>1.00000238095238</v>
      </c>
      <c r="AV368" s="169" t="n">
        <f aca="false">+AU368+AV367</f>
        <v>1.00000238095238</v>
      </c>
      <c r="AW368" s="169" t="n">
        <f aca="false">+AV368+AW367</f>
        <v>1.00000238095238</v>
      </c>
      <c r="AX368" s="169" t="n">
        <f aca="false">+AW368+AX367</f>
        <v>1.00000238095238</v>
      </c>
      <c r="AY368" s="169" t="n">
        <f aca="false">+AX368+AY367</f>
        <v>1.00000238095238</v>
      </c>
      <c r="AZ368" s="169" t="n">
        <f aca="false">+AY368+AZ367</f>
        <v>1.00000238095238</v>
      </c>
      <c r="BA368" s="169" t="n">
        <f aca="false">+AZ368+BA367</f>
        <v>1.00000238095238</v>
      </c>
      <c r="BB368" s="169" t="n">
        <f aca="false">+BA368+BB367</f>
        <v>1.00000238095238</v>
      </c>
      <c r="BC368" s="171"/>
      <c r="BD368" s="168"/>
    </row>
    <row r="369" customFormat="false" ht="12.75" hidden="false" customHeight="false" outlineLevel="0" collapsed="false">
      <c r="A369" s="161"/>
      <c r="B369" s="168" t="s">
        <v>123</v>
      </c>
      <c r="C369" s="163"/>
      <c r="D369" s="169" t="n">
        <v>0</v>
      </c>
      <c r="E369" s="169" t="n">
        <v>0</v>
      </c>
      <c r="F369" s="169" t="n">
        <v>0</v>
      </c>
      <c r="G369" s="169" t="n">
        <v>0</v>
      </c>
      <c r="H369" s="169" t="n">
        <v>0</v>
      </c>
      <c r="I369" s="169" t="n">
        <v>0</v>
      </c>
      <c r="J369" s="169" t="n">
        <v>0</v>
      </c>
      <c r="K369" s="169" t="n">
        <v>0</v>
      </c>
      <c r="L369" s="169" t="n">
        <v>0</v>
      </c>
      <c r="M369" s="169" t="n">
        <v>0</v>
      </c>
      <c r="N369" s="169" t="n">
        <v>0.05</v>
      </c>
      <c r="O369" s="169" t="n">
        <v>0</v>
      </c>
      <c r="P369" s="169" t="n">
        <v>0</v>
      </c>
      <c r="Q369" s="169" t="n">
        <v>0</v>
      </c>
      <c r="R369" s="169" t="n">
        <v>0</v>
      </c>
      <c r="S369" s="169" t="n">
        <v>0</v>
      </c>
      <c r="T369" s="169" t="n">
        <v>0</v>
      </c>
      <c r="U369" s="169" t="n">
        <v>0</v>
      </c>
      <c r="V369" s="169" t="n">
        <v>0</v>
      </c>
      <c r="W369" s="169" t="n">
        <v>0</v>
      </c>
      <c r="X369" s="169" t="n">
        <f aca="false">+(0.34-0.05)/18</f>
        <v>0.0161111111111111</v>
      </c>
      <c r="Y369" s="169" t="n">
        <f aca="false">+(0.34-0.05)/18</f>
        <v>0.0161111111111111</v>
      </c>
      <c r="Z369" s="169" t="n">
        <f aca="false">+(0.34-0.05)/18</f>
        <v>0.0161111111111111</v>
      </c>
      <c r="AA369" s="169" t="n">
        <f aca="false">+(0.34-0.05)/18</f>
        <v>0.0161111111111111</v>
      </c>
      <c r="AB369" s="169" t="n">
        <f aca="false">+(0.34-0.05)/18</f>
        <v>0.0161111111111111</v>
      </c>
      <c r="AC369" s="169" t="n">
        <f aca="false">+(0.34-0.05)/18</f>
        <v>0.0161111111111111</v>
      </c>
      <c r="AD369" s="169" t="n">
        <f aca="false">+(0.34-0.05)/18</f>
        <v>0.0161111111111111</v>
      </c>
      <c r="AE369" s="169" t="n">
        <f aca="false">+(0.34-0.05)/18</f>
        <v>0.0161111111111111</v>
      </c>
      <c r="AF369" s="170" t="n">
        <f aca="false">+(0.34-0.05)/18</f>
        <v>0.0161111111111111</v>
      </c>
      <c r="AG369" s="169" t="n">
        <f aca="false">+(0.34-0.05)/18</f>
        <v>0.0161111111111111</v>
      </c>
      <c r="AH369" s="169" t="n">
        <f aca="false">+(0.34-0.05)/18</f>
        <v>0.0161111111111111</v>
      </c>
      <c r="AI369" s="169" t="n">
        <f aca="false">+(0.34-0.05)/18</f>
        <v>0.0161111111111111</v>
      </c>
      <c r="AJ369" s="169" t="n">
        <f aca="false">+(0.34-0.05)/18</f>
        <v>0.0161111111111111</v>
      </c>
      <c r="AK369" s="169" t="n">
        <f aca="false">+(0.34-0.05)/18</f>
        <v>0.0161111111111111</v>
      </c>
      <c r="AL369" s="169" t="n">
        <f aca="false">+(0.34-0.05)/18</f>
        <v>0.0161111111111111</v>
      </c>
      <c r="AM369" s="169" t="n">
        <f aca="false">+(0.34-0.05)/18</f>
        <v>0.0161111111111111</v>
      </c>
      <c r="AN369" s="169" t="n">
        <f aca="false">+(0.34-0.05)/18</f>
        <v>0.0161111111111111</v>
      </c>
      <c r="AO369" s="169" t="n">
        <f aca="false">+(0.34-0.05)/18</f>
        <v>0.0161111111111111</v>
      </c>
      <c r="AP369" s="169" t="n">
        <v>0.66</v>
      </c>
      <c r="AQ369" s="169" t="n">
        <v>0</v>
      </c>
      <c r="AR369" s="169" t="n">
        <v>0</v>
      </c>
      <c r="AS369" s="169" t="n">
        <v>0</v>
      </c>
      <c r="AT369" s="169" t="n">
        <v>0</v>
      </c>
      <c r="AU369" s="169" t="n">
        <v>0</v>
      </c>
      <c r="AV369" s="169" t="n">
        <v>0</v>
      </c>
      <c r="AW369" s="169" t="n">
        <v>0</v>
      </c>
      <c r="AX369" s="169" t="n">
        <v>0</v>
      </c>
      <c r="AY369" s="169" t="n">
        <v>0</v>
      </c>
      <c r="AZ369" s="169" t="n">
        <v>0</v>
      </c>
      <c r="BA369" s="169" t="n">
        <v>0</v>
      </c>
      <c r="BB369" s="169" t="n">
        <v>0</v>
      </c>
      <c r="BC369" s="171" t="n">
        <f aca="false">SUM(N369:BB369)</f>
        <v>1</v>
      </c>
      <c r="BD369" s="168"/>
    </row>
    <row r="370" customFormat="false" ht="12.75" hidden="false" customHeight="false" outlineLevel="0" collapsed="false">
      <c r="A370" s="161"/>
      <c r="B370" s="168" t="s">
        <v>124</v>
      </c>
      <c r="C370" s="163"/>
      <c r="D370" s="169" t="n">
        <f aca="false">+D369</f>
        <v>0</v>
      </c>
      <c r="E370" s="169" t="n">
        <f aca="false">+D370+E369</f>
        <v>0</v>
      </c>
      <c r="F370" s="169" t="n">
        <f aca="false">+E370+F369</f>
        <v>0</v>
      </c>
      <c r="G370" s="169" t="n">
        <f aca="false">+F370+G369</f>
        <v>0</v>
      </c>
      <c r="H370" s="169" t="n">
        <f aca="false">+G370+H369</f>
        <v>0</v>
      </c>
      <c r="I370" s="169" t="n">
        <f aca="false">+H370+I369</f>
        <v>0</v>
      </c>
      <c r="J370" s="169" t="n">
        <f aca="false">+I370+J369</f>
        <v>0</v>
      </c>
      <c r="K370" s="169" t="n">
        <f aca="false">+J370+K369</f>
        <v>0</v>
      </c>
      <c r="L370" s="169" t="n">
        <f aca="false">+K370+L369</f>
        <v>0</v>
      </c>
      <c r="M370" s="169" t="n">
        <f aca="false">+L370+M369</f>
        <v>0</v>
      </c>
      <c r="N370" s="169" t="n">
        <f aca="false">+M370+N369</f>
        <v>0.05</v>
      </c>
      <c r="O370" s="169" t="n">
        <f aca="false">+N370+O369</f>
        <v>0.05</v>
      </c>
      <c r="P370" s="169" t="n">
        <f aca="false">+O370+P369</f>
        <v>0.05</v>
      </c>
      <c r="Q370" s="169" t="n">
        <f aca="false">+P370+Q369</f>
        <v>0.05</v>
      </c>
      <c r="R370" s="169" t="n">
        <f aca="false">+Q370+R369</f>
        <v>0.05</v>
      </c>
      <c r="S370" s="169" t="n">
        <f aca="false">+R370+S369</f>
        <v>0.05</v>
      </c>
      <c r="T370" s="169" t="n">
        <f aca="false">+S370+T369</f>
        <v>0.05</v>
      </c>
      <c r="U370" s="169" t="n">
        <f aca="false">+T370+U369</f>
        <v>0.05</v>
      </c>
      <c r="V370" s="169" t="n">
        <f aca="false">+U370+V369</f>
        <v>0.05</v>
      </c>
      <c r="W370" s="169" t="n">
        <f aca="false">+V370+W369</f>
        <v>0.05</v>
      </c>
      <c r="X370" s="169" t="n">
        <f aca="false">+W370+X369</f>
        <v>0.0661111111111111</v>
      </c>
      <c r="Y370" s="169" t="n">
        <f aca="false">+X370+Y369</f>
        <v>0.0822222222222222</v>
      </c>
      <c r="Z370" s="169" t="n">
        <f aca="false">+Y370+Z369</f>
        <v>0.0983333333333334</v>
      </c>
      <c r="AA370" s="169" t="n">
        <f aca="false">+Z370+AA369</f>
        <v>0.114444444444444</v>
      </c>
      <c r="AB370" s="169" t="n">
        <f aca="false">+AA370+AB369</f>
        <v>0.130555555555556</v>
      </c>
      <c r="AC370" s="169" t="n">
        <f aca="false">+AB370+AC369</f>
        <v>0.146666666666667</v>
      </c>
      <c r="AD370" s="169" t="n">
        <f aca="false">+AC370+AD369</f>
        <v>0.162777777777778</v>
      </c>
      <c r="AE370" s="169" t="n">
        <f aca="false">+AD370+AE369</f>
        <v>0.178888888888889</v>
      </c>
      <c r="AF370" s="170" t="n">
        <f aca="false">+AE370+AF369</f>
        <v>0.195</v>
      </c>
      <c r="AG370" s="169" t="n">
        <f aca="false">+AF370+AG369</f>
        <v>0.211111111111111</v>
      </c>
      <c r="AH370" s="169" t="n">
        <f aca="false">+AG370+AH369</f>
        <v>0.227222222222222</v>
      </c>
      <c r="AI370" s="169" t="n">
        <f aca="false">+AH370+AI369</f>
        <v>0.243333333333333</v>
      </c>
      <c r="AJ370" s="169" t="n">
        <f aca="false">+AI370+AJ369</f>
        <v>0.259444444444444</v>
      </c>
      <c r="AK370" s="169" t="n">
        <f aca="false">+AJ370+AK369</f>
        <v>0.275555555555556</v>
      </c>
      <c r="AL370" s="169" t="n">
        <f aca="false">+AK370+AL369</f>
        <v>0.291666666666667</v>
      </c>
      <c r="AM370" s="169" t="n">
        <f aca="false">+AL370+AM369</f>
        <v>0.307777777777778</v>
      </c>
      <c r="AN370" s="169" t="n">
        <f aca="false">+AM370+AN369</f>
        <v>0.323888888888889</v>
      </c>
      <c r="AO370" s="169" t="n">
        <f aca="false">+AN370+AO369</f>
        <v>0.34</v>
      </c>
      <c r="AP370" s="169" t="n">
        <f aca="false">+AO370+AP369</f>
        <v>1</v>
      </c>
      <c r="AQ370" s="169" t="n">
        <f aca="false">+AP370+AQ369</f>
        <v>1</v>
      </c>
      <c r="AR370" s="169" t="n">
        <f aca="false">+AQ370+AR369</f>
        <v>1</v>
      </c>
      <c r="AS370" s="169" t="n">
        <f aca="false">+AR370+AS369</f>
        <v>1</v>
      </c>
      <c r="AT370" s="169" t="n">
        <f aca="false">+AS370+AT369</f>
        <v>1</v>
      </c>
      <c r="AU370" s="169" t="n">
        <f aca="false">+AT370+AU369</f>
        <v>1</v>
      </c>
      <c r="AV370" s="169" t="n">
        <f aca="false">+AU370+AV369</f>
        <v>1</v>
      </c>
      <c r="AW370" s="169" t="n">
        <f aca="false">+AV370+AW369</f>
        <v>1</v>
      </c>
      <c r="AX370" s="169" t="n">
        <f aca="false">+AW370+AX369</f>
        <v>1</v>
      </c>
      <c r="AY370" s="169" t="n">
        <f aca="false">+AX370+AY369</f>
        <v>1</v>
      </c>
      <c r="AZ370" s="169" t="n">
        <f aca="false">+AY370+AZ369</f>
        <v>1</v>
      </c>
      <c r="BA370" s="169" t="n">
        <f aca="false">+AZ370+BA369</f>
        <v>1</v>
      </c>
      <c r="BB370" s="169" t="n">
        <f aca="false">+BA370+BB369</f>
        <v>1</v>
      </c>
      <c r="BC370" s="171"/>
      <c r="BD370" s="168"/>
    </row>
    <row r="371" customFormat="false" ht="12.75" hidden="false" customHeight="false" outlineLevel="0" collapsed="false">
      <c r="A371" s="161"/>
      <c r="B371" s="173"/>
      <c r="C371" s="163"/>
      <c r="D371" s="174"/>
      <c r="E371" s="174"/>
      <c r="F371" s="174"/>
      <c r="G371" s="174"/>
      <c r="H371" s="174"/>
      <c r="I371" s="174"/>
      <c r="J371" s="174"/>
      <c r="K371" s="174"/>
      <c r="L371" s="174"/>
      <c r="M371" s="174"/>
      <c r="N371" s="174"/>
      <c r="O371" s="174"/>
      <c r="P371" s="174"/>
      <c r="Q371" s="174"/>
      <c r="R371" s="174"/>
      <c r="S371" s="174"/>
      <c r="T371" s="174"/>
      <c r="U371" s="174"/>
      <c r="V371" s="174"/>
      <c r="W371" s="174"/>
      <c r="X371" s="174"/>
      <c r="Y371" s="174"/>
      <c r="Z371" s="174"/>
      <c r="AA371" s="174"/>
      <c r="AB371" s="174"/>
      <c r="AC371" s="174"/>
      <c r="AD371" s="174"/>
      <c r="AE371" s="174"/>
      <c r="AF371" s="175"/>
      <c r="AG371" s="174"/>
      <c r="AH371" s="174"/>
      <c r="AI371" s="174"/>
      <c r="AJ371" s="174"/>
      <c r="AK371" s="174"/>
      <c r="AL371" s="174"/>
      <c r="AM371" s="174"/>
      <c r="AN371" s="174"/>
      <c r="AO371" s="174"/>
      <c r="AP371" s="174"/>
      <c r="AQ371" s="174"/>
      <c r="AR371" s="174"/>
      <c r="AS371" s="174"/>
      <c r="AT371" s="174"/>
      <c r="AU371" s="174"/>
      <c r="AV371" s="174"/>
      <c r="AW371" s="174"/>
      <c r="AX371" s="174"/>
      <c r="AY371" s="174"/>
      <c r="AZ371" s="174"/>
      <c r="BA371" s="174"/>
      <c r="BB371" s="174"/>
      <c r="BC371" s="176"/>
      <c r="BD371" s="173"/>
    </row>
    <row r="372" customFormat="false" ht="12.75" hidden="false" customHeight="false" outlineLevel="0" collapsed="false">
      <c r="A372" s="161"/>
      <c r="B372" s="178" t="s">
        <v>125</v>
      </c>
      <c r="C372" s="179" t="n">
        <v>14.2</v>
      </c>
      <c r="D372" s="180" t="n">
        <f aca="false">+D368*$C372</f>
        <v>0</v>
      </c>
      <c r="E372" s="180" t="n">
        <f aca="false">+E368*$C372</f>
        <v>0</v>
      </c>
      <c r="F372" s="180" t="n">
        <f aca="false">+F368*$C372</f>
        <v>0</v>
      </c>
      <c r="G372" s="180" t="n">
        <f aca="false">+G368*$C372</f>
        <v>0</v>
      </c>
      <c r="H372" s="180" t="n">
        <f aca="false">+H368*$C372</f>
        <v>0</v>
      </c>
      <c r="I372" s="180" t="n">
        <f aca="false">+I368*$C372</f>
        <v>0</v>
      </c>
      <c r="J372" s="180" t="n">
        <f aca="false">+J368*$C372</f>
        <v>0</v>
      </c>
      <c r="K372" s="180" t="n">
        <f aca="false">+K368*$C372</f>
        <v>0</v>
      </c>
      <c r="L372" s="180" t="n">
        <f aca="false">+L368*$C372</f>
        <v>0</v>
      </c>
      <c r="M372" s="180" t="n">
        <f aca="false">+M368*$C372</f>
        <v>0</v>
      </c>
      <c r="N372" s="180" t="n">
        <f aca="false">+N368*$C372</f>
        <v>0.705773809523809</v>
      </c>
      <c r="O372" s="180" t="n">
        <f aca="false">+O368*$C372</f>
        <v>0.705773809523809</v>
      </c>
      <c r="P372" s="180" t="n">
        <f aca="false">+P368*$C372</f>
        <v>0.705773809523809</v>
      </c>
      <c r="Q372" s="180" t="n">
        <f aca="false">+Q368*$C372</f>
        <v>0.705773809523809</v>
      </c>
      <c r="R372" s="180" t="n">
        <f aca="false">+R368*$C372</f>
        <v>0.705773809523809</v>
      </c>
      <c r="S372" s="180" t="n">
        <f aca="false">+S368*$C372</f>
        <v>0.705773809523809</v>
      </c>
      <c r="T372" s="180" t="n">
        <f aca="false">+T368*$C372</f>
        <v>0.705773809523809</v>
      </c>
      <c r="U372" s="180" t="n">
        <f aca="false">+U368*$C372</f>
        <v>0.705773809523809</v>
      </c>
      <c r="V372" s="180" t="n">
        <f aca="false">+V368*$C372</f>
        <v>0.705773809523809</v>
      </c>
      <c r="W372" s="180" t="n">
        <f aca="false">+W368*$C372</f>
        <v>0.705773809523809</v>
      </c>
      <c r="X372" s="180" t="n">
        <f aca="false">+X368*$C372</f>
        <v>1.41601047619048</v>
      </c>
      <c r="Y372" s="180" t="n">
        <f aca="false">+Y368*$C372</f>
        <v>2.12624714285714</v>
      </c>
      <c r="Z372" s="180" t="n">
        <f aca="false">+Z368*$C372</f>
        <v>2.83648380952381</v>
      </c>
      <c r="AA372" s="180" t="n">
        <f aca="false">+AA368*$C372</f>
        <v>3.54672047619048</v>
      </c>
      <c r="AB372" s="180" t="n">
        <f aca="false">+AB368*$C372</f>
        <v>4.25695714285714</v>
      </c>
      <c r="AC372" s="180" t="n">
        <f aca="false">+AC368*$C372</f>
        <v>4.96719380952381</v>
      </c>
      <c r="AD372" s="180" t="n">
        <f aca="false">+AD368*$C372</f>
        <v>5.67743047619048</v>
      </c>
      <c r="AE372" s="180" t="n">
        <f aca="false">+AE368*$C372</f>
        <v>6.38766714285714</v>
      </c>
      <c r="AF372" s="181" t="n">
        <f aca="false">+AF368*$C372</f>
        <v>7.09790380952381</v>
      </c>
      <c r="AG372" s="180" t="n">
        <f aca="false">+AG368*$C372</f>
        <v>7.80814047619047</v>
      </c>
      <c r="AH372" s="180" t="n">
        <f aca="false">+AH368*$C372</f>
        <v>8.51837714285714</v>
      </c>
      <c r="AI372" s="180" t="n">
        <f aca="false">+AI368*$C372</f>
        <v>9.22861380952381</v>
      </c>
      <c r="AJ372" s="180" t="n">
        <f aca="false">+AJ368*$C372</f>
        <v>9.93885047619048</v>
      </c>
      <c r="AK372" s="180" t="n">
        <f aca="false">+AK368*$C372</f>
        <v>10.6490871428571</v>
      </c>
      <c r="AL372" s="180" t="n">
        <f aca="false">+AL368*$C372</f>
        <v>11.3593238095238</v>
      </c>
      <c r="AM372" s="180" t="n">
        <f aca="false">+AM368*$C372</f>
        <v>12.0695604761905</v>
      </c>
      <c r="AN372" s="180" t="n">
        <f aca="false">+AN368*$C372</f>
        <v>12.7797971428571</v>
      </c>
      <c r="AO372" s="180" t="n">
        <f aca="false">+AO368*$C372</f>
        <v>13.4900338095238</v>
      </c>
      <c r="AP372" s="180" t="n">
        <f aca="false">+AP368*$C372</f>
        <v>13.4900338095238</v>
      </c>
      <c r="AQ372" s="180" t="n">
        <f aca="false">+AQ368*$C372</f>
        <v>13.4900338095238</v>
      </c>
      <c r="AR372" s="180" t="n">
        <f aca="false">+AR368*$C372</f>
        <v>13.4900338095238</v>
      </c>
      <c r="AS372" s="180" t="n">
        <f aca="false">+AS368*$C372</f>
        <v>13.4900338095238</v>
      </c>
      <c r="AT372" s="180" t="n">
        <f aca="false">+AT368*$C372</f>
        <v>14.2000338095238</v>
      </c>
      <c r="AU372" s="180" t="n">
        <f aca="false">+AU368*$C372</f>
        <v>14.2000338095238</v>
      </c>
      <c r="AV372" s="180" t="n">
        <f aca="false">+AV368*$C372</f>
        <v>14.2000338095238</v>
      </c>
      <c r="AW372" s="180" t="n">
        <f aca="false">+AW368*$C372</f>
        <v>14.2000338095238</v>
      </c>
      <c r="AX372" s="180" t="n">
        <f aca="false">+AX368*$C372</f>
        <v>14.2000338095238</v>
      </c>
      <c r="AY372" s="180" t="n">
        <f aca="false">+AY368*$C372</f>
        <v>14.2000338095238</v>
      </c>
      <c r="AZ372" s="180" t="n">
        <f aca="false">+AZ368*$C372</f>
        <v>14.2000338095238</v>
      </c>
      <c r="BA372" s="180" t="n">
        <f aca="false">+BA368*$C372</f>
        <v>14.2000338095238</v>
      </c>
      <c r="BB372" s="180" t="n">
        <f aca="false">+BB368*$C372</f>
        <v>14.2000338095238</v>
      </c>
      <c r="BC372" s="182"/>
      <c r="BD372" s="183"/>
      <c r="BE372" s="183"/>
      <c r="BF372" s="183"/>
      <c r="BG372" s="183"/>
      <c r="BH372" s="183"/>
      <c r="BI372" s="183"/>
      <c r="BJ372" s="183"/>
      <c r="BK372" s="183"/>
      <c r="BL372" s="183"/>
      <c r="BM372" s="183"/>
      <c r="BN372" s="183"/>
      <c r="BO372" s="183"/>
      <c r="BP372" s="183"/>
      <c r="BQ372" s="183"/>
      <c r="BR372" s="183"/>
      <c r="BS372" s="183"/>
      <c r="BT372" s="183"/>
      <c r="BU372" s="183"/>
      <c r="BV372" s="183"/>
      <c r="BW372" s="183"/>
      <c r="BX372" s="183"/>
      <c r="BY372" s="183"/>
      <c r="BZ372" s="183"/>
      <c r="CA372" s="183"/>
      <c r="CB372" s="183"/>
      <c r="CC372" s="183"/>
      <c r="CD372" s="183"/>
      <c r="CE372" s="183"/>
      <c r="CF372" s="183"/>
      <c r="CG372" s="183"/>
      <c r="CH372" s="183"/>
      <c r="CI372" s="183"/>
      <c r="CJ372" s="183"/>
      <c r="CK372" s="183"/>
    </row>
    <row r="373" customFormat="false" ht="13.5" hidden="false" customHeight="false" outlineLevel="0" collapsed="false">
      <c r="A373" s="161"/>
      <c r="B373" s="184" t="s">
        <v>126</v>
      </c>
      <c r="C373" s="185" t="str">
        <f aca="false">+'NTP or Sold'!B37</f>
        <v>Committed</v>
      </c>
      <c r="D373" s="186" t="n">
        <f aca="false">+D370*$C372</f>
        <v>0</v>
      </c>
      <c r="E373" s="186" t="n">
        <f aca="false">+E370*$C372</f>
        <v>0</v>
      </c>
      <c r="F373" s="186" t="n">
        <f aca="false">+F370*$C372</f>
        <v>0</v>
      </c>
      <c r="G373" s="186" t="n">
        <f aca="false">+G370*$C372</f>
        <v>0</v>
      </c>
      <c r="H373" s="186" t="n">
        <f aca="false">+H370*$C372</f>
        <v>0</v>
      </c>
      <c r="I373" s="186" t="n">
        <f aca="false">+I370*$C372</f>
        <v>0</v>
      </c>
      <c r="J373" s="186" t="n">
        <f aca="false">+J370*$C372</f>
        <v>0</v>
      </c>
      <c r="K373" s="186" t="n">
        <f aca="false">+K370*$C372</f>
        <v>0</v>
      </c>
      <c r="L373" s="186" t="n">
        <f aca="false">+L370*$C372</f>
        <v>0</v>
      </c>
      <c r="M373" s="186" t="n">
        <f aca="false">+M370*$C372</f>
        <v>0</v>
      </c>
      <c r="N373" s="186" t="n">
        <f aca="false">+N370*$C372</f>
        <v>0.71</v>
      </c>
      <c r="O373" s="186" t="n">
        <f aca="false">+O370*$C372</f>
        <v>0.71</v>
      </c>
      <c r="P373" s="186" t="n">
        <f aca="false">+P370*$C372</f>
        <v>0.71</v>
      </c>
      <c r="Q373" s="186" t="n">
        <f aca="false">+Q370*$C372</f>
        <v>0.71</v>
      </c>
      <c r="R373" s="186" t="n">
        <f aca="false">+R370*$C372</f>
        <v>0.71</v>
      </c>
      <c r="S373" s="186" t="n">
        <f aca="false">+S370*$C372</f>
        <v>0.71</v>
      </c>
      <c r="T373" s="186" t="n">
        <f aca="false">+T370*$C372</f>
        <v>0.71</v>
      </c>
      <c r="U373" s="186" t="n">
        <f aca="false">+U370*$C372</f>
        <v>0.71</v>
      </c>
      <c r="V373" s="186" t="n">
        <f aca="false">+V370*$C372</f>
        <v>0.71</v>
      </c>
      <c r="W373" s="186" t="n">
        <f aca="false">+W370*$C372</f>
        <v>0.71</v>
      </c>
      <c r="X373" s="186" t="n">
        <f aca="false">+X370*$C372</f>
        <v>0.938777777777778</v>
      </c>
      <c r="Y373" s="186" t="n">
        <f aca="false">+Y370*$C372</f>
        <v>1.16755555555556</v>
      </c>
      <c r="Z373" s="186" t="n">
        <f aca="false">+Z370*$C372</f>
        <v>1.39633333333333</v>
      </c>
      <c r="AA373" s="186" t="n">
        <f aca="false">+AA370*$C372</f>
        <v>1.62511111111111</v>
      </c>
      <c r="AB373" s="186" t="n">
        <f aca="false">+AB370*$C372</f>
        <v>1.85388888888889</v>
      </c>
      <c r="AC373" s="186" t="n">
        <f aca="false">+AC370*$C372</f>
        <v>2.08266666666667</v>
      </c>
      <c r="AD373" s="186" t="n">
        <f aca="false">+AD370*$C372</f>
        <v>2.31144444444444</v>
      </c>
      <c r="AE373" s="186" t="n">
        <f aca="false">+AE370*$C372</f>
        <v>2.54022222222222</v>
      </c>
      <c r="AF373" s="187" t="n">
        <f aca="false">+AF370*$C372</f>
        <v>2.769</v>
      </c>
      <c r="AG373" s="186" t="n">
        <f aca="false">+AG370*$C372</f>
        <v>2.99777777777778</v>
      </c>
      <c r="AH373" s="186" t="n">
        <f aca="false">+AH370*$C372</f>
        <v>3.22655555555556</v>
      </c>
      <c r="AI373" s="186" t="n">
        <f aca="false">+AI370*$C372</f>
        <v>3.45533333333333</v>
      </c>
      <c r="AJ373" s="186" t="n">
        <f aca="false">+AJ370*$C372</f>
        <v>3.68411111111111</v>
      </c>
      <c r="AK373" s="186" t="n">
        <f aca="false">+AK370*$C372</f>
        <v>3.91288888888889</v>
      </c>
      <c r="AL373" s="186" t="n">
        <f aca="false">+AL370*$C372</f>
        <v>4.14166666666667</v>
      </c>
      <c r="AM373" s="186" t="n">
        <f aca="false">+AM370*$C372</f>
        <v>4.37044444444445</v>
      </c>
      <c r="AN373" s="186" t="n">
        <f aca="false">+AN370*$C372</f>
        <v>4.59922222222222</v>
      </c>
      <c r="AO373" s="186" t="n">
        <f aca="false">+AO370*$C372</f>
        <v>4.828</v>
      </c>
      <c r="AP373" s="186" t="n">
        <f aca="false">+AP370*$C372</f>
        <v>14.2</v>
      </c>
      <c r="AQ373" s="186" t="n">
        <f aca="false">+AQ370*$C372</f>
        <v>14.2</v>
      </c>
      <c r="AR373" s="186" t="n">
        <f aca="false">+AR370*$C372</f>
        <v>14.2</v>
      </c>
      <c r="AS373" s="186" t="n">
        <f aca="false">+AS370*$C372</f>
        <v>14.2</v>
      </c>
      <c r="AT373" s="186" t="n">
        <f aca="false">+AT370*$C372</f>
        <v>14.2</v>
      </c>
      <c r="AU373" s="186" t="n">
        <f aca="false">+AU370*$C372</f>
        <v>14.2</v>
      </c>
      <c r="AV373" s="186" t="n">
        <f aca="false">+AV370*$C372</f>
        <v>14.2</v>
      </c>
      <c r="AW373" s="186" t="n">
        <f aca="false">+AW370*$C372</f>
        <v>14.2</v>
      </c>
      <c r="AX373" s="186" t="n">
        <f aca="false">+AX370*$C372</f>
        <v>14.2</v>
      </c>
      <c r="AY373" s="186" t="n">
        <f aca="false">+AY370*$C372</f>
        <v>14.2</v>
      </c>
      <c r="AZ373" s="186" t="n">
        <f aca="false">+AZ370*$C372</f>
        <v>14.2</v>
      </c>
      <c r="BA373" s="186" t="n">
        <f aca="false">+BA370*$C372</f>
        <v>14.2</v>
      </c>
      <c r="BB373" s="186" t="n">
        <f aca="false">+BB370*$C372</f>
        <v>14.2</v>
      </c>
      <c r="BC373" s="188"/>
      <c r="BD373" s="189"/>
      <c r="BE373" s="189"/>
      <c r="BF373" s="189"/>
      <c r="BG373" s="189"/>
      <c r="BH373" s="189"/>
      <c r="BI373" s="189"/>
      <c r="BJ373" s="189"/>
      <c r="BK373" s="189"/>
      <c r="BL373" s="189"/>
      <c r="BM373" s="189"/>
      <c r="BN373" s="189"/>
      <c r="BO373" s="189"/>
      <c r="BP373" s="189"/>
      <c r="BQ373" s="189"/>
      <c r="BR373" s="189"/>
      <c r="BS373" s="189"/>
      <c r="BT373" s="189"/>
      <c r="BU373" s="189"/>
      <c r="BV373" s="189"/>
      <c r="BW373" s="189"/>
      <c r="BX373" s="189"/>
      <c r="BY373" s="189"/>
      <c r="BZ373" s="189"/>
      <c r="CA373" s="189"/>
      <c r="CB373" s="189"/>
      <c r="CC373" s="189"/>
      <c r="CD373" s="189"/>
      <c r="CE373" s="189"/>
      <c r="CF373" s="189"/>
      <c r="CG373" s="189"/>
      <c r="CH373" s="189"/>
      <c r="CI373" s="189"/>
      <c r="CJ373" s="189"/>
      <c r="CK373" s="189"/>
    </row>
    <row r="374" customFormat="false" ht="15" hidden="false" customHeight="true" outlineLevel="0" collapsed="false">
      <c r="A374" s="161" t="n">
        <f aca="false">+A366+1</f>
        <v>10</v>
      </c>
      <c r="B374" s="162" t="str">
        <f aca="false">+'NTP or Sold'!G38</f>
        <v>LM6000</v>
      </c>
      <c r="C374" s="163" t="str">
        <f aca="false">+'NTP or Sold'!S38</f>
        <v>Elektrobolt (ESA) - 85%</v>
      </c>
      <c r="D374" s="164"/>
      <c r="E374" s="164"/>
      <c r="F374" s="164"/>
      <c r="G374" s="164"/>
      <c r="H374" s="164"/>
      <c r="I374" s="164"/>
      <c r="J374" s="164"/>
      <c r="K374" s="164"/>
      <c r="L374" s="164"/>
      <c r="M374" s="164"/>
      <c r="N374" s="164"/>
      <c r="O374" s="164"/>
      <c r="P374" s="164"/>
      <c r="Q374" s="164"/>
      <c r="R374" s="164"/>
      <c r="S374" s="164"/>
      <c r="T374" s="164"/>
      <c r="U374" s="164"/>
      <c r="V374" s="164"/>
      <c r="W374" s="164"/>
      <c r="X374" s="164"/>
      <c r="Y374" s="164"/>
      <c r="Z374" s="164"/>
      <c r="AA374" s="164"/>
      <c r="AB374" s="164"/>
      <c r="AC374" s="164"/>
      <c r="AD374" s="164"/>
      <c r="AE374" s="164"/>
      <c r="AF374" s="165"/>
      <c r="AG374" s="164"/>
      <c r="AH374" s="164"/>
      <c r="AI374" s="164"/>
      <c r="AJ374" s="164"/>
      <c r="AK374" s="164"/>
      <c r="AL374" s="164"/>
      <c r="AM374" s="164"/>
      <c r="AN374" s="164"/>
      <c r="AO374" s="164"/>
      <c r="AP374" s="164"/>
      <c r="AQ374" s="164"/>
      <c r="AR374" s="164"/>
      <c r="AS374" s="164"/>
      <c r="AT374" s="164"/>
      <c r="AU374" s="164"/>
      <c r="AV374" s="164"/>
      <c r="AW374" s="164"/>
      <c r="AX374" s="164"/>
      <c r="AY374" s="164"/>
      <c r="AZ374" s="164"/>
      <c r="BA374" s="164"/>
      <c r="BB374" s="164"/>
      <c r="BC374" s="166"/>
    </row>
    <row r="375" customFormat="false" ht="12.75" hidden="false" customHeight="false" outlineLevel="0" collapsed="false">
      <c r="A375" s="161"/>
      <c r="B375" s="168" t="s">
        <v>121</v>
      </c>
      <c r="C375" s="163"/>
      <c r="D375" s="169" t="n">
        <v>0</v>
      </c>
      <c r="E375" s="169" t="n">
        <v>0</v>
      </c>
      <c r="F375" s="169" t="n">
        <v>0</v>
      </c>
      <c r="G375" s="169" t="n">
        <v>0</v>
      </c>
      <c r="H375" s="169" t="n">
        <v>0</v>
      </c>
      <c r="I375" s="169" t="n">
        <v>0</v>
      </c>
      <c r="J375" s="169" t="n">
        <v>0</v>
      </c>
      <c r="K375" s="169" t="n">
        <v>0</v>
      </c>
      <c r="L375" s="169" t="n">
        <v>0</v>
      </c>
      <c r="M375" s="169" t="n">
        <v>0</v>
      </c>
      <c r="N375" s="169" t="n">
        <f aca="false">16.7/336</f>
        <v>0.049702380952381</v>
      </c>
      <c r="O375" s="169" t="n">
        <v>0</v>
      </c>
      <c r="P375" s="169" t="n">
        <v>0</v>
      </c>
      <c r="Q375" s="169" t="n">
        <v>0</v>
      </c>
      <c r="R375" s="169" t="n">
        <v>0</v>
      </c>
      <c r="S375" s="169" t="n">
        <v>0</v>
      </c>
      <c r="T375" s="169" t="n">
        <v>0</v>
      </c>
      <c r="U375" s="169" t="n">
        <v>0</v>
      </c>
      <c r="V375" s="169" t="n">
        <v>0</v>
      </c>
      <c r="W375" s="169" t="n">
        <v>0</v>
      </c>
      <c r="X375" s="169" t="n">
        <f aca="false">+(0.95-0.0497)/18</f>
        <v>0.0500166666666667</v>
      </c>
      <c r="Y375" s="169" t="n">
        <f aca="false">+(0.95-0.0497)/18</f>
        <v>0.0500166666666667</v>
      </c>
      <c r="Z375" s="169" t="n">
        <f aca="false">+(0.95-0.0497)/18</f>
        <v>0.0500166666666667</v>
      </c>
      <c r="AA375" s="169" t="n">
        <f aca="false">+(0.95-0.0497)/18</f>
        <v>0.0500166666666667</v>
      </c>
      <c r="AB375" s="169" t="n">
        <f aca="false">+(0.95-0.0497)/18</f>
        <v>0.0500166666666667</v>
      </c>
      <c r="AC375" s="169" t="n">
        <f aca="false">+(0.95-0.0497)/18</f>
        <v>0.0500166666666667</v>
      </c>
      <c r="AD375" s="169" t="n">
        <f aca="false">+(0.95-0.0497)/18</f>
        <v>0.0500166666666667</v>
      </c>
      <c r="AE375" s="169" t="n">
        <f aca="false">+(0.95-0.0497)/18</f>
        <v>0.0500166666666667</v>
      </c>
      <c r="AF375" s="170" t="n">
        <f aca="false">+(0.95-0.0497)/18</f>
        <v>0.0500166666666667</v>
      </c>
      <c r="AG375" s="169" t="n">
        <f aca="false">+(0.95-0.0497)/18</f>
        <v>0.0500166666666667</v>
      </c>
      <c r="AH375" s="169" t="n">
        <f aca="false">+(0.95-0.0497)/18</f>
        <v>0.0500166666666667</v>
      </c>
      <c r="AI375" s="169" t="n">
        <f aca="false">+(0.95-0.0497)/18</f>
        <v>0.0500166666666667</v>
      </c>
      <c r="AJ375" s="169" t="n">
        <f aca="false">+(0.95-0.0497)/18</f>
        <v>0.0500166666666667</v>
      </c>
      <c r="AK375" s="169" t="n">
        <f aca="false">+(0.95-0.0497)/18</f>
        <v>0.0500166666666667</v>
      </c>
      <c r="AL375" s="169" t="n">
        <f aca="false">+(0.95-0.0497)/18</f>
        <v>0.0500166666666667</v>
      </c>
      <c r="AM375" s="169" t="n">
        <f aca="false">+(0.95-0.0497)/18</f>
        <v>0.0500166666666667</v>
      </c>
      <c r="AN375" s="169" t="n">
        <f aca="false">+(0.95-0.0497)/18</f>
        <v>0.0500166666666667</v>
      </c>
      <c r="AO375" s="169" t="n">
        <f aca="false">+(0.95-0.0497)/18</f>
        <v>0.0500166666666667</v>
      </c>
      <c r="AP375" s="169" t="n">
        <v>0</v>
      </c>
      <c r="AQ375" s="169" t="n">
        <v>0</v>
      </c>
      <c r="AR375" s="169" t="n">
        <v>0</v>
      </c>
      <c r="AS375" s="169" t="n">
        <v>0</v>
      </c>
      <c r="AT375" s="169" t="n">
        <v>0.05</v>
      </c>
      <c r="AU375" s="169" t="n">
        <v>0</v>
      </c>
      <c r="AV375" s="169" t="n">
        <v>0</v>
      </c>
      <c r="AW375" s="169" t="n">
        <v>0</v>
      </c>
      <c r="AX375" s="169" t="n">
        <v>0</v>
      </c>
      <c r="AY375" s="169" t="n">
        <v>0</v>
      </c>
      <c r="AZ375" s="169" t="n">
        <v>0</v>
      </c>
      <c r="BA375" s="169" t="n">
        <v>0</v>
      </c>
      <c r="BB375" s="169" t="n">
        <v>0</v>
      </c>
      <c r="BC375" s="171" t="n">
        <f aca="false">SUM(N375:BB375)</f>
        <v>1.00000238095238</v>
      </c>
      <c r="BD375" s="168"/>
    </row>
    <row r="376" customFormat="false" ht="12.75" hidden="false" customHeight="false" outlineLevel="0" collapsed="false">
      <c r="A376" s="161"/>
      <c r="B376" s="168" t="s">
        <v>122</v>
      </c>
      <c r="C376" s="163"/>
      <c r="D376" s="169" t="n">
        <f aca="false">+D375</f>
        <v>0</v>
      </c>
      <c r="E376" s="169" t="n">
        <f aca="false">+D376+E375</f>
        <v>0</v>
      </c>
      <c r="F376" s="169" t="n">
        <f aca="false">+E376+F375</f>
        <v>0</v>
      </c>
      <c r="G376" s="169" t="n">
        <f aca="false">+F376+G375</f>
        <v>0</v>
      </c>
      <c r="H376" s="169" t="n">
        <f aca="false">+G376+H375</f>
        <v>0</v>
      </c>
      <c r="I376" s="169" t="n">
        <f aca="false">+H376+I375</f>
        <v>0</v>
      </c>
      <c r="J376" s="169" t="n">
        <f aca="false">+I376+J375</f>
        <v>0</v>
      </c>
      <c r="K376" s="169" t="n">
        <f aca="false">+J376+K375</f>
        <v>0</v>
      </c>
      <c r="L376" s="169" t="n">
        <f aca="false">+K376+L375</f>
        <v>0</v>
      </c>
      <c r="M376" s="169" t="n">
        <f aca="false">+L376+M375</f>
        <v>0</v>
      </c>
      <c r="N376" s="169" t="n">
        <f aca="false">+M376+N375</f>
        <v>0.049702380952381</v>
      </c>
      <c r="O376" s="169" t="n">
        <f aca="false">+N376+O375</f>
        <v>0.049702380952381</v>
      </c>
      <c r="P376" s="169" t="n">
        <f aca="false">+O376+P375</f>
        <v>0.049702380952381</v>
      </c>
      <c r="Q376" s="169" t="n">
        <f aca="false">+P376+Q375</f>
        <v>0.049702380952381</v>
      </c>
      <c r="R376" s="169" t="n">
        <f aca="false">+Q376+R375</f>
        <v>0.049702380952381</v>
      </c>
      <c r="S376" s="169" t="n">
        <f aca="false">+R376+S375</f>
        <v>0.049702380952381</v>
      </c>
      <c r="T376" s="169" t="n">
        <f aca="false">+S376+T375</f>
        <v>0.049702380952381</v>
      </c>
      <c r="U376" s="169" t="n">
        <f aca="false">+T376+U375</f>
        <v>0.049702380952381</v>
      </c>
      <c r="V376" s="169" t="n">
        <f aca="false">+U376+V375</f>
        <v>0.049702380952381</v>
      </c>
      <c r="W376" s="169" t="n">
        <f aca="false">+V376+W375</f>
        <v>0.049702380952381</v>
      </c>
      <c r="X376" s="169" t="n">
        <f aca="false">+W376+X375</f>
        <v>0.0997190476190476</v>
      </c>
      <c r="Y376" s="169" t="n">
        <f aca="false">+X376+Y375</f>
        <v>0.149735714285714</v>
      </c>
      <c r="Z376" s="169" t="n">
        <f aca="false">+Y376+Z375</f>
        <v>0.199752380952381</v>
      </c>
      <c r="AA376" s="169" t="n">
        <f aca="false">+Z376+AA375</f>
        <v>0.249769047619048</v>
      </c>
      <c r="AB376" s="169" t="n">
        <f aca="false">+AA376+AB375</f>
        <v>0.299785714285714</v>
      </c>
      <c r="AC376" s="169" t="n">
        <f aca="false">+AB376+AC375</f>
        <v>0.349802380952381</v>
      </c>
      <c r="AD376" s="169" t="n">
        <f aca="false">+AC376+AD375</f>
        <v>0.399819047619048</v>
      </c>
      <c r="AE376" s="169" t="n">
        <f aca="false">+AD376+AE375</f>
        <v>0.449835714285714</v>
      </c>
      <c r="AF376" s="170" t="n">
        <f aca="false">+AE376+AF375</f>
        <v>0.499852380952381</v>
      </c>
      <c r="AG376" s="169" t="n">
        <f aca="false">+AF376+AG375</f>
        <v>0.549869047619048</v>
      </c>
      <c r="AH376" s="169" t="n">
        <f aca="false">+AG376+AH375</f>
        <v>0.599885714285714</v>
      </c>
      <c r="AI376" s="169" t="n">
        <f aca="false">+AH376+AI375</f>
        <v>0.649902380952381</v>
      </c>
      <c r="AJ376" s="169" t="n">
        <f aca="false">+AI376+AJ375</f>
        <v>0.699919047619048</v>
      </c>
      <c r="AK376" s="169" t="n">
        <f aca="false">+AJ376+AK375</f>
        <v>0.749935714285714</v>
      </c>
      <c r="AL376" s="169" t="n">
        <f aca="false">+AK376+AL375</f>
        <v>0.799952380952381</v>
      </c>
      <c r="AM376" s="169" t="n">
        <f aca="false">+AL376+AM375</f>
        <v>0.849969047619048</v>
      </c>
      <c r="AN376" s="169" t="n">
        <f aca="false">+AM376+AN375</f>
        <v>0.899985714285715</v>
      </c>
      <c r="AO376" s="169" t="n">
        <f aca="false">+AN376+AO375</f>
        <v>0.950002380952381</v>
      </c>
      <c r="AP376" s="169" t="n">
        <f aca="false">+AO376+AP375</f>
        <v>0.950002380952381</v>
      </c>
      <c r="AQ376" s="169" t="n">
        <f aca="false">+AP376+AQ375</f>
        <v>0.950002380952381</v>
      </c>
      <c r="AR376" s="169" t="n">
        <f aca="false">+AQ376+AR375</f>
        <v>0.950002380952381</v>
      </c>
      <c r="AS376" s="169" t="n">
        <f aca="false">+AR376+AS375</f>
        <v>0.950002380952381</v>
      </c>
      <c r="AT376" s="169" t="n">
        <f aca="false">+AS376+AT375</f>
        <v>1.00000238095238</v>
      </c>
      <c r="AU376" s="169" t="n">
        <f aca="false">+AT376+AU375</f>
        <v>1.00000238095238</v>
      </c>
      <c r="AV376" s="169" t="n">
        <f aca="false">+AU376+AV375</f>
        <v>1.00000238095238</v>
      </c>
      <c r="AW376" s="169" t="n">
        <f aca="false">+AV376+AW375</f>
        <v>1.00000238095238</v>
      </c>
      <c r="AX376" s="169" t="n">
        <f aca="false">+AW376+AX375</f>
        <v>1.00000238095238</v>
      </c>
      <c r="AY376" s="169" t="n">
        <f aca="false">+AX376+AY375</f>
        <v>1.00000238095238</v>
      </c>
      <c r="AZ376" s="169" t="n">
        <f aca="false">+AY376+AZ375</f>
        <v>1.00000238095238</v>
      </c>
      <c r="BA376" s="169" t="n">
        <f aca="false">+AZ376+BA375</f>
        <v>1.00000238095238</v>
      </c>
      <c r="BB376" s="169" t="n">
        <f aca="false">+BA376+BB375</f>
        <v>1.00000238095238</v>
      </c>
      <c r="BC376" s="171"/>
      <c r="BD376" s="168"/>
    </row>
    <row r="377" customFormat="false" ht="12.75" hidden="false" customHeight="false" outlineLevel="0" collapsed="false">
      <c r="A377" s="161"/>
      <c r="B377" s="168" t="s">
        <v>123</v>
      </c>
      <c r="C377" s="163"/>
      <c r="D377" s="169" t="n">
        <v>0</v>
      </c>
      <c r="E377" s="169" t="n">
        <v>0</v>
      </c>
      <c r="F377" s="169" t="n">
        <v>0</v>
      </c>
      <c r="G377" s="169" t="n">
        <v>0</v>
      </c>
      <c r="H377" s="169" t="n">
        <v>0</v>
      </c>
      <c r="I377" s="169" t="n">
        <v>0</v>
      </c>
      <c r="J377" s="169" t="n">
        <v>0</v>
      </c>
      <c r="K377" s="169" t="n">
        <v>0</v>
      </c>
      <c r="L377" s="169" t="n">
        <v>0</v>
      </c>
      <c r="M377" s="169" t="n">
        <v>0</v>
      </c>
      <c r="N377" s="169" t="n">
        <v>0.05</v>
      </c>
      <c r="O377" s="169" t="n">
        <v>0</v>
      </c>
      <c r="P377" s="169" t="n">
        <v>0</v>
      </c>
      <c r="Q377" s="169" t="n">
        <v>0</v>
      </c>
      <c r="R377" s="169" t="n">
        <v>0</v>
      </c>
      <c r="S377" s="169" t="n">
        <v>0</v>
      </c>
      <c r="T377" s="169" t="n">
        <v>0</v>
      </c>
      <c r="U377" s="169" t="n">
        <v>0</v>
      </c>
      <c r="V377" s="169" t="n">
        <v>0</v>
      </c>
      <c r="W377" s="169" t="n">
        <v>0</v>
      </c>
      <c r="X377" s="169" t="n">
        <f aca="false">+(0.34-0.05)/18</f>
        <v>0.0161111111111111</v>
      </c>
      <c r="Y377" s="169" t="n">
        <f aca="false">+(0.34-0.05)/18</f>
        <v>0.0161111111111111</v>
      </c>
      <c r="Z377" s="169" t="n">
        <f aca="false">+(0.34-0.05)/18</f>
        <v>0.0161111111111111</v>
      </c>
      <c r="AA377" s="169" t="n">
        <f aca="false">+(0.34-0.05)/18</f>
        <v>0.0161111111111111</v>
      </c>
      <c r="AB377" s="169" t="n">
        <f aca="false">+(0.34-0.05)/18</f>
        <v>0.0161111111111111</v>
      </c>
      <c r="AC377" s="169" t="n">
        <f aca="false">+(0.34-0.05)/18</f>
        <v>0.0161111111111111</v>
      </c>
      <c r="AD377" s="169" t="n">
        <f aca="false">+(0.34-0.05)/18</f>
        <v>0.0161111111111111</v>
      </c>
      <c r="AE377" s="169" t="n">
        <f aca="false">+(0.34-0.05)/18</f>
        <v>0.0161111111111111</v>
      </c>
      <c r="AF377" s="170" t="n">
        <f aca="false">+(0.34-0.05)/18</f>
        <v>0.0161111111111111</v>
      </c>
      <c r="AG377" s="169" t="n">
        <f aca="false">+(0.34-0.05)/18</f>
        <v>0.0161111111111111</v>
      </c>
      <c r="AH377" s="169" t="n">
        <f aca="false">+(0.34-0.05)/18</f>
        <v>0.0161111111111111</v>
      </c>
      <c r="AI377" s="169" t="n">
        <f aca="false">+(0.34-0.05)/18</f>
        <v>0.0161111111111111</v>
      </c>
      <c r="AJ377" s="169" t="n">
        <f aca="false">+(0.34-0.05)/18</f>
        <v>0.0161111111111111</v>
      </c>
      <c r="AK377" s="169" t="n">
        <f aca="false">+(0.34-0.05)/18</f>
        <v>0.0161111111111111</v>
      </c>
      <c r="AL377" s="169" t="n">
        <f aca="false">+(0.34-0.05)/18</f>
        <v>0.0161111111111111</v>
      </c>
      <c r="AM377" s="169" t="n">
        <f aca="false">+(0.34-0.05)/18</f>
        <v>0.0161111111111111</v>
      </c>
      <c r="AN377" s="169" t="n">
        <f aca="false">+(0.34-0.05)/18</f>
        <v>0.0161111111111111</v>
      </c>
      <c r="AO377" s="169" t="n">
        <f aca="false">+(0.34-0.05)/18</f>
        <v>0.0161111111111111</v>
      </c>
      <c r="AP377" s="169" t="n">
        <v>0.66</v>
      </c>
      <c r="AQ377" s="169" t="n">
        <v>0</v>
      </c>
      <c r="AR377" s="169" t="n">
        <v>0</v>
      </c>
      <c r="AS377" s="169" t="n">
        <v>0</v>
      </c>
      <c r="AT377" s="169" t="n">
        <v>0</v>
      </c>
      <c r="AU377" s="169" t="n">
        <v>0</v>
      </c>
      <c r="AV377" s="169" t="n">
        <v>0</v>
      </c>
      <c r="AW377" s="169" t="n">
        <v>0</v>
      </c>
      <c r="AX377" s="169" t="n">
        <v>0</v>
      </c>
      <c r="AY377" s="169" t="n">
        <v>0</v>
      </c>
      <c r="AZ377" s="169" t="n">
        <v>0</v>
      </c>
      <c r="BA377" s="169" t="n">
        <v>0</v>
      </c>
      <c r="BB377" s="169" t="n">
        <v>0</v>
      </c>
      <c r="BC377" s="171" t="n">
        <f aca="false">SUM(N377:BB377)</f>
        <v>1</v>
      </c>
      <c r="BD377" s="168"/>
    </row>
    <row r="378" customFormat="false" ht="12.75" hidden="false" customHeight="false" outlineLevel="0" collapsed="false">
      <c r="A378" s="161"/>
      <c r="B378" s="168" t="s">
        <v>124</v>
      </c>
      <c r="C378" s="163"/>
      <c r="D378" s="169" t="n">
        <f aca="false">+D377</f>
        <v>0</v>
      </c>
      <c r="E378" s="169" t="n">
        <f aca="false">+D378+E377</f>
        <v>0</v>
      </c>
      <c r="F378" s="169" t="n">
        <f aca="false">+E378+F377</f>
        <v>0</v>
      </c>
      <c r="G378" s="169" t="n">
        <f aca="false">+F378+G377</f>
        <v>0</v>
      </c>
      <c r="H378" s="169" t="n">
        <f aca="false">+G378+H377</f>
        <v>0</v>
      </c>
      <c r="I378" s="169" t="n">
        <f aca="false">+H378+I377</f>
        <v>0</v>
      </c>
      <c r="J378" s="169" t="n">
        <f aca="false">+I378+J377</f>
        <v>0</v>
      </c>
      <c r="K378" s="169" t="n">
        <f aca="false">+J378+K377</f>
        <v>0</v>
      </c>
      <c r="L378" s="169" t="n">
        <f aca="false">+K378+L377</f>
        <v>0</v>
      </c>
      <c r="M378" s="169" t="n">
        <f aca="false">+L378+M377</f>
        <v>0</v>
      </c>
      <c r="N378" s="169" t="n">
        <f aca="false">+M378+N377</f>
        <v>0.05</v>
      </c>
      <c r="O378" s="169" t="n">
        <f aca="false">+N378+O377</f>
        <v>0.05</v>
      </c>
      <c r="P378" s="169" t="n">
        <f aca="false">+O378+P377</f>
        <v>0.05</v>
      </c>
      <c r="Q378" s="169" t="n">
        <f aca="false">+P378+Q377</f>
        <v>0.05</v>
      </c>
      <c r="R378" s="169" t="n">
        <f aca="false">+Q378+R377</f>
        <v>0.05</v>
      </c>
      <c r="S378" s="169" t="n">
        <f aca="false">+R378+S377</f>
        <v>0.05</v>
      </c>
      <c r="T378" s="169" t="n">
        <f aca="false">+S378+T377</f>
        <v>0.05</v>
      </c>
      <c r="U378" s="169" t="n">
        <f aca="false">+T378+U377</f>
        <v>0.05</v>
      </c>
      <c r="V378" s="169" t="n">
        <f aca="false">+U378+V377</f>
        <v>0.05</v>
      </c>
      <c r="W378" s="169" t="n">
        <f aca="false">+V378+W377</f>
        <v>0.05</v>
      </c>
      <c r="X378" s="169" t="n">
        <f aca="false">+W378+X377</f>
        <v>0.0661111111111111</v>
      </c>
      <c r="Y378" s="169" t="n">
        <f aca="false">+X378+Y377</f>
        <v>0.0822222222222222</v>
      </c>
      <c r="Z378" s="169" t="n">
        <f aca="false">+Y378+Z377</f>
        <v>0.0983333333333334</v>
      </c>
      <c r="AA378" s="169" t="n">
        <f aca="false">+Z378+AA377</f>
        <v>0.114444444444444</v>
      </c>
      <c r="AB378" s="169" t="n">
        <f aca="false">+AA378+AB377</f>
        <v>0.130555555555556</v>
      </c>
      <c r="AC378" s="169" t="n">
        <f aca="false">+AB378+AC377</f>
        <v>0.146666666666667</v>
      </c>
      <c r="AD378" s="169" t="n">
        <f aca="false">+AC378+AD377</f>
        <v>0.162777777777778</v>
      </c>
      <c r="AE378" s="169" t="n">
        <f aca="false">+AD378+AE377</f>
        <v>0.178888888888889</v>
      </c>
      <c r="AF378" s="170" t="n">
        <f aca="false">+AE378+AF377</f>
        <v>0.195</v>
      </c>
      <c r="AG378" s="169" t="n">
        <f aca="false">+AF378+AG377</f>
        <v>0.211111111111111</v>
      </c>
      <c r="AH378" s="169" t="n">
        <f aca="false">+AG378+AH377</f>
        <v>0.227222222222222</v>
      </c>
      <c r="AI378" s="169" t="n">
        <f aca="false">+AH378+AI377</f>
        <v>0.243333333333333</v>
      </c>
      <c r="AJ378" s="169" t="n">
        <f aca="false">+AI378+AJ377</f>
        <v>0.259444444444444</v>
      </c>
      <c r="AK378" s="169" t="n">
        <f aca="false">+AJ378+AK377</f>
        <v>0.275555555555556</v>
      </c>
      <c r="AL378" s="169" t="n">
        <f aca="false">+AK378+AL377</f>
        <v>0.291666666666667</v>
      </c>
      <c r="AM378" s="169" t="n">
        <f aca="false">+AL378+AM377</f>
        <v>0.307777777777778</v>
      </c>
      <c r="AN378" s="169" t="n">
        <f aca="false">+AM378+AN377</f>
        <v>0.323888888888889</v>
      </c>
      <c r="AO378" s="169" t="n">
        <f aca="false">+AN378+AO377</f>
        <v>0.34</v>
      </c>
      <c r="AP378" s="169" t="n">
        <f aca="false">+AO378+AP377</f>
        <v>1</v>
      </c>
      <c r="AQ378" s="169" t="n">
        <f aca="false">+AP378+AQ377</f>
        <v>1</v>
      </c>
      <c r="AR378" s="169" t="n">
        <f aca="false">+AQ378+AR377</f>
        <v>1</v>
      </c>
      <c r="AS378" s="169" t="n">
        <f aca="false">+AR378+AS377</f>
        <v>1</v>
      </c>
      <c r="AT378" s="169" t="n">
        <f aca="false">+AS378+AT377</f>
        <v>1</v>
      </c>
      <c r="AU378" s="169" t="n">
        <f aca="false">+AT378+AU377</f>
        <v>1</v>
      </c>
      <c r="AV378" s="169" t="n">
        <f aca="false">+AU378+AV377</f>
        <v>1</v>
      </c>
      <c r="AW378" s="169" t="n">
        <f aca="false">+AV378+AW377</f>
        <v>1</v>
      </c>
      <c r="AX378" s="169" t="n">
        <f aca="false">+AW378+AX377</f>
        <v>1</v>
      </c>
      <c r="AY378" s="169" t="n">
        <f aca="false">+AX378+AY377</f>
        <v>1</v>
      </c>
      <c r="AZ378" s="169" t="n">
        <f aca="false">+AY378+AZ377</f>
        <v>1</v>
      </c>
      <c r="BA378" s="169" t="n">
        <f aca="false">+AZ378+BA377</f>
        <v>1</v>
      </c>
      <c r="BB378" s="169" t="n">
        <f aca="false">+BA378+BB377</f>
        <v>1</v>
      </c>
      <c r="BC378" s="171"/>
      <c r="BD378" s="168"/>
    </row>
    <row r="379" customFormat="false" ht="12.75" hidden="false" customHeight="false" outlineLevel="0" collapsed="false">
      <c r="A379" s="161"/>
      <c r="B379" s="173"/>
      <c r="C379" s="163"/>
      <c r="D379" s="174"/>
      <c r="E379" s="174"/>
      <c r="F379" s="174"/>
      <c r="G379" s="174"/>
      <c r="H379" s="174"/>
      <c r="I379" s="174"/>
      <c r="J379" s="174"/>
      <c r="K379" s="174"/>
      <c r="L379" s="174"/>
      <c r="M379" s="174"/>
      <c r="N379" s="174"/>
      <c r="O379" s="174"/>
      <c r="P379" s="174"/>
      <c r="Q379" s="174"/>
      <c r="R379" s="174"/>
      <c r="S379" s="174"/>
      <c r="T379" s="174"/>
      <c r="U379" s="174"/>
      <c r="V379" s="174"/>
      <c r="W379" s="174"/>
      <c r="X379" s="174"/>
      <c r="Y379" s="174"/>
      <c r="Z379" s="174"/>
      <c r="AA379" s="174"/>
      <c r="AB379" s="174"/>
      <c r="AC379" s="174"/>
      <c r="AD379" s="174"/>
      <c r="AE379" s="174"/>
      <c r="AF379" s="175"/>
      <c r="AG379" s="174"/>
      <c r="AH379" s="174"/>
      <c r="AI379" s="174"/>
      <c r="AJ379" s="174"/>
      <c r="AK379" s="174"/>
      <c r="AL379" s="174"/>
      <c r="AM379" s="174"/>
      <c r="AN379" s="174"/>
      <c r="AO379" s="174"/>
      <c r="AP379" s="174"/>
      <c r="AQ379" s="174"/>
      <c r="AR379" s="174"/>
      <c r="AS379" s="174"/>
      <c r="AT379" s="174"/>
      <c r="AU379" s="174"/>
      <c r="AV379" s="174"/>
      <c r="AW379" s="174"/>
      <c r="AX379" s="174"/>
      <c r="AY379" s="174"/>
      <c r="AZ379" s="174"/>
      <c r="BA379" s="174"/>
      <c r="BB379" s="174"/>
      <c r="BC379" s="176"/>
      <c r="BD379" s="173"/>
    </row>
    <row r="380" customFormat="false" ht="12.75" hidden="false" customHeight="false" outlineLevel="0" collapsed="false">
      <c r="A380" s="161"/>
      <c r="B380" s="178" t="s">
        <v>125</v>
      </c>
      <c r="C380" s="179" t="n">
        <v>14.2</v>
      </c>
      <c r="D380" s="180" t="n">
        <f aca="false">+D376*$C380</f>
        <v>0</v>
      </c>
      <c r="E380" s="180" t="n">
        <f aca="false">+E376*$C380</f>
        <v>0</v>
      </c>
      <c r="F380" s="180" t="n">
        <f aca="false">+F376*$C380</f>
        <v>0</v>
      </c>
      <c r="G380" s="180" t="n">
        <f aca="false">+G376*$C380</f>
        <v>0</v>
      </c>
      <c r="H380" s="180" t="n">
        <f aca="false">+H376*$C380</f>
        <v>0</v>
      </c>
      <c r="I380" s="180" t="n">
        <f aca="false">+I376*$C380</f>
        <v>0</v>
      </c>
      <c r="J380" s="180" t="n">
        <f aca="false">+J376*$C380</f>
        <v>0</v>
      </c>
      <c r="K380" s="180" t="n">
        <f aca="false">+K376*$C380</f>
        <v>0</v>
      </c>
      <c r="L380" s="180" t="n">
        <f aca="false">+L376*$C380</f>
        <v>0</v>
      </c>
      <c r="M380" s="180" t="n">
        <f aca="false">+M376*$C380</f>
        <v>0</v>
      </c>
      <c r="N380" s="180" t="n">
        <f aca="false">+N376*$C380</f>
        <v>0.705773809523809</v>
      </c>
      <c r="O380" s="180" t="n">
        <f aca="false">+O376*$C380</f>
        <v>0.705773809523809</v>
      </c>
      <c r="P380" s="180" t="n">
        <f aca="false">+P376*$C380</f>
        <v>0.705773809523809</v>
      </c>
      <c r="Q380" s="180" t="n">
        <f aca="false">+Q376*$C380</f>
        <v>0.705773809523809</v>
      </c>
      <c r="R380" s="180" t="n">
        <f aca="false">+R376*$C380</f>
        <v>0.705773809523809</v>
      </c>
      <c r="S380" s="180" t="n">
        <f aca="false">+S376*$C380</f>
        <v>0.705773809523809</v>
      </c>
      <c r="T380" s="180" t="n">
        <f aca="false">+T376*$C380</f>
        <v>0.705773809523809</v>
      </c>
      <c r="U380" s="180" t="n">
        <f aca="false">+U376*$C380</f>
        <v>0.705773809523809</v>
      </c>
      <c r="V380" s="180" t="n">
        <f aca="false">+V376*$C380</f>
        <v>0.705773809523809</v>
      </c>
      <c r="W380" s="180" t="n">
        <f aca="false">+W376*$C380</f>
        <v>0.705773809523809</v>
      </c>
      <c r="X380" s="180" t="n">
        <f aca="false">+X376*$C380</f>
        <v>1.41601047619048</v>
      </c>
      <c r="Y380" s="180" t="n">
        <f aca="false">+Y376*$C380</f>
        <v>2.12624714285714</v>
      </c>
      <c r="Z380" s="180" t="n">
        <f aca="false">+Z376*$C380</f>
        <v>2.83648380952381</v>
      </c>
      <c r="AA380" s="180" t="n">
        <f aca="false">+AA376*$C380</f>
        <v>3.54672047619048</v>
      </c>
      <c r="AB380" s="180" t="n">
        <f aca="false">+AB376*$C380</f>
        <v>4.25695714285714</v>
      </c>
      <c r="AC380" s="180" t="n">
        <f aca="false">+AC376*$C380</f>
        <v>4.96719380952381</v>
      </c>
      <c r="AD380" s="180" t="n">
        <f aca="false">+AD376*$C380</f>
        <v>5.67743047619048</v>
      </c>
      <c r="AE380" s="180" t="n">
        <f aca="false">+AE376*$C380</f>
        <v>6.38766714285714</v>
      </c>
      <c r="AF380" s="181" t="n">
        <f aca="false">+AF376*$C380</f>
        <v>7.09790380952381</v>
      </c>
      <c r="AG380" s="180" t="n">
        <f aca="false">+AG376*$C380</f>
        <v>7.80814047619047</v>
      </c>
      <c r="AH380" s="180" t="n">
        <f aca="false">+AH376*$C380</f>
        <v>8.51837714285714</v>
      </c>
      <c r="AI380" s="180" t="n">
        <f aca="false">+AI376*$C380</f>
        <v>9.22861380952381</v>
      </c>
      <c r="AJ380" s="180" t="n">
        <f aca="false">+AJ376*$C380</f>
        <v>9.93885047619048</v>
      </c>
      <c r="AK380" s="180" t="n">
        <f aca="false">+AK376*$C380</f>
        <v>10.6490871428571</v>
      </c>
      <c r="AL380" s="180" t="n">
        <f aca="false">+AL376*$C380</f>
        <v>11.3593238095238</v>
      </c>
      <c r="AM380" s="180" t="n">
        <f aca="false">+AM376*$C380</f>
        <v>12.0695604761905</v>
      </c>
      <c r="AN380" s="180" t="n">
        <f aca="false">+AN376*$C380</f>
        <v>12.7797971428571</v>
      </c>
      <c r="AO380" s="180" t="n">
        <f aca="false">+AO376*$C380</f>
        <v>13.4900338095238</v>
      </c>
      <c r="AP380" s="180" t="n">
        <f aca="false">+AP376*$C380</f>
        <v>13.4900338095238</v>
      </c>
      <c r="AQ380" s="180" t="n">
        <f aca="false">+AQ376*$C380</f>
        <v>13.4900338095238</v>
      </c>
      <c r="AR380" s="180" t="n">
        <f aca="false">+AR376*$C380</f>
        <v>13.4900338095238</v>
      </c>
      <c r="AS380" s="180" t="n">
        <f aca="false">+AS376*$C380</f>
        <v>13.4900338095238</v>
      </c>
      <c r="AT380" s="180" t="n">
        <f aca="false">+AT376*$C380</f>
        <v>14.2000338095238</v>
      </c>
      <c r="AU380" s="180" t="n">
        <f aca="false">+AU376*$C380</f>
        <v>14.2000338095238</v>
      </c>
      <c r="AV380" s="180" t="n">
        <f aca="false">+AV376*$C380</f>
        <v>14.2000338095238</v>
      </c>
      <c r="AW380" s="180" t="n">
        <f aca="false">+AW376*$C380</f>
        <v>14.2000338095238</v>
      </c>
      <c r="AX380" s="180" t="n">
        <f aca="false">+AX376*$C380</f>
        <v>14.2000338095238</v>
      </c>
      <c r="AY380" s="180" t="n">
        <f aca="false">+AY376*$C380</f>
        <v>14.2000338095238</v>
      </c>
      <c r="AZ380" s="180" t="n">
        <f aca="false">+AZ376*$C380</f>
        <v>14.2000338095238</v>
      </c>
      <c r="BA380" s="180" t="n">
        <f aca="false">+BA376*$C380</f>
        <v>14.2000338095238</v>
      </c>
      <c r="BB380" s="180" t="n">
        <f aca="false">+BB376*$C380</f>
        <v>14.2000338095238</v>
      </c>
      <c r="BC380" s="182"/>
      <c r="BD380" s="183"/>
      <c r="BE380" s="183"/>
      <c r="BF380" s="183"/>
      <c r="BG380" s="183"/>
      <c r="BH380" s="183"/>
      <c r="BI380" s="183"/>
      <c r="BJ380" s="183"/>
      <c r="BK380" s="183"/>
      <c r="BL380" s="183"/>
      <c r="BM380" s="183"/>
      <c r="BN380" s="183"/>
      <c r="BO380" s="183"/>
      <c r="BP380" s="183"/>
      <c r="BQ380" s="183"/>
      <c r="BR380" s="183"/>
      <c r="BS380" s="183"/>
      <c r="BT380" s="183"/>
      <c r="BU380" s="183"/>
      <c r="BV380" s="183"/>
      <c r="BW380" s="183"/>
      <c r="BX380" s="183"/>
      <c r="BY380" s="183"/>
      <c r="BZ380" s="183"/>
      <c r="CA380" s="183"/>
      <c r="CB380" s="183"/>
      <c r="CC380" s="183"/>
      <c r="CD380" s="183"/>
      <c r="CE380" s="183"/>
      <c r="CF380" s="183"/>
      <c r="CG380" s="183"/>
      <c r="CH380" s="183"/>
      <c r="CI380" s="183"/>
      <c r="CJ380" s="183"/>
      <c r="CK380" s="183"/>
    </row>
    <row r="381" customFormat="false" ht="13.5" hidden="false" customHeight="false" outlineLevel="0" collapsed="false">
      <c r="A381" s="161"/>
      <c r="B381" s="184" t="s">
        <v>126</v>
      </c>
      <c r="C381" s="185" t="str">
        <f aca="false">+'NTP or Sold'!B38</f>
        <v>Committed</v>
      </c>
      <c r="D381" s="186" t="n">
        <f aca="false">+D378*$C380</f>
        <v>0</v>
      </c>
      <c r="E381" s="186" t="n">
        <f aca="false">+E378*$C380</f>
        <v>0</v>
      </c>
      <c r="F381" s="186" t="n">
        <f aca="false">+F378*$C380</f>
        <v>0</v>
      </c>
      <c r="G381" s="186" t="n">
        <f aca="false">+G378*$C380</f>
        <v>0</v>
      </c>
      <c r="H381" s="186" t="n">
        <f aca="false">+H378*$C380</f>
        <v>0</v>
      </c>
      <c r="I381" s="186" t="n">
        <f aca="false">+I378*$C380</f>
        <v>0</v>
      </c>
      <c r="J381" s="186" t="n">
        <f aca="false">+J378*$C380</f>
        <v>0</v>
      </c>
      <c r="K381" s="186" t="n">
        <f aca="false">+K378*$C380</f>
        <v>0</v>
      </c>
      <c r="L381" s="186" t="n">
        <f aca="false">+L378*$C380</f>
        <v>0</v>
      </c>
      <c r="M381" s="186" t="n">
        <f aca="false">+M378*$C380</f>
        <v>0</v>
      </c>
      <c r="N381" s="186" t="n">
        <f aca="false">+N378*$C380</f>
        <v>0.71</v>
      </c>
      <c r="O381" s="186" t="n">
        <f aca="false">+O378*$C380</f>
        <v>0.71</v>
      </c>
      <c r="P381" s="186" t="n">
        <f aca="false">+P378*$C380</f>
        <v>0.71</v>
      </c>
      <c r="Q381" s="186" t="n">
        <f aca="false">+Q378*$C380</f>
        <v>0.71</v>
      </c>
      <c r="R381" s="186" t="n">
        <f aca="false">+R378*$C380</f>
        <v>0.71</v>
      </c>
      <c r="S381" s="186" t="n">
        <f aca="false">+S378*$C380</f>
        <v>0.71</v>
      </c>
      <c r="T381" s="186" t="n">
        <f aca="false">+T378*$C380</f>
        <v>0.71</v>
      </c>
      <c r="U381" s="186" t="n">
        <f aca="false">+U378*$C380</f>
        <v>0.71</v>
      </c>
      <c r="V381" s="186" t="n">
        <f aca="false">+V378*$C380</f>
        <v>0.71</v>
      </c>
      <c r="W381" s="186" t="n">
        <f aca="false">+W378*$C380</f>
        <v>0.71</v>
      </c>
      <c r="X381" s="186" t="n">
        <f aca="false">+X378*$C380</f>
        <v>0.938777777777778</v>
      </c>
      <c r="Y381" s="186" t="n">
        <f aca="false">+Y378*$C380</f>
        <v>1.16755555555556</v>
      </c>
      <c r="Z381" s="186" t="n">
        <f aca="false">+Z378*$C380</f>
        <v>1.39633333333333</v>
      </c>
      <c r="AA381" s="186" t="n">
        <f aca="false">+AA378*$C380</f>
        <v>1.62511111111111</v>
      </c>
      <c r="AB381" s="186" t="n">
        <f aca="false">+AB378*$C380</f>
        <v>1.85388888888889</v>
      </c>
      <c r="AC381" s="186" t="n">
        <f aca="false">+AC378*$C380</f>
        <v>2.08266666666667</v>
      </c>
      <c r="AD381" s="186" t="n">
        <f aca="false">+AD378*$C380</f>
        <v>2.31144444444444</v>
      </c>
      <c r="AE381" s="186" t="n">
        <f aca="false">+AE378*$C380</f>
        <v>2.54022222222222</v>
      </c>
      <c r="AF381" s="187" t="n">
        <f aca="false">+AF378*$C380</f>
        <v>2.769</v>
      </c>
      <c r="AG381" s="186" t="n">
        <f aca="false">+AG378*$C380</f>
        <v>2.99777777777778</v>
      </c>
      <c r="AH381" s="186" t="n">
        <f aca="false">+AH378*$C380</f>
        <v>3.22655555555556</v>
      </c>
      <c r="AI381" s="186" t="n">
        <f aca="false">+AI378*$C380</f>
        <v>3.45533333333333</v>
      </c>
      <c r="AJ381" s="186" t="n">
        <f aca="false">+AJ378*$C380</f>
        <v>3.68411111111111</v>
      </c>
      <c r="AK381" s="186" t="n">
        <f aca="false">+AK378*$C380</f>
        <v>3.91288888888889</v>
      </c>
      <c r="AL381" s="186" t="n">
        <f aca="false">+AL378*$C380</f>
        <v>4.14166666666667</v>
      </c>
      <c r="AM381" s="186" t="n">
        <f aca="false">+AM378*$C380</f>
        <v>4.37044444444445</v>
      </c>
      <c r="AN381" s="186" t="n">
        <f aca="false">+AN378*$C380</f>
        <v>4.59922222222222</v>
      </c>
      <c r="AO381" s="186" t="n">
        <f aca="false">+AO378*$C380</f>
        <v>4.828</v>
      </c>
      <c r="AP381" s="186" t="n">
        <f aca="false">+AP378*$C380</f>
        <v>14.2</v>
      </c>
      <c r="AQ381" s="186" t="n">
        <f aca="false">+AQ378*$C380</f>
        <v>14.2</v>
      </c>
      <c r="AR381" s="186" t="n">
        <f aca="false">+AR378*$C380</f>
        <v>14.2</v>
      </c>
      <c r="AS381" s="186" t="n">
        <f aca="false">+AS378*$C380</f>
        <v>14.2</v>
      </c>
      <c r="AT381" s="186" t="n">
        <f aca="false">+AT378*$C380</f>
        <v>14.2</v>
      </c>
      <c r="AU381" s="186" t="n">
        <f aca="false">+AU378*$C380</f>
        <v>14.2</v>
      </c>
      <c r="AV381" s="186" t="n">
        <f aca="false">+AV378*$C380</f>
        <v>14.2</v>
      </c>
      <c r="AW381" s="186" t="n">
        <f aca="false">+AW378*$C380</f>
        <v>14.2</v>
      </c>
      <c r="AX381" s="186" t="n">
        <f aca="false">+AX378*$C380</f>
        <v>14.2</v>
      </c>
      <c r="AY381" s="186" t="n">
        <f aca="false">+AY378*$C380</f>
        <v>14.2</v>
      </c>
      <c r="AZ381" s="186" t="n">
        <f aca="false">+AZ378*$C380</f>
        <v>14.2</v>
      </c>
      <c r="BA381" s="186" t="n">
        <f aca="false">+BA378*$C380</f>
        <v>14.2</v>
      </c>
      <c r="BB381" s="186" t="n">
        <f aca="false">+BB378*$C380</f>
        <v>14.2</v>
      </c>
      <c r="BC381" s="188"/>
      <c r="BD381" s="189"/>
      <c r="BE381" s="189"/>
      <c r="BF381" s="189"/>
      <c r="BG381" s="189"/>
      <c r="BH381" s="189"/>
      <c r="BI381" s="189"/>
      <c r="BJ381" s="189"/>
      <c r="BK381" s="189"/>
      <c r="BL381" s="189"/>
      <c r="BM381" s="189"/>
      <c r="BN381" s="189"/>
      <c r="BO381" s="189"/>
      <c r="BP381" s="189"/>
      <c r="BQ381" s="189"/>
      <c r="BR381" s="189"/>
      <c r="BS381" s="189"/>
      <c r="BT381" s="189"/>
      <c r="BU381" s="189"/>
      <c r="BV381" s="189"/>
      <c r="BW381" s="189"/>
      <c r="BX381" s="189"/>
      <c r="BY381" s="189"/>
      <c r="BZ381" s="189"/>
      <c r="CA381" s="189"/>
      <c r="CB381" s="189"/>
      <c r="CC381" s="189"/>
      <c r="CD381" s="189"/>
      <c r="CE381" s="189"/>
      <c r="CF381" s="189"/>
      <c r="CG381" s="189"/>
      <c r="CH381" s="189"/>
      <c r="CI381" s="189"/>
      <c r="CJ381" s="189"/>
      <c r="CK381" s="189"/>
    </row>
    <row r="382" customFormat="false" ht="15" hidden="false" customHeight="true" outlineLevel="0" collapsed="false">
      <c r="A382" s="161" t="n">
        <f aca="false">+A374+1</f>
        <v>11</v>
      </c>
      <c r="B382" s="162" t="str">
        <f aca="false">+'NTP or Sold'!G39</f>
        <v>LM6000</v>
      </c>
      <c r="C382" s="163" t="str">
        <f aca="false">+'NTP or Sold'!S39</f>
        <v>Elektrobolt (ESA) - 85%</v>
      </c>
      <c r="D382" s="164"/>
      <c r="E382" s="164"/>
      <c r="F382" s="164"/>
      <c r="G382" s="164"/>
      <c r="H382" s="164"/>
      <c r="I382" s="164"/>
      <c r="J382" s="164"/>
      <c r="K382" s="164"/>
      <c r="L382" s="164"/>
      <c r="M382" s="164"/>
      <c r="N382" s="164"/>
      <c r="O382" s="164"/>
      <c r="P382" s="164"/>
      <c r="Q382" s="164"/>
      <c r="R382" s="164"/>
      <c r="S382" s="164"/>
      <c r="T382" s="164"/>
      <c r="U382" s="164"/>
      <c r="V382" s="164"/>
      <c r="W382" s="164"/>
      <c r="X382" s="164"/>
      <c r="Y382" s="164"/>
      <c r="Z382" s="164"/>
      <c r="AA382" s="164"/>
      <c r="AB382" s="164"/>
      <c r="AC382" s="164"/>
      <c r="AD382" s="164"/>
      <c r="AE382" s="164"/>
      <c r="AF382" s="165"/>
      <c r="AG382" s="164"/>
      <c r="AH382" s="164"/>
      <c r="AI382" s="164"/>
      <c r="AJ382" s="164"/>
      <c r="AK382" s="164"/>
      <c r="AL382" s="164"/>
      <c r="AM382" s="164"/>
      <c r="AN382" s="164"/>
      <c r="AO382" s="164"/>
      <c r="AP382" s="164"/>
      <c r="AQ382" s="164"/>
      <c r="AR382" s="164"/>
      <c r="AS382" s="164"/>
      <c r="AT382" s="164"/>
      <c r="AU382" s="164"/>
      <c r="AV382" s="164"/>
      <c r="AW382" s="164"/>
      <c r="AX382" s="164"/>
      <c r="AY382" s="164"/>
      <c r="AZ382" s="164"/>
      <c r="BA382" s="164"/>
      <c r="BB382" s="164"/>
      <c r="BC382" s="166"/>
    </row>
    <row r="383" customFormat="false" ht="12.75" hidden="false" customHeight="false" outlineLevel="0" collapsed="false">
      <c r="A383" s="161"/>
      <c r="B383" s="168" t="s">
        <v>121</v>
      </c>
      <c r="C383" s="163"/>
      <c r="D383" s="169" t="n">
        <v>0</v>
      </c>
      <c r="E383" s="169" t="n">
        <v>0</v>
      </c>
      <c r="F383" s="169" t="n">
        <v>0</v>
      </c>
      <c r="G383" s="169" t="n">
        <v>0</v>
      </c>
      <c r="H383" s="169" t="n">
        <v>0</v>
      </c>
      <c r="I383" s="169" t="n">
        <v>0</v>
      </c>
      <c r="J383" s="169" t="n">
        <v>0</v>
      </c>
      <c r="K383" s="169" t="n">
        <v>0</v>
      </c>
      <c r="L383" s="169" t="n">
        <v>0</v>
      </c>
      <c r="M383" s="169" t="n">
        <v>0</v>
      </c>
      <c r="N383" s="169" t="n">
        <f aca="false">16.7/336</f>
        <v>0.049702380952381</v>
      </c>
      <c r="O383" s="169" t="n">
        <v>0</v>
      </c>
      <c r="P383" s="169" t="n">
        <v>0</v>
      </c>
      <c r="Q383" s="169" t="n">
        <v>0</v>
      </c>
      <c r="R383" s="169" t="n">
        <v>0</v>
      </c>
      <c r="S383" s="169" t="n">
        <v>0</v>
      </c>
      <c r="T383" s="169" t="n">
        <v>0</v>
      </c>
      <c r="U383" s="169" t="n">
        <v>0</v>
      </c>
      <c r="V383" s="169" t="n">
        <v>0</v>
      </c>
      <c r="W383" s="169" t="n">
        <v>0</v>
      </c>
      <c r="X383" s="169" t="n">
        <f aca="false">+(0.95-0.0497)/18</f>
        <v>0.0500166666666667</v>
      </c>
      <c r="Y383" s="169" t="n">
        <f aca="false">+(0.95-0.0497)/18</f>
        <v>0.0500166666666667</v>
      </c>
      <c r="Z383" s="169" t="n">
        <f aca="false">+(0.95-0.0497)/18</f>
        <v>0.0500166666666667</v>
      </c>
      <c r="AA383" s="169" t="n">
        <f aca="false">+(0.95-0.0497)/18</f>
        <v>0.0500166666666667</v>
      </c>
      <c r="AB383" s="169" t="n">
        <f aca="false">+(0.95-0.0497)/18</f>
        <v>0.0500166666666667</v>
      </c>
      <c r="AC383" s="169" t="n">
        <f aca="false">+(0.95-0.0497)/18</f>
        <v>0.0500166666666667</v>
      </c>
      <c r="AD383" s="169" t="n">
        <f aca="false">+(0.95-0.0497)/18</f>
        <v>0.0500166666666667</v>
      </c>
      <c r="AE383" s="169" t="n">
        <f aca="false">+(0.95-0.0497)/18</f>
        <v>0.0500166666666667</v>
      </c>
      <c r="AF383" s="170" t="n">
        <f aca="false">+(0.95-0.0497)/18</f>
        <v>0.0500166666666667</v>
      </c>
      <c r="AG383" s="169" t="n">
        <f aca="false">+(0.95-0.0497)/18</f>
        <v>0.0500166666666667</v>
      </c>
      <c r="AH383" s="169" t="n">
        <f aca="false">+(0.95-0.0497)/18</f>
        <v>0.0500166666666667</v>
      </c>
      <c r="AI383" s="169" t="n">
        <f aca="false">+(0.95-0.0497)/18</f>
        <v>0.0500166666666667</v>
      </c>
      <c r="AJ383" s="169" t="n">
        <f aca="false">+(0.95-0.0497)/18</f>
        <v>0.0500166666666667</v>
      </c>
      <c r="AK383" s="169" t="n">
        <f aca="false">+(0.95-0.0497)/18</f>
        <v>0.0500166666666667</v>
      </c>
      <c r="AL383" s="169" t="n">
        <f aca="false">+(0.95-0.0497)/18</f>
        <v>0.0500166666666667</v>
      </c>
      <c r="AM383" s="169" t="n">
        <f aca="false">+(0.95-0.0497)/18</f>
        <v>0.0500166666666667</v>
      </c>
      <c r="AN383" s="169" t="n">
        <f aca="false">+(0.95-0.0497)/18</f>
        <v>0.0500166666666667</v>
      </c>
      <c r="AO383" s="169" t="n">
        <f aca="false">+(0.95-0.0497)/18</f>
        <v>0.0500166666666667</v>
      </c>
      <c r="AP383" s="169" t="n">
        <v>0</v>
      </c>
      <c r="AQ383" s="169" t="n">
        <v>0</v>
      </c>
      <c r="AR383" s="169" t="n">
        <v>0</v>
      </c>
      <c r="AS383" s="169" t="n">
        <v>0</v>
      </c>
      <c r="AT383" s="169" t="n">
        <v>0.05</v>
      </c>
      <c r="AU383" s="169" t="n">
        <v>0</v>
      </c>
      <c r="AV383" s="169" t="n">
        <v>0</v>
      </c>
      <c r="AW383" s="169" t="n">
        <v>0</v>
      </c>
      <c r="AX383" s="169" t="n">
        <v>0</v>
      </c>
      <c r="AY383" s="169" t="n">
        <v>0</v>
      </c>
      <c r="AZ383" s="169" t="n">
        <v>0</v>
      </c>
      <c r="BA383" s="169" t="n">
        <v>0</v>
      </c>
      <c r="BB383" s="169" t="n">
        <v>0</v>
      </c>
      <c r="BC383" s="171" t="n">
        <f aca="false">SUM(N383:BB383)</f>
        <v>1.00000238095238</v>
      </c>
      <c r="BD383" s="168"/>
    </row>
    <row r="384" customFormat="false" ht="12.75" hidden="false" customHeight="false" outlineLevel="0" collapsed="false">
      <c r="A384" s="161"/>
      <c r="B384" s="168" t="s">
        <v>122</v>
      </c>
      <c r="C384" s="163"/>
      <c r="D384" s="169" t="n">
        <f aca="false">+D383</f>
        <v>0</v>
      </c>
      <c r="E384" s="169" t="n">
        <f aca="false">+D384+E383</f>
        <v>0</v>
      </c>
      <c r="F384" s="169" t="n">
        <f aca="false">+E384+F383</f>
        <v>0</v>
      </c>
      <c r="G384" s="169" t="n">
        <f aca="false">+F384+G383</f>
        <v>0</v>
      </c>
      <c r="H384" s="169" t="n">
        <f aca="false">+G384+H383</f>
        <v>0</v>
      </c>
      <c r="I384" s="169" t="n">
        <f aca="false">+H384+I383</f>
        <v>0</v>
      </c>
      <c r="J384" s="169" t="n">
        <f aca="false">+I384+J383</f>
        <v>0</v>
      </c>
      <c r="K384" s="169" t="n">
        <f aca="false">+J384+K383</f>
        <v>0</v>
      </c>
      <c r="L384" s="169" t="n">
        <f aca="false">+K384+L383</f>
        <v>0</v>
      </c>
      <c r="M384" s="169" t="n">
        <f aca="false">+L384+M383</f>
        <v>0</v>
      </c>
      <c r="N384" s="169" t="n">
        <f aca="false">+M384+N383</f>
        <v>0.049702380952381</v>
      </c>
      <c r="O384" s="169" t="n">
        <f aca="false">+N384+O383</f>
        <v>0.049702380952381</v>
      </c>
      <c r="P384" s="169" t="n">
        <f aca="false">+O384+P383</f>
        <v>0.049702380952381</v>
      </c>
      <c r="Q384" s="169" t="n">
        <f aca="false">+P384+Q383</f>
        <v>0.049702380952381</v>
      </c>
      <c r="R384" s="169" t="n">
        <f aca="false">+Q384+R383</f>
        <v>0.049702380952381</v>
      </c>
      <c r="S384" s="169" t="n">
        <f aca="false">+R384+S383</f>
        <v>0.049702380952381</v>
      </c>
      <c r="T384" s="169" t="n">
        <f aca="false">+S384+T383</f>
        <v>0.049702380952381</v>
      </c>
      <c r="U384" s="169" t="n">
        <f aca="false">+T384+U383</f>
        <v>0.049702380952381</v>
      </c>
      <c r="V384" s="169" t="n">
        <f aca="false">+U384+V383</f>
        <v>0.049702380952381</v>
      </c>
      <c r="W384" s="169" t="n">
        <f aca="false">+V384+W383</f>
        <v>0.049702380952381</v>
      </c>
      <c r="X384" s="169" t="n">
        <f aca="false">+W384+X383</f>
        <v>0.0997190476190476</v>
      </c>
      <c r="Y384" s="169" t="n">
        <f aca="false">+X384+Y383</f>
        <v>0.149735714285714</v>
      </c>
      <c r="Z384" s="169" t="n">
        <f aca="false">+Y384+Z383</f>
        <v>0.199752380952381</v>
      </c>
      <c r="AA384" s="169" t="n">
        <f aca="false">+Z384+AA383</f>
        <v>0.249769047619048</v>
      </c>
      <c r="AB384" s="169" t="n">
        <f aca="false">+AA384+AB383</f>
        <v>0.299785714285714</v>
      </c>
      <c r="AC384" s="169" t="n">
        <f aca="false">+AB384+AC383</f>
        <v>0.349802380952381</v>
      </c>
      <c r="AD384" s="169" t="n">
        <f aca="false">+AC384+AD383</f>
        <v>0.399819047619048</v>
      </c>
      <c r="AE384" s="169" t="n">
        <f aca="false">+AD384+AE383</f>
        <v>0.449835714285714</v>
      </c>
      <c r="AF384" s="170" t="n">
        <f aca="false">+AE384+AF383</f>
        <v>0.499852380952381</v>
      </c>
      <c r="AG384" s="169" t="n">
        <f aca="false">+AF384+AG383</f>
        <v>0.549869047619048</v>
      </c>
      <c r="AH384" s="169" t="n">
        <f aca="false">+AG384+AH383</f>
        <v>0.599885714285714</v>
      </c>
      <c r="AI384" s="169" t="n">
        <f aca="false">+AH384+AI383</f>
        <v>0.649902380952381</v>
      </c>
      <c r="AJ384" s="169" t="n">
        <f aca="false">+AI384+AJ383</f>
        <v>0.699919047619048</v>
      </c>
      <c r="AK384" s="169" t="n">
        <f aca="false">+AJ384+AK383</f>
        <v>0.749935714285714</v>
      </c>
      <c r="AL384" s="169" t="n">
        <f aca="false">+AK384+AL383</f>
        <v>0.799952380952381</v>
      </c>
      <c r="AM384" s="169" t="n">
        <f aca="false">+AL384+AM383</f>
        <v>0.849969047619048</v>
      </c>
      <c r="AN384" s="169" t="n">
        <f aca="false">+AM384+AN383</f>
        <v>0.899985714285715</v>
      </c>
      <c r="AO384" s="169" t="n">
        <f aca="false">+AN384+AO383</f>
        <v>0.950002380952381</v>
      </c>
      <c r="AP384" s="169" t="n">
        <f aca="false">+AO384+AP383</f>
        <v>0.950002380952381</v>
      </c>
      <c r="AQ384" s="169" t="n">
        <f aca="false">+AP384+AQ383</f>
        <v>0.950002380952381</v>
      </c>
      <c r="AR384" s="169" t="n">
        <f aca="false">+AQ384+AR383</f>
        <v>0.950002380952381</v>
      </c>
      <c r="AS384" s="169" t="n">
        <f aca="false">+AR384+AS383</f>
        <v>0.950002380952381</v>
      </c>
      <c r="AT384" s="169" t="n">
        <f aca="false">+AS384+AT383</f>
        <v>1.00000238095238</v>
      </c>
      <c r="AU384" s="169" t="n">
        <f aca="false">+AT384+AU383</f>
        <v>1.00000238095238</v>
      </c>
      <c r="AV384" s="169" t="n">
        <f aca="false">+AU384+AV383</f>
        <v>1.00000238095238</v>
      </c>
      <c r="AW384" s="169" t="n">
        <f aca="false">+AV384+AW383</f>
        <v>1.00000238095238</v>
      </c>
      <c r="AX384" s="169" t="n">
        <f aca="false">+AW384+AX383</f>
        <v>1.00000238095238</v>
      </c>
      <c r="AY384" s="169" t="n">
        <f aca="false">+AX384+AY383</f>
        <v>1.00000238095238</v>
      </c>
      <c r="AZ384" s="169" t="n">
        <f aca="false">+AY384+AZ383</f>
        <v>1.00000238095238</v>
      </c>
      <c r="BA384" s="169" t="n">
        <f aca="false">+AZ384+BA383</f>
        <v>1.00000238095238</v>
      </c>
      <c r="BB384" s="169" t="n">
        <f aca="false">+BA384+BB383</f>
        <v>1.00000238095238</v>
      </c>
      <c r="BC384" s="171"/>
      <c r="BD384" s="168"/>
    </row>
    <row r="385" customFormat="false" ht="12.75" hidden="false" customHeight="false" outlineLevel="0" collapsed="false">
      <c r="A385" s="161"/>
      <c r="B385" s="168" t="s">
        <v>123</v>
      </c>
      <c r="C385" s="163"/>
      <c r="D385" s="169" t="n">
        <v>0</v>
      </c>
      <c r="E385" s="169" t="n">
        <v>0</v>
      </c>
      <c r="F385" s="169" t="n">
        <v>0</v>
      </c>
      <c r="G385" s="169" t="n">
        <v>0</v>
      </c>
      <c r="H385" s="169" t="n">
        <v>0</v>
      </c>
      <c r="I385" s="169" t="n">
        <v>0</v>
      </c>
      <c r="J385" s="169" t="n">
        <v>0</v>
      </c>
      <c r="K385" s="169" t="n">
        <v>0</v>
      </c>
      <c r="L385" s="169" t="n">
        <v>0</v>
      </c>
      <c r="M385" s="169" t="n">
        <v>0</v>
      </c>
      <c r="N385" s="169" t="n">
        <v>0.05</v>
      </c>
      <c r="O385" s="169" t="n">
        <v>0</v>
      </c>
      <c r="P385" s="169" t="n">
        <v>0</v>
      </c>
      <c r="Q385" s="169" t="n">
        <v>0</v>
      </c>
      <c r="R385" s="169" t="n">
        <v>0</v>
      </c>
      <c r="S385" s="169" t="n">
        <v>0</v>
      </c>
      <c r="T385" s="169" t="n">
        <v>0</v>
      </c>
      <c r="U385" s="169" t="n">
        <v>0</v>
      </c>
      <c r="V385" s="169" t="n">
        <v>0</v>
      </c>
      <c r="W385" s="169" t="n">
        <v>0</v>
      </c>
      <c r="X385" s="169" t="n">
        <f aca="false">+(0.34-0.05)/18</f>
        <v>0.0161111111111111</v>
      </c>
      <c r="Y385" s="169" t="n">
        <f aca="false">+(0.34-0.05)/18</f>
        <v>0.0161111111111111</v>
      </c>
      <c r="Z385" s="169" t="n">
        <f aca="false">+(0.34-0.05)/18</f>
        <v>0.0161111111111111</v>
      </c>
      <c r="AA385" s="169" t="n">
        <f aca="false">+(0.34-0.05)/18</f>
        <v>0.0161111111111111</v>
      </c>
      <c r="AB385" s="169" t="n">
        <f aca="false">+(0.34-0.05)/18</f>
        <v>0.0161111111111111</v>
      </c>
      <c r="AC385" s="169" t="n">
        <f aca="false">+(0.34-0.05)/18</f>
        <v>0.0161111111111111</v>
      </c>
      <c r="AD385" s="169" t="n">
        <f aca="false">+(0.34-0.05)/18</f>
        <v>0.0161111111111111</v>
      </c>
      <c r="AE385" s="169" t="n">
        <f aca="false">+(0.34-0.05)/18</f>
        <v>0.0161111111111111</v>
      </c>
      <c r="AF385" s="170" t="n">
        <f aca="false">+(0.34-0.05)/18</f>
        <v>0.0161111111111111</v>
      </c>
      <c r="AG385" s="169" t="n">
        <f aca="false">+(0.34-0.05)/18</f>
        <v>0.0161111111111111</v>
      </c>
      <c r="AH385" s="169" t="n">
        <f aca="false">+(0.34-0.05)/18</f>
        <v>0.0161111111111111</v>
      </c>
      <c r="AI385" s="169" t="n">
        <f aca="false">+(0.34-0.05)/18</f>
        <v>0.0161111111111111</v>
      </c>
      <c r="AJ385" s="169" t="n">
        <f aca="false">+(0.34-0.05)/18</f>
        <v>0.0161111111111111</v>
      </c>
      <c r="AK385" s="169" t="n">
        <f aca="false">+(0.34-0.05)/18</f>
        <v>0.0161111111111111</v>
      </c>
      <c r="AL385" s="169" t="n">
        <f aca="false">+(0.34-0.05)/18</f>
        <v>0.0161111111111111</v>
      </c>
      <c r="AM385" s="169" t="n">
        <f aca="false">+(0.34-0.05)/18</f>
        <v>0.0161111111111111</v>
      </c>
      <c r="AN385" s="169" t="n">
        <f aca="false">+(0.34-0.05)/18</f>
        <v>0.0161111111111111</v>
      </c>
      <c r="AO385" s="169" t="n">
        <f aca="false">+(0.34-0.05)/18</f>
        <v>0.0161111111111111</v>
      </c>
      <c r="AP385" s="169" t="n">
        <v>0.66</v>
      </c>
      <c r="AQ385" s="169" t="n">
        <v>0</v>
      </c>
      <c r="AR385" s="169" t="n">
        <v>0</v>
      </c>
      <c r="AS385" s="169" t="n">
        <v>0</v>
      </c>
      <c r="AT385" s="169" t="n">
        <v>0</v>
      </c>
      <c r="AU385" s="169" t="n">
        <v>0</v>
      </c>
      <c r="AV385" s="169" t="n">
        <v>0</v>
      </c>
      <c r="AW385" s="169" t="n">
        <v>0</v>
      </c>
      <c r="AX385" s="169" t="n">
        <v>0</v>
      </c>
      <c r="AY385" s="169" t="n">
        <v>0</v>
      </c>
      <c r="AZ385" s="169" t="n">
        <v>0</v>
      </c>
      <c r="BA385" s="169" t="n">
        <v>0</v>
      </c>
      <c r="BB385" s="169" t="n">
        <v>0</v>
      </c>
      <c r="BC385" s="171" t="n">
        <f aca="false">SUM(N385:BB385)</f>
        <v>1</v>
      </c>
      <c r="BD385" s="168"/>
    </row>
    <row r="386" customFormat="false" ht="12.75" hidden="false" customHeight="false" outlineLevel="0" collapsed="false">
      <c r="A386" s="161"/>
      <c r="B386" s="168" t="s">
        <v>124</v>
      </c>
      <c r="C386" s="163"/>
      <c r="D386" s="169" t="n">
        <f aca="false">+D385</f>
        <v>0</v>
      </c>
      <c r="E386" s="169" t="n">
        <f aca="false">+D386+E385</f>
        <v>0</v>
      </c>
      <c r="F386" s="169" t="n">
        <f aca="false">+E386+F385</f>
        <v>0</v>
      </c>
      <c r="G386" s="169" t="n">
        <f aca="false">+F386+G385</f>
        <v>0</v>
      </c>
      <c r="H386" s="169" t="n">
        <f aca="false">+G386+H385</f>
        <v>0</v>
      </c>
      <c r="I386" s="169" t="n">
        <f aca="false">+H386+I385</f>
        <v>0</v>
      </c>
      <c r="J386" s="169" t="n">
        <f aca="false">+I386+J385</f>
        <v>0</v>
      </c>
      <c r="K386" s="169" t="n">
        <f aca="false">+J386+K385</f>
        <v>0</v>
      </c>
      <c r="L386" s="169" t="n">
        <f aca="false">+K386+L385</f>
        <v>0</v>
      </c>
      <c r="M386" s="169" t="n">
        <f aca="false">+L386+M385</f>
        <v>0</v>
      </c>
      <c r="N386" s="169" t="n">
        <f aca="false">+M386+N385</f>
        <v>0.05</v>
      </c>
      <c r="O386" s="169" t="n">
        <f aca="false">+N386+O385</f>
        <v>0.05</v>
      </c>
      <c r="P386" s="169" t="n">
        <f aca="false">+O386+P385</f>
        <v>0.05</v>
      </c>
      <c r="Q386" s="169" t="n">
        <f aca="false">+P386+Q385</f>
        <v>0.05</v>
      </c>
      <c r="R386" s="169" t="n">
        <f aca="false">+Q386+R385</f>
        <v>0.05</v>
      </c>
      <c r="S386" s="169" t="n">
        <f aca="false">+R386+S385</f>
        <v>0.05</v>
      </c>
      <c r="T386" s="169" t="n">
        <f aca="false">+S386+T385</f>
        <v>0.05</v>
      </c>
      <c r="U386" s="169" t="n">
        <f aca="false">+T386+U385</f>
        <v>0.05</v>
      </c>
      <c r="V386" s="169" t="n">
        <f aca="false">+U386+V385</f>
        <v>0.05</v>
      </c>
      <c r="W386" s="169" t="n">
        <f aca="false">+V386+W385</f>
        <v>0.05</v>
      </c>
      <c r="X386" s="169" t="n">
        <f aca="false">+W386+X385</f>
        <v>0.0661111111111111</v>
      </c>
      <c r="Y386" s="169" t="n">
        <f aca="false">+X386+Y385</f>
        <v>0.0822222222222222</v>
      </c>
      <c r="Z386" s="169" t="n">
        <f aca="false">+Y386+Z385</f>
        <v>0.0983333333333334</v>
      </c>
      <c r="AA386" s="169" t="n">
        <f aca="false">+Z386+AA385</f>
        <v>0.114444444444444</v>
      </c>
      <c r="AB386" s="169" t="n">
        <f aca="false">+AA386+AB385</f>
        <v>0.130555555555556</v>
      </c>
      <c r="AC386" s="169" t="n">
        <f aca="false">+AB386+AC385</f>
        <v>0.146666666666667</v>
      </c>
      <c r="AD386" s="169" t="n">
        <f aca="false">+AC386+AD385</f>
        <v>0.162777777777778</v>
      </c>
      <c r="AE386" s="169" t="n">
        <f aca="false">+AD386+AE385</f>
        <v>0.178888888888889</v>
      </c>
      <c r="AF386" s="170" t="n">
        <f aca="false">+AE386+AF385</f>
        <v>0.195</v>
      </c>
      <c r="AG386" s="169" t="n">
        <f aca="false">+AF386+AG385</f>
        <v>0.211111111111111</v>
      </c>
      <c r="AH386" s="169" t="n">
        <f aca="false">+AG386+AH385</f>
        <v>0.227222222222222</v>
      </c>
      <c r="AI386" s="169" t="n">
        <f aca="false">+AH386+AI385</f>
        <v>0.243333333333333</v>
      </c>
      <c r="AJ386" s="169" t="n">
        <f aca="false">+AI386+AJ385</f>
        <v>0.259444444444444</v>
      </c>
      <c r="AK386" s="169" t="n">
        <f aca="false">+AJ386+AK385</f>
        <v>0.275555555555556</v>
      </c>
      <c r="AL386" s="169" t="n">
        <f aca="false">+AK386+AL385</f>
        <v>0.291666666666667</v>
      </c>
      <c r="AM386" s="169" t="n">
        <f aca="false">+AL386+AM385</f>
        <v>0.307777777777778</v>
      </c>
      <c r="AN386" s="169" t="n">
        <f aca="false">+AM386+AN385</f>
        <v>0.323888888888889</v>
      </c>
      <c r="AO386" s="169" t="n">
        <f aca="false">+AN386+AO385</f>
        <v>0.34</v>
      </c>
      <c r="AP386" s="169" t="n">
        <f aca="false">+AO386+AP385</f>
        <v>1</v>
      </c>
      <c r="AQ386" s="169" t="n">
        <f aca="false">+AP386+AQ385</f>
        <v>1</v>
      </c>
      <c r="AR386" s="169" t="n">
        <f aca="false">+AQ386+AR385</f>
        <v>1</v>
      </c>
      <c r="AS386" s="169" t="n">
        <f aca="false">+AR386+AS385</f>
        <v>1</v>
      </c>
      <c r="AT386" s="169" t="n">
        <f aca="false">+AS386+AT385</f>
        <v>1</v>
      </c>
      <c r="AU386" s="169" t="n">
        <f aca="false">+AT386+AU385</f>
        <v>1</v>
      </c>
      <c r="AV386" s="169" t="n">
        <f aca="false">+AU386+AV385</f>
        <v>1</v>
      </c>
      <c r="AW386" s="169" t="n">
        <f aca="false">+AV386+AW385</f>
        <v>1</v>
      </c>
      <c r="AX386" s="169" t="n">
        <f aca="false">+AW386+AX385</f>
        <v>1</v>
      </c>
      <c r="AY386" s="169" t="n">
        <f aca="false">+AX386+AY385</f>
        <v>1</v>
      </c>
      <c r="AZ386" s="169" t="n">
        <f aca="false">+AY386+AZ385</f>
        <v>1</v>
      </c>
      <c r="BA386" s="169" t="n">
        <f aca="false">+AZ386+BA385</f>
        <v>1</v>
      </c>
      <c r="BB386" s="169" t="n">
        <f aca="false">+BA386+BB385</f>
        <v>1</v>
      </c>
      <c r="BC386" s="171"/>
      <c r="BD386" s="168"/>
    </row>
    <row r="387" customFormat="false" ht="12.75" hidden="false" customHeight="false" outlineLevel="0" collapsed="false">
      <c r="A387" s="161"/>
      <c r="B387" s="173"/>
      <c r="C387" s="163"/>
      <c r="D387" s="174"/>
      <c r="E387" s="174"/>
      <c r="F387" s="174"/>
      <c r="G387" s="174"/>
      <c r="H387" s="174"/>
      <c r="I387" s="174"/>
      <c r="J387" s="174"/>
      <c r="K387" s="174"/>
      <c r="L387" s="174"/>
      <c r="M387" s="174"/>
      <c r="N387" s="174"/>
      <c r="O387" s="174"/>
      <c r="P387" s="174"/>
      <c r="Q387" s="174"/>
      <c r="R387" s="174"/>
      <c r="S387" s="174"/>
      <c r="T387" s="174"/>
      <c r="U387" s="174"/>
      <c r="V387" s="174"/>
      <c r="W387" s="174"/>
      <c r="X387" s="174"/>
      <c r="Y387" s="174"/>
      <c r="Z387" s="174"/>
      <c r="AA387" s="174"/>
      <c r="AB387" s="174"/>
      <c r="AC387" s="174"/>
      <c r="AD387" s="174"/>
      <c r="AE387" s="174"/>
      <c r="AF387" s="175"/>
      <c r="AG387" s="174"/>
      <c r="AH387" s="174"/>
      <c r="AI387" s="174"/>
      <c r="AJ387" s="174"/>
      <c r="AK387" s="174"/>
      <c r="AL387" s="174"/>
      <c r="AM387" s="174"/>
      <c r="AN387" s="174"/>
      <c r="AO387" s="174"/>
      <c r="AP387" s="174"/>
      <c r="AQ387" s="174"/>
      <c r="AR387" s="174"/>
      <c r="AS387" s="174"/>
      <c r="AT387" s="174"/>
      <c r="AU387" s="174"/>
      <c r="AV387" s="174"/>
      <c r="AW387" s="174"/>
      <c r="AX387" s="174"/>
      <c r="AY387" s="174"/>
      <c r="AZ387" s="174"/>
      <c r="BA387" s="174"/>
      <c r="BB387" s="174"/>
      <c r="BC387" s="176"/>
      <c r="BD387" s="173"/>
    </row>
    <row r="388" customFormat="false" ht="12.75" hidden="false" customHeight="false" outlineLevel="0" collapsed="false">
      <c r="A388" s="161"/>
      <c r="B388" s="178" t="s">
        <v>125</v>
      </c>
      <c r="C388" s="179" t="n">
        <v>14.2</v>
      </c>
      <c r="D388" s="180" t="n">
        <f aca="false">+D384*$C388</f>
        <v>0</v>
      </c>
      <c r="E388" s="180" t="n">
        <f aca="false">+E384*$C388</f>
        <v>0</v>
      </c>
      <c r="F388" s="180" t="n">
        <f aca="false">+F384*$C388</f>
        <v>0</v>
      </c>
      <c r="G388" s="180" t="n">
        <f aca="false">+G384*$C388</f>
        <v>0</v>
      </c>
      <c r="H388" s="180" t="n">
        <f aca="false">+H384*$C388</f>
        <v>0</v>
      </c>
      <c r="I388" s="180" t="n">
        <f aca="false">+I384*$C388</f>
        <v>0</v>
      </c>
      <c r="J388" s="180" t="n">
        <f aca="false">+J384*$C388</f>
        <v>0</v>
      </c>
      <c r="K388" s="180" t="n">
        <f aca="false">+K384*$C388</f>
        <v>0</v>
      </c>
      <c r="L388" s="180" t="n">
        <f aca="false">+L384*$C388</f>
        <v>0</v>
      </c>
      <c r="M388" s="180" t="n">
        <f aca="false">+M384*$C388</f>
        <v>0</v>
      </c>
      <c r="N388" s="180" t="n">
        <f aca="false">+N384*$C388</f>
        <v>0.705773809523809</v>
      </c>
      <c r="O388" s="180" t="n">
        <f aca="false">+O384*$C388</f>
        <v>0.705773809523809</v>
      </c>
      <c r="P388" s="180" t="n">
        <f aca="false">+P384*$C388</f>
        <v>0.705773809523809</v>
      </c>
      <c r="Q388" s="180" t="n">
        <f aca="false">+Q384*$C388</f>
        <v>0.705773809523809</v>
      </c>
      <c r="R388" s="180" t="n">
        <f aca="false">+R384*$C388</f>
        <v>0.705773809523809</v>
      </c>
      <c r="S388" s="180" t="n">
        <f aca="false">+S384*$C388</f>
        <v>0.705773809523809</v>
      </c>
      <c r="T388" s="180" t="n">
        <f aca="false">+T384*$C388</f>
        <v>0.705773809523809</v>
      </c>
      <c r="U388" s="180" t="n">
        <f aca="false">+U384*$C388</f>
        <v>0.705773809523809</v>
      </c>
      <c r="V388" s="180" t="n">
        <f aca="false">+V384*$C388</f>
        <v>0.705773809523809</v>
      </c>
      <c r="W388" s="180" t="n">
        <f aca="false">+W384*$C388</f>
        <v>0.705773809523809</v>
      </c>
      <c r="X388" s="180" t="n">
        <f aca="false">+X384*$C388</f>
        <v>1.41601047619048</v>
      </c>
      <c r="Y388" s="180" t="n">
        <f aca="false">+Y384*$C388</f>
        <v>2.12624714285714</v>
      </c>
      <c r="Z388" s="180" t="n">
        <f aca="false">+Z384*$C388</f>
        <v>2.83648380952381</v>
      </c>
      <c r="AA388" s="180" t="n">
        <f aca="false">+AA384*$C388</f>
        <v>3.54672047619048</v>
      </c>
      <c r="AB388" s="180" t="n">
        <f aca="false">+AB384*$C388</f>
        <v>4.25695714285714</v>
      </c>
      <c r="AC388" s="180" t="n">
        <f aca="false">+AC384*$C388</f>
        <v>4.96719380952381</v>
      </c>
      <c r="AD388" s="180" t="n">
        <f aca="false">+AD384*$C388</f>
        <v>5.67743047619048</v>
      </c>
      <c r="AE388" s="180" t="n">
        <f aca="false">+AE384*$C388</f>
        <v>6.38766714285714</v>
      </c>
      <c r="AF388" s="181" t="n">
        <f aca="false">+AF384*$C388</f>
        <v>7.09790380952381</v>
      </c>
      <c r="AG388" s="180" t="n">
        <f aca="false">+AG384*$C388</f>
        <v>7.80814047619047</v>
      </c>
      <c r="AH388" s="180" t="n">
        <f aca="false">+AH384*$C388</f>
        <v>8.51837714285714</v>
      </c>
      <c r="AI388" s="180" t="n">
        <f aca="false">+AI384*$C388</f>
        <v>9.22861380952381</v>
      </c>
      <c r="AJ388" s="180" t="n">
        <f aca="false">+AJ384*$C388</f>
        <v>9.93885047619048</v>
      </c>
      <c r="AK388" s="180" t="n">
        <f aca="false">+AK384*$C388</f>
        <v>10.6490871428571</v>
      </c>
      <c r="AL388" s="180" t="n">
        <f aca="false">+AL384*$C388</f>
        <v>11.3593238095238</v>
      </c>
      <c r="AM388" s="180" t="n">
        <f aca="false">+AM384*$C388</f>
        <v>12.0695604761905</v>
      </c>
      <c r="AN388" s="180" t="n">
        <f aca="false">+AN384*$C388</f>
        <v>12.7797971428571</v>
      </c>
      <c r="AO388" s="180" t="n">
        <f aca="false">+AO384*$C388</f>
        <v>13.4900338095238</v>
      </c>
      <c r="AP388" s="180" t="n">
        <f aca="false">+AP384*$C388</f>
        <v>13.4900338095238</v>
      </c>
      <c r="AQ388" s="180" t="n">
        <f aca="false">+AQ384*$C388</f>
        <v>13.4900338095238</v>
      </c>
      <c r="AR388" s="180" t="n">
        <f aca="false">+AR384*$C388</f>
        <v>13.4900338095238</v>
      </c>
      <c r="AS388" s="180" t="n">
        <f aca="false">+AS384*$C388</f>
        <v>13.4900338095238</v>
      </c>
      <c r="AT388" s="180" t="n">
        <f aca="false">+AT384*$C388</f>
        <v>14.2000338095238</v>
      </c>
      <c r="AU388" s="180" t="n">
        <f aca="false">+AU384*$C388</f>
        <v>14.2000338095238</v>
      </c>
      <c r="AV388" s="180" t="n">
        <f aca="false">+AV384*$C388</f>
        <v>14.2000338095238</v>
      </c>
      <c r="AW388" s="180" t="n">
        <f aca="false">+AW384*$C388</f>
        <v>14.2000338095238</v>
      </c>
      <c r="AX388" s="180" t="n">
        <f aca="false">+AX384*$C388</f>
        <v>14.2000338095238</v>
      </c>
      <c r="AY388" s="180" t="n">
        <f aca="false">+AY384*$C388</f>
        <v>14.2000338095238</v>
      </c>
      <c r="AZ388" s="180" t="n">
        <f aca="false">+AZ384*$C388</f>
        <v>14.2000338095238</v>
      </c>
      <c r="BA388" s="180" t="n">
        <f aca="false">+BA384*$C388</f>
        <v>14.2000338095238</v>
      </c>
      <c r="BB388" s="180" t="n">
        <f aca="false">+BB384*$C388</f>
        <v>14.2000338095238</v>
      </c>
      <c r="BC388" s="182"/>
      <c r="BD388" s="183"/>
      <c r="BE388" s="183"/>
      <c r="BF388" s="183"/>
      <c r="BG388" s="183"/>
      <c r="BH388" s="183"/>
      <c r="BI388" s="183"/>
      <c r="BJ388" s="183"/>
      <c r="BK388" s="183"/>
      <c r="BL388" s="183"/>
      <c r="BM388" s="183"/>
      <c r="BN388" s="183"/>
      <c r="BO388" s="183"/>
      <c r="BP388" s="183"/>
      <c r="BQ388" s="183"/>
      <c r="BR388" s="183"/>
      <c r="BS388" s="183"/>
      <c r="BT388" s="183"/>
      <c r="BU388" s="183"/>
      <c r="BV388" s="183"/>
      <c r="BW388" s="183"/>
      <c r="BX388" s="183"/>
      <c r="BY388" s="183"/>
      <c r="BZ388" s="183"/>
      <c r="CA388" s="183"/>
      <c r="CB388" s="183"/>
      <c r="CC388" s="183"/>
      <c r="CD388" s="183"/>
      <c r="CE388" s="183"/>
      <c r="CF388" s="183"/>
      <c r="CG388" s="183"/>
      <c r="CH388" s="183"/>
      <c r="CI388" s="183"/>
      <c r="CJ388" s="183"/>
      <c r="CK388" s="183"/>
    </row>
    <row r="389" customFormat="false" ht="13.5" hidden="false" customHeight="false" outlineLevel="0" collapsed="false">
      <c r="A389" s="161"/>
      <c r="B389" s="184" t="s">
        <v>126</v>
      </c>
      <c r="C389" s="185" t="str">
        <f aca="false">+'NTP or Sold'!B39</f>
        <v>Committed</v>
      </c>
      <c r="D389" s="186" t="n">
        <f aca="false">+D386*$C388</f>
        <v>0</v>
      </c>
      <c r="E389" s="186" t="n">
        <f aca="false">+E386*$C388</f>
        <v>0</v>
      </c>
      <c r="F389" s="186" t="n">
        <f aca="false">+F386*$C388</f>
        <v>0</v>
      </c>
      <c r="G389" s="186" t="n">
        <f aca="false">+G386*$C388</f>
        <v>0</v>
      </c>
      <c r="H389" s="186" t="n">
        <f aca="false">+H386*$C388</f>
        <v>0</v>
      </c>
      <c r="I389" s="186" t="n">
        <f aca="false">+I386*$C388</f>
        <v>0</v>
      </c>
      <c r="J389" s="186" t="n">
        <f aca="false">+J386*$C388</f>
        <v>0</v>
      </c>
      <c r="K389" s="186" t="n">
        <f aca="false">+K386*$C388</f>
        <v>0</v>
      </c>
      <c r="L389" s="186" t="n">
        <f aca="false">+L386*$C388</f>
        <v>0</v>
      </c>
      <c r="M389" s="186" t="n">
        <f aca="false">+M386*$C388</f>
        <v>0</v>
      </c>
      <c r="N389" s="186" t="n">
        <f aca="false">+N386*$C388</f>
        <v>0.71</v>
      </c>
      <c r="O389" s="186" t="n">
        <f aca="false">+O386*$C388</f>
        <v>0.71</v>
      </c>
      <c r="P389" s="186" t="n">
        <f aca="false">+P386*$C388</f>
        <v>0.71</v>
      </c>
      <c r="Q389" s="186" t="n">
        <f aca="false">+Q386*$C388</f>
        <v>0.71</v>
      </c>
      <c r="R389" s="186" t="n">
        <f aca="false">+R386*$C388</f>
        <v>0.71</v>
      </c>
      <c r="S389" s="186" t="n">
        <f aca="false">+S386*$C388</f>
        <v>0.71</v>
      </c>
      <c r="T389" s="186" t="n">
        <f aca="false">+T386*$C388</f>
        <v>0.71</v>
      </c>
      <c r="U389" s="186" t="n">
        <f aca="false">+U386*$C388</f>
        <v>0.71</v>
      </c>
      <c r="V389" s="186" t="n">
        <f aca="false">+V386*$C388</f>
        <v>0.71</v>
      </c>
      <c r="W389" s="186" t="n">
        <f aca="false">+W386*$C388</f>
        <v>0.71</v>
      </c>
      <c r="X389" s="186" t="n">
        <f aca="false">+X386*$C388</f>
        <v>0.938777777777778</v>
      </c>
      <c r="Y389" s="186" t="n">
        <f aca="false">+Y386*$C388</f>
        <v>1.16755555555556</v>
      </c>
      <c r="Z389" s="186" t="n">
        <f aca="false">+Z386*$C388</f>
        <v>1.39633333333333</v>
      </c>
      <c r="AA389" s="186" t="n">
        <f aca="false">+AA386*$C388</f>
        <v>1.62511111111111</v>
      </c>
      <c r="AB389" s="186" t="n">
        <f aca="false">+AB386*$C388</f>
        <v>1.85388888888889</v>
      </c>
      <c r="AC389" s="186" t="n">
        <f aca="false">+AC386*$C388</f>
        <v>2.08266666666667</v>
      </c>
      <c r="AD389" s="186" t="n">
        <f aca="false">+AD386*$C388</f>
        <v>2.31144444444444</v>
      </c>
      <c r="AE389" s="186" t="n">
        <f aca="false">+AE386*$C388</f>
        <v>2.54022222222222</v>
      </c>
      <c r="AF389" s="187" t="n">
        <f aca="false">+AF386*$C388</f>
        <v>2.769</v>
      </c>
      <c r="AG389" s="186" t="n">
        <f aca="false">+AG386*$C388</f>
        <v>2.99777777777778</v>
      </c>
      <c r="AH389" s="186" t="n">
        <f aca="false">+AH386*$C388</f>
        <v>3.22655555555556</v>
      </c>
      <c r="AI389" s="186" t="n">
        <f aca="false">+AI386*$C388</f>
        <v>3.45533333333333</v>
      </c>
      <c r="AJ389" s="186" t="n">
        <f aca="false">+AJ386*$C388</f>
        <v>3.68411111111111</v>
      </c>
      <c r="AK389" s="186" t="n">
        <f aca="false">+AK386*$C388</f>
        <v>3.91288888888889</v>
      </c>
      <c r="AL389" s="186" t="n">
        <f aca="false">+AL386*$C388</f>
        <v>4.14166666666667</v>
      </c>
      <c r="AM389" s="186" t="n">
        <f aca="false">+AM386*$C388</f>
        <v>4.37044444444445</v>
      </c>
      <c r="AN389" s="186" t="n">
        <f aca="false">+AN386*$C388</f>
        <v>4.59922222222222</v>
      </c>
      <c r="AO389" s="186" t="n">
        <f aca="false">+AO386*$C388</f>
        <v>4.828</v>
      </c>
      <c r="AP389" s="186" t="n">
        <f aca="false">+AP386*$C388</f>
        <v>14.2</v>
      </c>
      <c r="AQ389" s="186" t="n">
        <f aca="false">+AQ386*$C388</f>
        <v>14.2</v>
      </c>
      <c r="AR389" s="186" t="n">
        <f aca="false">+AR386*$C388</f>
        <v>14.2</v>
      </c>
      <c r="AS389" s="186" t="n">
        <f aca="false">+AS386*$C388</f>
        <v>14.2</v>
      </c>
      <c r="AT389" s="186" t="n">
        <f aca="false">+AT386*$C388</f>
        <v>14.2</v>
      </c>
      <c r="AU389" s="186" t="n">
        <f aca="false">+AU386*$C388</f>
        <v>14.2</v>
      </c>
      <c r="AV389" s="186" t="n">
        <f aca="false">+AV386*$C388</f>
        <v>14.2</v>
      </c>
      <c r="AW389" s="186" t="n">
        <f aca="false">+AW386*$C388</f>
        <v>14.2</v>
      </c>
      <c r="AX389" s="186" t="n">
        <f aca="false">+AX386*$C388</f>
        <v>14.2</v>
      </c>
      <c r="AY389" s="186" t="n">
        <f aca="false">+AY386*$C388</f>
        <v>14.2</v>
      </c>
      <c r="AZ389" s="186" t="n">
        <f aca="false">+AZ386*$C388</f>
        <v>14.2</v>
      </c>
      <c r="BA389" s="186" t="n">
        <f aca="false">+BA386*$C388</f>
        <v>14.2</v>
      </c>
      <c r="BB389" s="186" t="n">
        <f aca="false">+BB386*$C388</f>
        <v>14.2</v>
      </c>
      <c r="BC389" s="188"/>
      <c r="BD389" s="189"/>
      <c r="BE389" s="189"/>
      <c r="BF389" s="189"/>
      <c r="BG389" s="189"/>
      <c r="BH389" s="189"/>
      <c r="BI389" s="189"/>
      <c r="BJ389" s="189"/>
      <c r="BK389" s="189"/>
      <c r="BL389" s="189"/>
      <c r="BM389" s="189"/>
      <c r="BN389" s="189"/>
      <c r="BO389" s="189"/>
      <c r="BP389" s="189"/>
      <c r="BQ389" s="189"/>
      <c r="BR389" s="189"/>
      <c r="BS389" s="189"/>
      <c r="BT389" s="189"/>
      <c r="BU389" s="189"/>
      <c r="BV389" s="189"/>
      <c r="BW389" s="189"/>
      <c r="BX389" s="189"/>
      <c r="BY389" s="189"/>
      <c r="BZ389" s="189"/>
      <c r="CA389" s="189"/>
      <c r="CB389" s="189"/>
      <c r="CC389" s="189"/>
      <c r="CD389" s="189"/>
      <c r="CE389" s="189"/>
      <c r="CF389" s="189"/>
      <c r="CG389" s="189"/>
      <c r="CH389" s="189"/>
      <c r="CI389" s="189"/>
      <c r="CJ389" s="189"/>
      <c r="CK389" s="189"/>
    </row>
    <row r="390" customFormat="false" ht="15" hidden="false" customHeight="true" outlineLevel="0" collapsed="false">
      <c r="A390" s="161" t="n">
        <f aca="false">+'Cost Cancel Details'!A60+1</f>
        <v>9</v>
      </c>
      <c r="B390" s="190" t="str">
        <f aca="false">+'NTP or Sold'!G44</f>
        <v>7FA - now simple cycle</v>
      </c>
      <c r="C390" s="191" t="str">
        <f aca="false">+'NTP or Sold'!S44</f>
        <v>NEPCO / NESCO - Goldendale (EECC)</v>
      </c>
      <c r="D390" s="192"/>
      <c r="E390" s="192"/>
      <c r="F390" s="192"/>
      <c r="G390" s="192"/>
      <c r="H390" s="192"/>
      <c r="I390" s="192"/>
      <c r="J390" s="192"/>
      <c r="K390" s="192"/>
      <c r="L390" s="192"/>
      <c r="M390" s="192"/>
      <c r="N390" s="192"/>
      <c r="O390" s="192"/>
      <c r="P390" s="192"/>
      <c r="Q390" s="192"/>
      <c r="R390" s="192"/>
      <c r="S390" s="192"/>
      <c r="T390" s="192"/>
      <c r="U390" s="192"/>
      <c r="V390" s="192"/>
      <c r="W390" s="192"/>
      <c r="X390" s="192"/>
      <c r="Y390" s="192"/>
      <c r="Z390" s="192"/>
      <c r="AA390" s="192"/>
      <c r="AB390" s="192"/>
      <c r="AC390" s="192"/>
      <c r="AD390" s="192"/>
      <c r="AE390" s="192"/>
      <c r="AF390" s="192"/>
      <c r="AG390" s="192"/>
      <c r="AH390" s="165"/>
      <c r="AI390" s="192"/>
      <c r="AJ390" s="192"/>
      <c r="AK390" s="192"/>
      <c r="AL390" s="192"/>
      <c r="AM390" s="192"/>
      <c r="AN390" s="192"/>
      <c r="AO390" s="192"/>
      <c r="AP390" s="192"/>
      <c r="AQ390" s="192"/>
      <c r="AR390" s="192"/>
      <c r="AS390" s="192"/>
      <c r="AT390" s="192"/>
      <c r="AU390" s="192"/>
      <c r="AV390" s="192"/>
      <c r="AW390" s="192"/>
      <c r="AX390" s="192"/>
      <c r="AY390" s="192"/>
      <c r="AZ390" s="192"/>
      <c r="BA390" s="192"/>
      <c r="BB390" s="192"/>
      <c r="BC390" s="193"/>
    </row>
    <row r="391" customFormat="false" ht="12.75" hidden="false" customHeight="false" outlineLevel="0" collapsed="false">
      <c r="A391" s="161"/>
      <c r="B391" s="195" t="s">
        <v>121</v>
      </c>
      <c r="C391" s="191"/>
      <c r="D391" s="196" t="n">
        <v>0</v>
      </c>
      <c r="E391" s="196" t="n">
        <v>0</v>
      </c>
      <c r="F391" s="196" t="n">
        <v>0</v>
      </c>
      <c r="G391" s="196" t="n">
        <v>0</v>
      </c>
      <c r="H391" s="196" t="n">
        <v>0</v>
      </c>
      <c r="I391" s="196" t="n">
        <v>0</v>
      </c>
      <c r="J391" s="196" t="n">
        <v>0</v>
      </c>
      <c r="K391" s="196" t="n">
        <v>0</v>
      </c>
      <c r="L391" s="196" t="n">
        <v>0</v>
      </c>
      <c r="M391" s="196" t="n">
        <v>0</v>
      </c>
      <c r="N391" s="196" t="n">
        <v>0</v>
      </c>
      <c r="O391" s="196" t="n">
        <v>0</v>
      </c>
      <c r="P391" s="196" t="n">
        <v>0</v>
      </c>
      <c r="Q391" s="196" t="n">
        <v>0</v>
      </c>
      <c r="R391" s="196" t="n">
        <v>0.1181</v>
      </c>
      <c r="S391" s="196" t="n">
        <v>0.0141</v>
      </c>
      <c r="T391" s="196" t="n">
        <v>0</v>
      </c>
      <c r="U391" s="196" t="n">
        <v>0</v>
      </c>
      <c r="V391" s="196" t="n">
        <v>0</v>
      </c>
      <c r="W391" s="196" t="n">
        <v>0.0665</v>
      </c>
      <c r="X391" s="196" t="n">
        <v>0.0569</v>
      </c>
      <c r="Y391" s="196" t="n">
        <v>0.0569</v>
      </c>
      <c r="Z391" s="196" t="n">
        <v>0.0569</v>
      </c>
      <c r="AA391" s="196" t="n">
        <v>0.0569</v>
      </c>
      <c r="AB391" s="196" t="n">
        <v>0.0569</v>
      </c>
      <c r="AC391" s="196" t="n">
        <v>0.0569</v>
      </c>
      <c r="AD391" s="196" t="n">
        <v>0.0569</v>
      </c>
      <c r="AE391" s="196" t="n">
        <v>0.0569</v>
      </c>
      <c r="AF391" s="196" t="n">
        <v>0.0569</v>
      </c>
      <c r="AG391" s="196" t="n">
        <v>0.0569</v>
      </c>
      <c r="AH391" s="170" t="n">
        <v>0.2148</v>
      </c>
      <c r="AI391" s="196" t="n">
        <v>0.0175</v>
      </c>
      <c r="AJ391" s="196" t="n">
        <v>0</v>
      </c>
      <c r="AK391" s="196" t="n">
        <v>0</v>
      </c>
      <c r="AL391" s="196" t="n">
        <v>0</v>
      </c>
      <c r="AM391" s="196" t="n">
        <v>0</v>
      </c>
      <c r="AN391" s="196" t="n">
        <v>0</v>
      </c>
      <c r="AO391" s="196" t="n">
        <v>0</v>
      </c>
      <c r="AP391" s="196" t="n">
        <v>0</v>
      </c>
      <c r="AQ391" s="196" t="n">
        <v>0</v>
      </c>
      <c r="AR391" s="196" t="n">
        <v>0</v>
      </c>
      <c r="AS391" s="196" t="n">
        <v>0</v>
      </c>
      <c r="AT391" s="196" t="n">
        <v>0</v>
      </c>
      <c r="AU391" s="196" t="n">
        <v>0</v>
      </c>
      <c r="AV391" s="196" t="n">
        <v>0</v>
      </c>
      <c r="AW391" s="196" t="n">
        <v>0</v>
      </c>
      <c r="AX391" s="196" t="n">
        <v>0</v>
      </c>
      <c r="AY391" s="196" t="n">
        <v>0</v>
      </c>
      <c r="AZ391" s="196" t="n">
        <v>0</v>
      </c>
      <c r="BA391" s="196" t="n">
        <v>0</v>
      </c>
      <c r="BB391" s="196" t="n">
        <v>0</v>
      </c>
      <c r="BC391" s="197" t="n">
        <f aca="false">SUM(D391:BB391)</f>
        <v>1</v>
      </c>
      <c r="BD391" s="195"/>
    </row>
    <row r="392" customFormat="false" ht="12.75" hidden="false" customHeight="false" outlineLevel="0" collapsed="false">
      <c r="A392" s="161"/>
      <c r="B392" s="195" t="s">
        <v>122</v>
      </c>
      <c r="C392" s="191"/>
      <c r="D392" s="196" t="n">
        <f aca="false">D391</f>
        <v>0</v>
      </c>
      <c r="E392" s="196" t="n">
        <f aca="false">+D392+E391</f>
        <v>0</v>
      </c>
      <c r="F392" s="196" t="n">
        <f aca="false">+E392+F391</f>
        <v>0</v>
      </c>
      <c r="G392" s="196" t="n">
        <f aca="false">+F392+G391</f>
        <v>0</v>
      </c>
      <c r="H392" s="196" t="n">
        <f aca="false">+G392+H391</f>
        <v>0</v>
      </c>
      <c r="I392" s="196" t="n">
        <f aca="false">+H392+I391</f>
        <v>0</v>
      </c>
      <c r="J392" s="196" t="n">
        <f aca="false">+I392+J391</f>
        <v>0</v>
      </c>
      <c r="K392" s="196" t="n">
        <f aca="false">+J392+K391</f>
        <v>0</v>
      </c>
      <c r="L392" s="196" t="n">
        <f aca="false">+K392+L391</f>
        <v>0</v>
      </c>
      <c r="M392" s="196" t="n">
        <f aca="false">+L392+M391</f>
        <v>0</v>
      </c>
      <c r="N392" s="196" t="n">
        <f aca="false">+M392+N391</f>
        <v>0</v>
      </c>
      <c r="O392" s="196" t="n">
        <f aca="false">+N392+O391</f>
        <v>0</v>
      </c>
      <c r="P392" s="196" t="n">
        <f aca="false">+O392+P391</f>
        <v>0</v>
      </c>
      <c r="Q392" s="196" t="n">
        <f aca="false">+P392+Q391</f>
        <v>0</v>
      </c>
      <c r="R392" s="196" t="n">
        <f aca="false">+Q392+R391</f>
        <v>0.1181</v>
      </c>
      <c r="S392" s="196" t="n">
        <f aca="false">+R392+S391</f>
        <v>0.1322</v>
      </c>
      <c r="T392" s="196" t="n">
        <f aca="false">+S392+T391</f>
        <v>0.1322</v>
      </c>
      <c r="U392" s="196" t="n">
        <f aca="false">+T392+U391</f>
        <v>0.1322</v>
      </c>
      <c r="V392" s="196" t="n">
        <f aca="false">+U392+V391</f>
        <v>0.1322</v>
      </c>
      <c r="W392" s="196" t="n">
        <f aca="false">+V392+W391</f>
        <v>0.1987</v>
      </c>
      <c r="X392" s="196" t="n">
        <f aca="false">+W392+X391</f>
        <v>0.2556</v>
      </c>
      <c r="Y392" s="196" t="n">
        <f aca="false">+X392+Y391</f>
        <v>0.3125</v>
      </c>
      <c r="Z392" s="196" t="n">
        <f aca="false">+Y392+Z391</f>
        <v>0.3694</v>
      </c>
      <c r="AA392" s="196" t="n">
        <f aca="false">+Z392+AA391</f>
        <v>0.4263</v>
      </c>
      <c r="AB392" s="196" t="n">
        <f aca="false">+AA392+AB391</f>
        <v>0.4832</v>
      </c>
      <c r="AC392" s="196" t="n">
        <f aca="false">+AB392+AC391</f>
        <v>0.5401</v>
      </c>
      <c r="AD392" s="196" t="n">
        <f aca="false">+AC392+AD391</f>
        <v>0.597</v>
      </c>
      <c r="AE392" s="196" t="n">
        <f aca="false">+AD392+AE391</f>
        <v>0.6539</v>
      </c>
      <c r="AF392" s="196" t="n">
        <f aca="false">+AE392+AF391</f>
        <v>0.7108</v>
      </c>
      <c r="AG392" s="196" t="n">
        <f aca="false">+AF392+AG391</f>
        <v>0.7677</v>
      </c>
      <c r="AH392" s="170" t="n">
        <f aca="false">+AG392+AH391</f>
        <v>0.9825</v>
      </c>
      <c r="AI392" s="196" t="n">
        <f aca="false">+AH392+AI391</f>
        <v>1</v>
      </c>
      <c r="AJ392" s="196" t="n">
        <f aca="false">+AI392+AJ391</f>
        <v>1</v>
      </c>
      <c r="AK392" s="196" t="n">
        <f aca="false">+AJ392+AK391</f>
        <v>1</v>
      </c>
      <c r="AL392" s="196" t="n">
        <f aca="false">+AK392+AL391</f>
        <v>1</v>
      </c>
      <c r="AM392" s="196" t="n">
        <f aca="false">+AL392+AM391</f>
        <v>1</v>
      </c>
      <c r="AN392" s="196" t="n">
        <f aca="false">+AM392+AN391</f>
        <v>1</v>
      </c>
      <c r="AO392" s="196" t="n">
        <f aca="false">+AN392+AO391</f>
        <v>1</v>
      </c>
      <c r="AP392" s="196" t="n">
        <f aca="false">+AO392+AP391</f>
        <v>1</v>
      </c>
      <c r="AQ392" s="196" t="n">
        <f aca="false">+AP392+AQ391</f>
        <v>1</v>
      </c>
      <c r="AR392" s="196" t="n">
        <f aca="false">+AQ392+AR391</f>
        <v>1</v>
      </c>
      <c r="AS392" s="196" t="n">
        <f aca="false">+AR392+AS391</f>
        <v>1</v>
      </c>
      <c r="AT392" s="196" t="n">
        <f aca="false">+AS392+AT391</f>
        <v>1</v>
      </c>
      <c r="AU392" s="196" t="n">
        <f aca="false">+AT392+AU391</f>
        <v>1</v>
      </c>
      <c r="AV392" s="196" t="n">
        <f aca="false">+AU392+AV391</f>
        <v>1</v>
      </c>
      <c r="AW392" s="196" t="n">
        <f aca="false">+AV392+AW391</f>
        <v>1</v>
      </c>
      <c r="AX392" s="196" t="n">
        <f aca="false">+AW392+AX391</f>
        <v>1</v>
      </c>
      <c r="AY392" s="196" t="n">
        <f aca="false">+AX392+AY391</f>
        <v>1</v>
      </c>
      <c r="AZ392" s="196" t="n">
        <f aca="false">+AY392+AZ391</f>
        <v>1</v>
      </c>
      <c r="BA392" s="196" t="n">
        <f aca="false">+AZ392+BA391</f>
        <v>1</v>
      </c>
      <c r="BB392" s="196" t="n">
        <f aca="false">+BA392+BB391</f>
        <v>1</v>
      </c>
      <c r="BC392" s="197"/>
      <c r="BD392" s="195"/>
    </row>
    <row r="393" customFormat="false" ht="12.75" hidden="false" customHeight="false" outlineLevel="0" collapsed="false">
      <c r="A393" s="161"/>
      <c r="B393" s="195" t="s">
        <v>123</v>
      </c>
      <c r="C393" s="191"/>
      <c r="D393" s="196" t="n">
        <v>0</v>
      </c>
      <c r="E393" s="196" t="n">
        <v>0</v>
      </c>
      <c r="F393" s="196" t="n">
        <v>0</v>
      </c>
      <c r="G393" s="196" t="n">
        <v>0</v>
      </c>
      <c r="H393" s="196" t="n">
        <v>0</v>
      </c>
      <c r="I393" s="196" t="n">
        <v>0</v>
      </c>
      <c r="J393" s="196" t="n">
        <v>0</v>
      </c>
      <c r="K393" s="196" t="n">
        <v>0</v>
      </c>
      <c r="L393" s="196" t="n">
        <v>0</v>
      </c>
      <c r="M393" s="196" t="n">
        <v>0</v>
      </c>
      <c r="N393" s="196" t="n">
        <v>0</v>
      </c>
      <c r="O393" s="196" t="n">
        <v>0</v>
      </c>
      <c r="P393" s="196" t="n">
        <v>0</v>
      </c>
      <c r="Q393" s="196" t="n">
        <v>0</v>
      </c>
      <c r="R393" s="196" t="n">
        <v>0</v>
      </c>
      <c r="S393" s="196" t="n">
        <v>0</v>
      </c>
      <c r="T393" s="196" t="n">
        <v>0</v>
      </c>
      <c r="U393" s="196" t="n">
        <v>0</v>
      </c>
      <c r="V393" s="196" t="n">
        <v>0</v>
      </c>
      <c r="W393" s="196" t="n">
        <f aca="false">W394-V394</f>
        <v>0.2</v>
      </c>
      <c r="X393" s="196" t="n">
        <f aca="false">X394-W394</f>
        <v>-0.05</v>
      </c>
      <c r="Y393" s="196" t="n">
        <f aca="false">Y394-X394</f>
        <v>0.1</v>
      </c>
      <c r="Z393" s="196" t="n">
        <f aca="false">Z394-Y394</f>
        <v>0.05</v>
      </c>
      <c r="AA393" s="196" t="n">
        <f aca="false">AA394-Z394</f>
        <v>0.04</v>
      </c>
      <c r="AB393" s="196" t="n">
        <f aca="false">AB394-AA394</f>
        <v>0</v>
      </c>
      <c r="AC393" s="196" t="n">
        <f aca="false">AC394-AB394</f>
        <v>0</v>
      </c>
      <c r="AD393" s="196" t="n">
        <f aca="false">AD394-AC394</f>
        <v>0</v>
      </c>
      <c r="AE393" s="196" t="n">
        <f aca="false">AE394-AD394</f>
        <v>0</v>
      </c>
      <c r="AF393" s="196" t="n">
        <f aca="false">AF394-AE394</f>
        <v>0</v>
      </c>
      <c r="AG393" s="196" t="n">
        <f aca="false">AG394-AF394</f>
        <v>0</v>
      </c>
      <c r="AH393" s="170" t="n">
        <f aca="false">AH394-AG394</f>
        <v>0.645</v>
      </c>
      <c r="AI393" s="196" t="n">
        <f aca="false">AI394-AH394</f>
        <v>0.015</v>
      </c>
      <c r="AJ393" s="196" t="n">
        <f aca="false">AJ394-AI394</f>
        <v>0</v>
      </c>
      <c r="AK393" s="196" t="n">
        <f aca="false">AK394-AJ394</f>
        <v>0</v>
      </c>
      <c r="AL393" s="196" t="n">
        <f aca="false">AL394-AK394</f>
        <v>0</v>
      </c>
      <c r="AM393" s="196" t="n">
        <f aca="false">AM394-AL394</f>
        <v>0</v>
      </c>
      <c r="AN393" s="196" t="n">
        <f aca="false">AN394-AM394</f>
        <v>0</v>
      </c>
      <c r="AO393" s="196" t="n">
        <f aca="false">AO394-AN394</f>
        <v>0</v>
      </c>
      <c r="AP393" s="196" t="n">
        <f aca="false">AP394-AO394</f>
        <v>0</v>
      </c>
      <c r="AQ393" s="196" t="n">
        <f aca="false">AQ394-AP394</f>
        <v>0</v>
      </c>
      <c r="AR393" s="196" t="n">
        <f aca="false">AR394-AQ394</f>
        <v>0</v>
      </c>
      <c r="AS393" s="196" t="n">
        <f aca="false">AS394-AR394</f>
        <v>0</v>
      </c>
      <c r="AT393" s="196" t="n">
        <f aca="false">AT394-AS394</f>
        <v>0</v>
      </c>
      <c r="AU393" s="196" t="n">
        <f aca="false">AU394-AT394</f>
        <v>0</v>
      </c>
      <c r="AV393" s="196" t="n">
        <f aca="false">AV394-AU394</f>
        <v>0</v>
      </c>
      <c r="AW393" s="196" t="n">
        <f aca="false">AW394-AV394</f>
        <v>0</v>
      </c>
      <c r="AX393" s="196" t="n">
        <f aca="false">AX394-AW394</f>
        <v>0</v>
      </c>
      <c r="AY393" s="196" t="n">
        <f aca="false">AY394-AX394</f>
        <v>0</v>
      </c>
      <c r="AZ393" s="196" t="n">
        <f aca="false">AZ394-AY394</f>
        <v>0</v>
      </c>
      <c r="BA393" s="196" t="n">
        <f aca="false">BA394-AZ394</f>
        <v>0</v>
      </c>
      <c r="BB393" s="196" t="n">
        <f aca="false">BB394-BA394</f>
        <v>0</v>
      </c>
      <c r="BC393" s="197" t="n">
        <f aca="false">SUM(D393:BB393)</f>
        <v>1</v>
      </c>
      <c r="BD393" s="195"/>
    </row>
    <row r="394" customFormat="false" ht="12.75" hidden="false" customHeight="false" outlineLevel="0" collapsed="false">
      <c r="A394" s="161"/>
      <c r="B394" s="195" t="s">
        <v>124</v>
      </c>
      <c r="C394" s="191"/>
      <c r="D394" s="196" t="n">
        <f aca="false">D393</f>
        <v>0</v>
      </c>
      <c r="E394" s="196" t="n">
        <f aca="false">+D394+E393</f>
        <v>0</v>
      </c>
      <c r="F394" s="196" t="n">
        <f aca="false">+E394+F393</f>
        <v>0</v>
      </c>
      <c r="G394" s="196" t="n">
        <f aca="false">+F394+G393</f>
        <v>0</v>
      </c>
      <c r="H394" s="196" t="n">
        <f aca="false">+G394+H393</f>
        <v>0</v>
      </c>
      <c r="I394" s="196" t="n">
        <f aca="false">+H394+I393</f>
        <v>0</v>
      </c>
      <c r="J394" s="196" t="n">
        <f aca="false">+I394+J393</f>
        <v>0</v>
      </c>
      <c r="K394" s="196" t="n">
        <f aca="false">+J394+K393</f>
        <v>0</v>
      </c>
      <c r="L394" s="196" t="n">
        <f aca="false">+K394+L393</f>
        <v>0</v>
      </c>
      <c r="M394" s="196" t="n">
        <f aca="false">+L394+M393</f>
        <v>0</v>
      </c>
      <c r="N394" s="196" t="n">
        <f aca="false">+M394+N393</f>
        <v>0</v>
      </c>
      <c r="O394" s="196" t="n">
        <f aca="false">+N394+O393</f>
        <v>0</v>
      </c>
      <c r="P394" s="196" t="n">
        <f aca="false">+O394+P393</f>
        <v>0</v>
      </c>
      <c r="Q394" s="196" t="n">
        <f aca="false">+P394+Q393</f>
        <v>0</v>
      </c>
      <c r="R394" s="196" t="n">
        <f aca="false">+Q394+R393</f>
        <v>0</v>
      </c>
      <c r="S394" s="196" t="n">
        <f aca="false">+R394+S393</f>
        <v>0</v>
      </c>
      <c r="T394" s="196" t="n">
        <f aca="false">+S394+T393</f>
        <v>0</v>
      </c>
      <c r="U394" s="196" t="n">
        <f aca="false">+T394+U393</f>
        <v>0</v>
      </c>
      <c r="V394" s="196" t="n">
        <f aca="false">+U394+V393</f>
        <v>0</v>
      </c>
      <c r="W394" s="196" t="n">
        <v>0.2</v>
      </c>
      <c r="X394" s="196" t="n">
        <v>0.15</v>
      </c>
      <c r="Y394" s="196" t="n">
        <v>0.25</v>
      </c>
      <c r="Z394" s="196" t="n">
        <v>0.3</v>
      </c>
      <c r="AA394" s="196" t="n">
        <v>0.34</v>
      </c>
      <c r="AB394" s="196" t="n">
        <v>0.34</v>
      </c>
      <c r="AC394" s="196" t="n">
        <v>0.34</v>
      </c>
      <c r="AD394" s="196" t="n">
        <v>0.34</v>
      </c>
      <c r="AE394" s="196" t="n">
        <v>0.34</v>
      </c>
      <c r="AF394" s="196" t="n">
        <v>0.34</v>
      </c>
      <c r="AG394" s="196" t="n">
        <v>0.34</v>
      </c>
      <c r="AH394" s="170" t="n">
        <v>0.985</v>
      </c>
      <c r="AI394" s="196" t="n">
        <v>1</v>
      </c>
      <c r="AJ394" s="196" t="n">
        <v>1</v>
      </c>
      <c r="AK394" s="196" t="n">
        <v>1</v>
      </c>
      <c r="AL394" s="196" t="n">
        <v>1</v>
      </c>
      <c r="AM394" s="196" t="n">
        <v>1</v>
      </c>
      <c r="AN394" s="196" t="n">
        <v>1</v>
      </c>
      <c r="AO394" s="196" t="n">
        <v>1</v>
      </c>
      <c r="AP394" s="196" t="n">
        <v>1</v>
      </c>
      <c r="AQ394" s="196" t="n">
        <v>1</v>
      </c>
      <c r="AR394" s="196" t="n">
        <v>1</v>
      </c>
      <c r="AS394" s="196" t="n">
        <v>1</v>
      </c>
      <c r="AT394" s="196" t="n">
        <v>1</v>
      </c>
      <c r="AU394" s="196" t="n">
        <v>1</v>
      </c>
      <c r="AV394" s="196" t="n">
        <v>1</v>
      </c>
      <c r="AW394" s="196" t="n">
        <v>1</v>
      </c>
      <c r="AX394" s="196" t="n">
        <v>1</v>
      </c>
      <c r="AY394" s="196" t="n">
        <v>1</v>
      </c>
      <c r="AZ394" s="196" t="n">
        <v>1</v>
      </c>
      <c r="BA394" s="196" t="n">
        <v>1</v>
      </c>
      <c r="BB394" s="196" t="n">
        <v>1</v>
      </c>
      <c r="BC394" s="197"/>
      <c r="BD394" s="195"/>
    </row>
    <row r="395" customFormat="false" ht="12.75" hidden="false" customHeight="false" outlineLevel="0" collapsed="false">
      <c r="A395" s="161"/>
      <c r="B395" s="195"/>
      <c r="C395" s="199"/>
      <c r="D395" s="196"/>
      <c r="E395" s="196"/>
      <c r="F395" s="196"/>
      <c r="G395" s="196"/>
      <c r="H395" s="196"/>
      <c r="I395" s="196"/>
      <c r="J395" s="196"/>
      <c r="K395" s="196"/>
      <c r="L395" s="196"/>
      <c r="M395" s="196"/>
      <c r="N395" s="196"/>
      <c r="O395" s="196"/>
      <c r="P395" s="196"/>
      <c r="Q395" s="196"/>
      <c r="R395" s="196"/>
      <c r="S395" s="196"/>
      <c r="T395" s="196"/>
      <c r="U395" s="196"/>
      <c r="V395" s="196"/>
      <c r="W395" s="196"/>
      <c r="X395" s="196"/>
      <c r="Y395" s="196"/>
      <c r="Z395" s="196"/>
      <c r="AA395" s="196"/>
      <c r="AB395" s="196"/>
      <c r="AC395" s="196"/>
      <c r="AD395" s="196"/>
      <c r="AE395" s="196"/>
      <c r="AF395" s="196"/>
      <c r="AG395" s="196"/>
      <c r="AH395" s="170"/>
      <c r="AI395" s="196"/>
      <c r="AJ395" s="196"/>
      <c r="AK395" s="196"/>
      <c r="AL395" s="196"/>
      <c r="AM395" s="196"/>
      <c r="AN395" s="196"/>
      <c r="AO395" s="196"/>
      <c r="AP395" s="196"/>
      <c r="AQ395" s="196"/>
      <c r="AR395" s="196"/>
      <c r="AS395" s="196"/>
      <c r="AT395" s="196"/>
      <c r="AU395" s="196"/>
      <c r="AV395" s="196"/>
      <c r="AW395" s="196"/>
      <c r="AX395" s="196"/>
      <c r="AY395" s="196"/>
      <c r="AZ395" s="196"/>
      <c r="BA395" s="196"/>
      <c r="BB395" s="196"/>
      <c r="BC395" s="197"/>
      <c r="BD395" s="195"/>
    </row>
    <row r="396" customFormat="false" ht="12.75" hidden="false" customHeight="false" outlineLevel="0" collapsed="false">
      <c r="A396" s="161"/>
      <c r="B396" s="200" t="s">
        <v>125</v>
      </c>
      <c r="C396" s="201" t="n">
        <v>36.24736</v>
      </c>
      <c r="D396" s="202" t="n">
        <f aca="false">+D392*$C396</f>
        <v>0</v>
      </c>
      <c r="E396" s="202" t="n">
        <f aca="false">+E392*$C396</f>
        <v>0</v>
      </c>
      <c r="F396" s="202" t="n">
        <f aca="false">+F392*$C396</f>
        <v>0</v>
      </c>
      <c r="G396" s="202" t="n">
        <f aca="false">+G392*$C396</f>
        <v>0</v>
      </c>
      <c r="H396" s="202" t="n">
        <f aca="false">+H392*$C396</f>
        <v>0</v>
      </c>
      <c r="I396" s="202" t="n">
        <f aca="false">+I392*$C396</f>
        <v>0</v>
      </c>
      <c r="J396" s="202" t="n">
        <f aca="false">+J392*$C396</f>
        <v>0</v>
      </c>
      <c r="K396" s="202" t="n">
        <f aca="false">+K392*$C396</f>
        <v>0</v>
      </c>
      <c r="L396" s="202" t="n">
        <f aca="false">+L392*$C396</f>
        <v>0</v>
      </c>
      <c r="M396" s="202" t="n">
        <f aca="false">+M392*$C396</f>
        <v>0</v>
      </c>
      <c r="N396" s="202" t="n">
        <f aca="false">+N392*$C396</f>
        <v>0</v>
      </c>
      <c r="O396" s="202" t="n">
        <f aca="false">+O392*$C396</f>
        <v>0</v>
      </c>
      <c r="P396" s="202" t="n">
        <f aca="false">+P392*$C396</f>
        <v>0</v>
      </c>
      <c r="Q396" s="202" t="n">
        <f aca="false">+Q392*$C396</f>
        <v>0</v>
      </c>
      <c r="R396" s="202" t="n">
        <f aca="false">+R392*$C396</f>
        <v>4.280813216</v>
      </c>
      <c r="S396" s="202" t="n">
        <f aca="false">+S392*$C396</f>
        <v>4.791900992</v>
      </c>
      <c r="T396" s="202" t="n">
        <f aca="false">+T392*$C396</f>
        <v>4.791900992</v>
      </c>
      <c r="U396" s="202" t="n">
        <f aca="false">+U392*$C396</f>
        <v>4.791900992</v>
      </c>
      <c r="V396" s="202" t="n">
        <f aca="false">+V392*$C396</f>
        <v>4.791900992</v>
      </c>
      <c r="W396" s="202" t="n">
        <f aca="false">+W392*$C396</f>
        <v>7.202350432</v>
      </c>
      <c r="X396" s="202" t="n">
        <f aca="false">+X392*$C396</f>
        <v>9.264825216</v>
      </c>
      <c r="Y396" s="202" t="n">
        <f aca="false">+Y392*$C396</f>
        <v>11.3273</v>
      </c>
      <c r="Z396" s="202" t="n">
        <f aca="false">+Z392*$C396</f>
        <v>13.389774784</v>
      </c>
      <c r="AA396" s="202" t="n">
        <f aca="false">+AA392*$C396</f>
        <v>15.452249568</v>
      </c>
      <c r="AB396" s="202" t="n">
        <f aca="false">+AB392*$C396</f>
        <v>17.514724352</v>
      </c>
      <c r="AC396" s="202" t="n">
        <f aca="false">+AC392*$C396</f>
        <v>19.577199136</v>
      </c>
      <c r="AD396" s="202" t="n">
        <f aca="false">+AD392*$C396</f>
        <v>21.63967392</v>
      </c>
      <c r="AE396" s="202" t="n">
        <f aca="false">+AE392*$C396</f>
        <v>23.702148704</v>
      </c>
      <c r="AF396" s="202" t="n">
        <f aca="false">+AF392*$C396</f>
        <v>25.764623488</v>
      </c>
      <c r="AG396" s="202" t="n">
        <f aca="false">+AG392*$C396</f>
        <v>27.827098272</v>
      </c>
      <c r="AH396" s="181" t="n">
        <f aca="false">+AH392*$C396</f>
        <v>35.6130312</v>
      </c>
      <c r="AI396" s="202" t="n">
        <f aca="false">+AI392*$C396</f>
        <v>36.24736</v>
      </c>
      <c r="AJ396" s="202" t="n">
        <f aca="false">+AJ392*$C396</f>
        <v>36.24736</v>
      </c>
      <c r="AK396" s="202" t="n">
        <f aca="false">+AK392*$C396</f>
        <v>36.24736</v>
      </c>
      <c r="AL396" s="202" t="n">
        <f aca="false">+AL392*$C396</f>
        <v>36.24736</v>
      </c>
      <c r="AM396" s="202" t="n">
        <f aca="false">+AM392*$C396</f>
        <v>36.24736</v>
      </c>
      <c r="AN396" s="202" t="n">
        <f aca="false">+AN392*$C396</f>
        <v>36.24736</v>
      </c>
      <c r="AO396" s="202" t="n">
        <f aca="false">+AO392*$C396</f>
        <v>36.24736</v>
      </c>
      <c r="AP396" s="202" t="n">
        <f aca="false">+AP392*$C396</f>
        <v>36.24736</v>
      </c>
      <c r="AQ396" s="202" t="n">
        <f aca="false">+AQ392*$C396</f>
        <v>36.24736</v>
      </c>
      <c r="AR396" s="202" t="n">
        <f aca="false">+AR392*$C396</f>
        <v>36.24736</v>
      </c>
      <c r="AS396" s="202" t="n">
        <f aca="false">+AS392*$C396</f>
        <v>36.24736</v>
      </c>
      <c r="AT396" s="202" t="n">
        <f aca="false">+AT392*$C396</f>
        <v>36.24736</v>
      </c>
      <c r="AU396" s="202" t="n">
        <f aca="false">+AU392*$C396</f>
        <v>36.24736</v>
      </c>
      <c r="AV396" s="202" t="n">
        <f aca="false">+AV392*$C396</f>
        <v>36.24736</v>
      </c>
      <c r="AW396" s="202" t="n">
        <f aca="false">+AW392*$C396</f>
        <v>36.24736</v>
      </c>
      <c r="AX396" s="202" t="n">
        <f aca="false">+AX392*$C396</f>
        <v>36.24736</v>
      </c>
      <c r="AY396" s="202" t="n">
        <f aca="false">+AY392*$C396</f>
        <v>36.24736</v>
      </c>
      <c r="AZ396" s="202" t="n">
        <f aca="false">+AZ392*$C396</f>
        <v>36.24736</v>
      </c>
      <c r="BA396" s="202" t="n">
        <f aca="false">+BA392*$C396</f>
        <v>36.24736</v>
      </c>
      <c r="BB396" s="202" t="n">
        <f aca="false">+BB392*$C396</f>
        <v>36.24736</v>
      </c>
      <c r="BC396" s="203"/>
      <c r="BD396" s="204"/>
      <c r="BE396" s="204"/>
      <c r="BF396" s="204"/>
      <c r="BG396" s="204"/>
      <c r="BH396" s="204"/>
      <c r="BI396" s="204"/>
      <c r="BJ396" s="204"/>
      <c r="BK396" s="204"/>
      <c r="BL396" s="204"/>
      <c r="BM396" s="204"/>
      <c r="BN396" s="204"/>
      <c r="BO396" s="204"/>
      <c r="BP396" s="204"/>
      <c r="BQ396" s="204"/>
      <c r="BR396" s="204"/>
      <c r="BS396" s="204"/>
      <c r="BT396" s="204"/>
      <c r="BU396" s="204"/>
      <c r="BV396" s="204"/>
      <c r="BW396" s="204"/>
      <c r="BX396" s="204"/>
      <c r="BY396" s="204"/>
      <c r="BZ396" s="204"/>
      <c r="CA396" s="204"/>
      <c r="CB396" s="204"/>
      <c r="CC396" s="204"/>
      <c r="CD396" s="204"/>
      <c r="CE396" s="204"/>
      <c r="CF396" s="204"/>
      <c r="CG396" s="204"/>
      <c r="CH396" s="204"/>
      <c r="CI396" s="204"/>
      <c r="CJ396" s="204"/>
      <c r="CK396" s="204"/>
    </row>
    <row r="397" customFormat="false" ht="13.5" hidden="false" customHeight="false" outlineLevel="0" collapsed="false">
      <c r="A397" s="161"/>
      <c r="B397" s="205" t="s">
        <v>126</v>
      </c>
      <c r="C397" s="206" t="str">
        <f aca="false">+'NTP or Sold'!B44</f>
        <v>Tentative</v>
      </c>
      <c r="D397" s="207" t="n">
        <f aca="false">+D394*$C396</f>
        <v>0</v>
      </c>
      <c r="E397" s="207" t="n">
        <f aca="false">+E394*$C396</f>
        <v>0</v>
      </c>
      <c r="F397" s="207" t="n">
        <f aca="false">+F394*$C396</f>
        <v>0</v>
      </c>
      <c r="G397" s="207" t="n">
        <f aca="false">+G394*$C396</f>
        <v>0</v>
      </c>
      <c r="H397" s="207" t="n">
        <f aca="false">+H394*$C396</f>
        <v>0</v>
      </c>
      <c r="I397" s="207" t="n">
        <f aca="false">+I394*$C396</f>
        <v>0</v>
      </c>
      <c r="J397" s="207" t="n">
        <f aca="false">+J394*$C396</f>
        <v>0</v>
      </c>
      <c r="K397" s="207" t="n">
        <f aca="false">+K394*$C396</f>
        <v>0</v>
      </c>
      <c r="L397" s="207" t="n">
        <f aca="false">+L394*$C396</f>
        <v>0</v>
      </c>
      <c r="M397" s="207" t="n">
        <f aca="false">+M394*$C396</f>
        <v>0</v>
      </c>
      <c r="N397" s="207" t="n">
        <f aca="false">+N394*$C396</f>
        <v>0</v>
      </c>
      <c r="O397" s="207" t="n">
        <f aca="false">+O394*$C396</f>
        <v>0</v>
      </c>
      <c r="P397" s="207" t="n">
        <f aca="false">+P394*$C396</f>
        <v>0</v>
      </c>
      <c r="Q397" s="207" t="n">
        <f aca="false">+Q394*$C396</f>
        <v>0</v>
      </c>
      <c r="R397" s="207" t="n">
        <f aca="false">+R394*$C396</f>
        <v>0</v>
      </c>
      <c r="S397" s="207" t="n">
        <f aca="false">+S394*$C396</f>
        <v>0</v>
      </c>
      <c r="T397" s="207" t="n">
        <f aca="false">+T394*$C396</f>
        <v>0</v>
      </c>
      <c r="U397" s="207" t="n">
        <f aca="false">+U394*$C396</f>
        <v>0</v>
      </c>
      <c r="V397" s="207" t="n">
        <f aca="false">+V394*$C396</f>
        <v>0</v>
      </c>
      <c r="W397" s="207" t="n">
        <f aca="false">+W394*$C396</f>
        <v>7.249472</v>
      </c>
      <c r="X397" s="207" t="n">
        <f aca="false">+X394*$C396</f>
        <v>5.437104</v>
      </c>
      <c r="Y397" s="207" t="n">
        <f aca="false">+Y394*$C396</f>
        <v>9.06184</v>
      </c>
      <c r="Z397" s="207" t="n">
        <f aca="false">+Z394*$C396</f>
        <v>10.874208</v>
      </c>
      <c r="AA397" s="207" t="n">
        <f aca="false">+AA394*$C396</f>
        <v>12.3241024</v>
      </c>
      <c r="AB397" s="207" t="n">
        <f aca="false">+AB394*$C396</f>
        <v>12.3241024</v>
      </c>
      <c r="AC397" s="207" t="n">
        <f aca="false">+AC394*$C396</f>
        <v>12.3241024</v>
      </c>
      <c r="AD397" s="207" t="n">
        <f aca="false">+AD394*$C396</f>
        <v>12.3241024</v>
      </c>
      <c r="AE397" s="207" t="n">
        <f aca="false">+AE394*$C396</f>
        <v>12.3241024</v>
      </c>
      <c r="AF397" s="207" t="n">
        <f aca="false">+AF394*$C396</f>
        <v>12.3241024</v>
      </c>
      <c r="AG397" s="207" t="n">
        <f aca="false">+AG394*$C396</f>
        <v>12.3241024</v>
      </c>
      <c r="AH397" s="187" t="n">
        <f aca="false">+AH394*$C396</f>
        <v>35.7036496</v>
      </c>
      <c r="AI397" s="207" t="n">
        <f aca="false">+AI394*$C396</f>
        <v>36.24736</v>
      </c>
      <c r="AJ397" s="207" t="n">
        <f aca="false">+AJ394*$C396</f>
        <v>36.24736</v>
      </c>
      <c r="AK397" s="207" t="n">
        <f aca="false">+AK394*$C396</f>
        <v>36.24736</v>
      </c>
      <c r="AL397" s="207" t="n">
        <f aca="false">+AL394*$C396</f>
        <v>36.24736</v>
      </c>
      <c r="AM397" s="207" t="n">
        <f aca="false">+AM394*$C396</f>
        <v>36.24736</v>
      </c>
      <c r="AN397" s="207" t="n">
        <f aca="false">+AN394*$C396</f>
        <v>36.24736</v>
      </c>
      <c r="AO397" s="207" t="n">
        <f aca="false">+AO394*$C396</f>
        <v>36.24736</v>
      </c>
      <c r="AP397" s="207" t="n">
        <f aca="false">+AP394*$C396</f>
        <v>36.24736</v>
      </c>
      <c r="AQ397" s="207" t="n">
        <f aca="false">+AQ394*$C396</f>
        <v>36.24736</v>
      </c>
      <c r="AR397" s="207" t="n">
        <f aca="false">+AR394*$C396</f>
        <v>36.24736</v>
      </c>
      <c r="AS397" s="207" t="n">
        <f aca="false">+AS394*$C396</f>
        <v>36.24736</v>
      </c>
      <c r="AT397" s="207" t="n">
        <f aca="false">+AT394*$C396</f>
        <v>36.24736</v>
      </c>
      <c r="AU397" s="207" t="n">
        <f aca="false">+AU394*$C396</f>
        <v>36.24736</v>
      </c>
      <c r="AV397" s="207" t="n">
        <f aca="false">+AV394*$C396</f>
        <v>36.24736</v>
      </c>
      <c r="AW397" s="207" t="n">
        <f aca="false">+AW394*$C396</f>
        <v>36.24736</v>
      </c>
      <c r="AX397" s="207" t="n">
        <f aca="false">+AX394*$C396</f>
        <v>36.24736</v>
      </c>
      <c r="AY397" s="207" t="n">
        <f aca="false">+AY394*$C396</f>
        <v>36.24736</v>
      </c>
      <c r="AZ397" s="207" t="n">
        <f aca="false">+AZ394*$C396</f>
        <v>36.24736</v>
      </c>
      <c r="BA397" s="207" t="n">
        <f aca="false">+BA394*$C396</f>
        <v>36.24736</v>
      </c>
      <c r="BB397" s="207" t="n">
        <f aca="false">+BB394*$C396</f>
        <v>36.24736</v>
      </c>
      <c r="BC397" s="208"/>
      <c r="BD397" s="209"/>
      <c r="BE397" s="209"/>
      <c r="BF397" s="209"/>
      <c r="BG397" s="209"/>
      <c r="BH397" s="209"/>
      <c r="BI397" s="209"/>
      <c r="BJ397" s="209"/>
      <c r="BK397" s="209"/>
      <c r="BL397" s="209"/>
      <c r="BM397" s="209"/>
      <c r="BN397" s="209"/>
      <c r="BO397" s="209"/>
      <c r="BP397" s="209"/>
      <c r="BQ397" s="209"/>
      <c r="BR397" s="209"/>
      <c r="BS397" s="209"/>
      <c r="BT397" s="209"/>
      <c r="BU397" s="209"/>
      <c r="BV397" s="209"/>
      <c r="BW397" s="209"/>
      <c r="BX397" s="209"/>
      <c r="BY397" s="209"/>
      <c r="BZ397" s="209"/>
      <c r="CA397" s="209"/>
      <c r="CB397" s="209"/>
      <c r="CC397" s="209"/>
      <c r="CD397" s="209"/>
      <c r="CE397" s="209"/>
      <c r="CF397" s="209"/>
      <c r="CG397" s="209"/>
      <c r="CH397" s="209"/>
      <c r="CI397" s="209"/>
      <c r="CJ397" s="209"/>
      <c r="CK397" s="209"/>
    </row>
    <row r="398" customFormat="false" ht="15" hidden="false" customHeight="true" outlineLevel="0" collapsed="false">
      <c r="A398" s="161" t="n">
        <f aca="false">+'NTP or Sold'!A454+1</f>
        <v>7</v>
      </c>
      <c r="B398" s="190" t="e">
        <f aca="false">#REF!</f>
        <v>#REF!</v>
      </c>
      <c r="C398" s="191" t="e">
        <f aca="false">#REF!</f>
        <v>#REF!</v>
      </c>
      <c r="D398" s="192"/>
      <c r="E398" s="192"/>
      <c r="F398" s="192"/>
      <c r="G398" s="192"/>
      <c r="H398" s="192"/>
      <c r="I398" s="192"/>
      <c r="J398" s="192"/>
      <c r="K398" s="192"/>
      <c r="L398" s="192"/>
      <c r="M398" s="192"/>
      <c r="N398" s="192"/>
      <c r="O398" s="192"/>
      <c r="P398" s="192"/>
      <c r="Q398" s="192"/>
      <c r="R398" s="192"/>
      <c r="S398" s="192"/>
      <c r="T398" s="192"/>
      <c r="U398" s="192"/>
      <c r="V398" s="192"/>
      <c r="W398" s="192"/>
      <c r="X398" s="192"/>
      <c r="Y398" s="192"/>
      <c r="Z398" s="192"/>
      <c r="AA398" s="192"/>
      <c r="AB398" s="192"/>
      <c r="AC398" s="192"/>
      <c r="AD398" s="192"/>
      <c r="AE398" s="192"/>
      <c r="AF398" s="192"/>
      <c r="AG398" s="192"/>
      <c r="AH398" s="165"/>
      <c r="AI398" s="192"/>
      <c r="AJ398" s="192"/>
      <c r="AK398" s="192"/>
      <c r="AL398" s="192"/>
      <c r="AM398" s="192"/>
      <c r="AN398" s="192"/>
      <c r="AO398" s="192"/>
      <c r="AP398" s="192"/>
      <c r="AQ398" s="192"/>
      <c r="AR398" s="192"/>
      <c r="AS398" s="192"/>
      <c r="AT398" s="192"/>
      <c r="AU398" s="192"/>
      <c r="AV398" s="192"/>
      <c r="AW398" s="192"/>
      <c r="AX398" s="192"/>
      <c r="AY398" s="192"/>
      <c r="AZ398" s="192"/>
      <c r="BA398" s="192"/>
      <c r="BB398" s="192"/>
      <c r="BC398" s="193"/>
    </row>
    <row r="399" customFormat="false" ht="12.75" hidden="false" customHeight="false" outlineLevel="0" collapsed="false">
      <c r="A399" s="161"/>
      <c r="B399" s="195" t="s">
        <v>121</v>
      </c>
      <c r="C399" s="191"/>
      <c r="D399" s="196" t="n">
        <v>0</v>
      </c>
      <c r="E399" s="196" t="n">
        <v>0</v>
      </c>
      <c r="F399" s="196" t="n">
        <v>0</v>
      </c>
      <c r="G399" s="196" t="n">
        <v>0</v>
      </c>
      <c r="H399" s="196" t="n">
        <v>0</v>
      </c>
      <c r="I399" s="196" t="n">
        <v>0</v>
      </c>
      <c r="J399" s="196" t="n">
        <v>0</v>
      </c>
      <c r="K399" s="196" t="n">
        <v>0</v>
      </c>
      <c r="L399" s="196" t="n">
        <v>0</v>
      </c>
      <c r="M399" s="196" t="n">
        <v>0</v>
      </c>
      <c r="N399" s="196" t="n">
        <f aca="false">16.7/336</f>
        <v>0.049702380952381</v>
      </c>
      <c r="O399" s="196" t="n">
        <v>0</v>
      </c>
      <c r="P399" s="196" t="n">
        <v>0</v>
      </c>
      <c r="Q399" s="196" t="n">
        <v>0</v>
      </c>
      <c r="R399" s="196" t="n">
        <v>0</v>
      </c>
      <c r="S399" s="196" t="n">
        <v>0</v>
      </c>
      <c r="T399" s="196" t="n">
        <v>0</v>
      </c>
      <c r="U399" s="196" t="n">
        <v>0</v>
      </c>
      <c r="V399" s="196" t="n">
        <v>0</v>
      </c>
      <c r="W399" s="196" t="n">
        <v>0</v>
      </c>
      <c r="X399" s="196" t="n">
        <f aca="false">+(0.95-0.0497)/18</f>
        <v>0.0500166666666667</v>
      </c>
      <c r="Y399" s="196" t="n">
        <f aca="false">+(0.95-0.0497)/18</f>
        <v>0.0500166666666667</v>
      </c>
      <c r="Z399" s="196" t="n">
        <f aca="false">+(0.95-0.0497)/18</f>
        <v>0.0500166666666667</v>
      </c>
      <c r="AA399" s="196" t="n">
        <f aca="false">+(0.95-0.0497)/18</f>
        <v>0.0500166666666667</v>
      </c>
      <c r="AB399" s="196" t="n">
        <f aca="false">+(0.95-0.0497)/18</f>
        <v>0.0500166666666667</v>
      </c>
      <c r="AC399" s="196" t="n">
        <f aca="false">+(0.95-0.0497)/18</f>
        <v>0.0500166666666667</v>
      </c>
      <c r="AD399" s="196" t="n">
        <f aca="false">+(0.95-0.0497)/18</f>
        <v>0.0500166666666667</v>
      </c>
      <c r="AE399" s="196" t="n">
        <f aca="false">+(0.95-0.0497)/18</f>
        <v>0.0500166666666667</v>
      </c>
      <c r="AF399" s="196" t="n">
        <f aca="false">+(0.95-0.0497)/18</f>
        <v>0.0500166666666667</v>
      </c>
      <c r="AG399" s="196" t="n">
        <f aca="false">+(0.95-0.0497)/18</f>
        <v>0.0500166666666667</v>
      </c>
      <c r="AH399" s="170" t="n">
        <f aca="false">+(0.95-0.0497)/18</f>
        <v>0.0500166666666667</v>
      </c>
      <c r="AI399" s="196" t="n">
        <f aca="false">+(0.95-0.0497)/18</f>
        <v>0.0500166666666667</v>
      </c>
      <c r="AJ399" s="196" t="n">
        <f aca="false">+(0.95-0.0497)/18</f>
        <v>0.0500166666666667</v>
      </c>
      <c r="AK399" s="196" t="n">
        <f aca="false">+(0.95-0.0497)/18</f>
        <v>0.0500166666666667</v>
      </c>
      <c r="AL399" s="196" t="n">
        <f aca="false">+(0.95-0.0497)/18</f>
        <v>0.0500166666666667</v>
      </c>
      <c r="AM399" s="196" t="n">
        <f aca="false">+(0.95-0.0497)/18</f>
        <v>0.0500166666666667</v>
      </c>
      <c r="AN399" s="196" t="n">
        <f aca="false">+(0.95-0.0497)/18</f>
        <v>0.0500166666666667</v>
      </c>
      <c r="AO399" s="196" t="n">
        <f aca="false">+(0.95-0.0497)/18</f>
        <v>0.0500166666666667</v>
      </c>
      <c r="AP399" s="196" t="n">
        <v>0</v>
      </c>
      <c r="AQ399" s="196" t="n">
        <v>0</v>
      </c>
      <c r="AR399" s="196" t="n">
        <v>0</v>
      </c>
      <c r="AS399" s="196" t="n">
        <v>0</v>
      </c>
      <c r="AT399" s="196" t="n">
        <v>0.05</v>
      </c>
      <c r="AU399" s="196" t="n">
        <v>0</v>
      </c>
      <c r="AV399" s="196" t="n">
        <v>0</v>
      </c>
      <c r="AW399" s="196" t="n">
        <v>0</v>
      </c>
      <c r="AX399" s="196" t="n">
        <v>0</v>
      </c>
      <c r="AY399" s="196" t="n">
        <v>0</v>
      </c>
      <c r="AZ399" s="196" t="n">
        <v>0</v>
      </c>
      <c r="BA399" s="196" t="n">
        <v>0</v>
      </c>
      <c r="BB399" s="196" t="n">
        <v>0</v>
      </c>
      <c r="BC399" s="197" t="n">
        <f aca="false">SUM(D399:BB399)</f>
        <v>1.00000238095238</v>
      </c>
      <c r="BD399" s="195"/>
    </row>
    <row r="400" customFormat="false" ht="12.75" hidden="false" customHeight="false" outlineLevel="0" collapsed="false">
      <c r="A400" s="161"/>
      <c r="B400" s="195" t="s">
        <v>122</v>
      </c>
      <c r="C400" s="191"/>
      <c r="D400" s="196" t="n">
        <f aca="false">D399</f>
        <v>0</v>
      </c>
      <c r="E400" s="196" t="n">
        <f aca="false">+D400+E399</f>
        <v>0</v>
      </c>
      <c r="F400" s="196" t="n">
        <f aca="false">+E400+F399</f>
        <v>0</v>
      </c>
      <c r="G400" s="196" t="n">
        <f aca="false">+F400+G399</f>
        <v>0</v>
      </c>
      <c r="H400" s="196" t="n">
        <f aca="false">+G400+H399</f>
        <v>0</v>
      </c>
      <c r="I400" s="196" t="n">
        <f aca="false">+H400+I399</f>
        <v>0</v>
      </c>
      <c r="J400" s="196" t="n">
        <f aca="false">+I400+J399</f>
        <v>0</v>
      </c>
      <c r="K400" s="196" t="n">
        <f aca="false">+J400+K399</f>
        <v>0</v>
      </c>
      <c r="L400" s="196" t="n">
        <f aca="false">+K400+L399</f>
        <v>0</v>
      </c>
      <c r="M400" s="196" t="n">
        <f aca="false">+L400+M399</f>
        <v>0</v>
      </c>
      <c r="N400" s="196" t="n">
        <f aca="false">+M400+N399</f>
        <v>0.049702380952381</v>
      </c>
      <c r="O400" s="196" t="n">
        <f aca="false">+N400+O399</f>
        <v>0.049702380952381</v>
      </c>
      <c r="P400" s="196" t="n">
        <f aca="false">+O400+P399</f>
        <v>0.049702380952381</v>
      </c>
      <c r="Q400" s="196" t="n">
        <f aca="false">+P400+Q399</f>
        <v>0.049702380952381</v>
      </c>
      <c r="R400" s="196" t="n">
        <f aca="false">+Q400+R399</f>
        <v>0.049702380952381</v>
      </c>
      <c r="S400" s="196" t="n">
        <f aca="false">+R400+S399</f>
        <v>0.049702380952381</v>
      </c>
      <c r="T400" s="196" t="n">
        <f aca="false">+S400+T399</f>
        <v>0.049702380952381</v>
      </c>
      <c r="U400" s="196" t="n">
        <f aca="false">+T400+U399</f>
        <v>0.049702380952381</v>
      </c>
      <c r="V400" s="196" t="n">
        <f aca="false">+U400+V399</f>
        <v>0.049702380952381</v>
      </c>
      <c r="W400" s="196" t="n">
        <f aca="false">+V400+W399</f>
        <v>0.049702380952381</v>
      </c>
      <c r="X400" s="196" t="n">
        <f aca="false">+W400+X399</f>
        <v>0.0997190476190476</v>
      </c>
      <c r="Y400" s="196" t="n">
        <f aca="false">+X400+Y399</f>
        <v>0.149735714285714</v>
      </c>
      <c r="Z400" s="196" t="n">
        <f aca="false">+Y400+Z399</f>
        <v>0.199752380952381</v>
      </c>
      <c r="AA400" s="196" t="n">
        <f aca="false">+Z400+AA399</f>
        <v>0.249769047619048</v>
      </c>
      <c r="AB400" s="196" t="n">
        <f aca="false">+AA400+AB399</f>
        <v>0.299785714285714</v>
      </c>
      <c r="AC400" s="196" t="n">
        <f aca="false">+AB400+AC399</f>
        <v>0.349802380952381</v>
      </c>
      <c r="AD400" s="196" t="n">
        <f aca="false">+AC400+AD399</f>
        <v>0.399819047619048</v>
      </c>
      <c r="AE400" s="196" t="n">
        <f aca="false">+AD400+AE399</f>
        <v>0.449835714285714</v>
      </c>
      <c r="AF400" s="196" t="n">
        <f aca="false">+AE400+AF399</f>
        <v>0.499852380952381</v>
      </c>
      <c r="AG400" s="196" t="n">
        <f aca="false">+AF400+AG399</f>
        <v>0.549869047619048</v>
      </c>
      <c r="AH400" s="170" t="n">
        <f aca="false">+AG400+AH399</f>
        <v>0.599885714285714</v>
      </c>
      <c r="AI400" s="196" t="n">
        <f aca="false">+AH400+AI399</f>
        <v>0.649902380952381</v>
      </c>
      <c r="AJ400" s="196" t="n">
        <f aca="false">+AI400+AJ399</f>
        <v>0.699919047619048</v>
      </c>
      <c r="AK400" s="196" t="n">
        <f aca="false">+AJ400+AK399</f>
        <v>0.749935714285714</v>
      </c>
      <c r="AL400" s="196" t="n">
        <f aca="false">+AK400+AL399</f>
        <v>0.799952380952381</v>
      </c>
      <c r="AM400" s="196" t="n">
        <f aca="false">+AL400+AM399</f>
        <v>0.849969047619048</v>
      </c>
      <c r="AN400" s="196" t="n">
        <f aca="false">+AM400+AN399</f>
        <v>0.899985714285715</v>
      </c>
      <c r="AO400" s="196" t="n">
        <f aca="false">+AN400+AO399</f>
        <v>0.950002380952381</v>
      </c>
      <c r="AP400" s="196" t="n">
        <f aca="false">+AO400+AP399</f>
        <v>0.950002380952381</v>
      </c>
      <c r="AQ400" s="196" t="n">
        <f aca="false">+AP400+AQ399</f>
        <v>0.950002380952381</v>
      </c>
      <c r="AR400" s="196" t="n">
        <f aca="false">+AQ400+AR399</f>
        <v>0.950002380952381</v>
      </c>
      <c r="AS400" s="196" t="n">
        <f aca="false">+AR400+AS399</f>
        <v>0.950002380952381</v>
      </c>
      <c r="AT400" s="196" t="n">
        <f aca="false">+AS400+AT399</f>
        <v>1.00000238095238</v>
      </c>
      <c r="AU400" s="196" t="n">
        <f aca="false">+AT400+AU399</f>
        <v>1.00000238095238</v>
      </c>
      <c r="AV400" s="196" t="n">
        <f aca="false">+AU400+AV399</f>
        <v>1.00000238095238</v>
      </c>
      <c r="AW400" s="196" t="n">
        <f aca="false">+AV400+AW399</f>
        <v>1.00000238095238</v>
      </c>
      <c r="AX400" s="196" t="n">
        <f aca="false">+AW400+AX399</f>
        <v>1.00000238095238</v>
      </c>
      <c r="AY400" s="196" t="n">
        <f aca="false">+AX400+AY399</f>
        <v>1.00000238095238</v>
      </c>
      <c r="AZ400" s="196" t="n">
        <f aca="false">+AY400+AZ399</f>
        <v>1.00000238095238</v>
      </c>
      <c r="BA400" s="196" t="n">
        <f aca="false">+AZ400+BA399</f>
        <v>1.00000238095238</v>
      </c>
      <c r="BB400" s="196" t="n">
        <f aca="false">+BA400+BB399</f>
        <v>1.00000238095238</v>
      </c>
      <c r="BC400" s="197"/>
      <c r="BD400" s="195"/>
    </row>
    <row r="401" customFormat="false" ht="12.75" hidden="false" customHeight="false" outlineLevel="0" collapsed="false">
      <c r="A401" s="161"/>
      <c r="B401" s="195" t="s">
        <v>123</v>
      </c>
      <c r="C401" s="191"/>
      <c r="D401" s="196" t="n">
        <v>0</v>
      </c>
      <c r="E401" s="196" t="n">
        <v>0</v>
      </c>
      <c r="F401" s="196" t="n">
        <v>0</v>
      </c>
      <c r="G401" s="196" t="n">
        <v>0</v>
      </c>
      <c r="H401" s="196" t="n">
        <v>0</v>
      </c>
      <c r="I401" s="196" t="n">
        <v>0</v>
      </c>
      <c r="J401" s="196" t="n">
        <v>0</v>
      </c>
      <c r="K401" s="196" t="n">
        <v>0</v>
      </c>
      <c r="L401" s="196" t="n">
        <v>0</v>
      </c>
      <c r="M401" s="196" t="n">
        <v>0</v>
      </c>
      <c r="N401" s="196" t="n">
        <v>0.05</v>
      </c>
      <c r="O401" s="196" t="n">
        <v>0</v>
      </c>
      <c r="P401" s="196" t="n">
        <v>0</v>
      </c>
      <c r="Q401" s="196" t="n">
        <v>0</v>
      </c>
      <c r="R401" s="196" t="n">
        <v>0</v>
      </c>
      <c r="S401" s="196" t="n">
        <v>0</v>
      </c>
      <c r="T401" s="196" t="n">
        <v>0</v>
      </c>
      <c r="U401" s="196" t="n">
        <v>0</v>
      </c>
      <c r="V401" s="196" t="n">
        <v>0</v>
      </c>
      <c r="W401" s="196" t="n">
        <v>0</v>
      </c>
      <c r="X401" s="196" t="n">
        <f aca="false">+(0.34-0.05)/18</f>
        <v>0.0161111111111111</v>
      </c>
      <c r="Y401" s="196" t="n">
        <f aca="false">+(0.34-0.05)/18</f>
        <v>0.0161111111111111</v>
      </c>
      <c r="Z401" s="196" t="n">
        <f aca="false">+(0.34-0.05)/18</f>
        <v>0.0161111111111111</v>
      </c>
      <c r="AA401" s="196" t="n">
        <f aca="false">+(0.34-0.05)/18</f>
        <v>0.0161111111111111</v>
      </c>
      <c r="AB401" s="196" t="n">
        <f aca="false">+(0.34-0.05)/18</f>
        <v>0.0161111111111111</v>
      </c>
      <c r="AC401" s="196" t="n">
        <f aca="false">+(0.34-0.05)/18</f>
        <v>0.0161111111111111</v>
      </c>
      <c r="AD401" s="196" t="n">
        <f aca="false">+(0.34-0.05)/18</f>
        <v>0.0161111111111111</v>
      </c>
      <c r="AE401" s="196" t="n">
        <f aca="false">+(0.34-0.05)/18</f>
        <v>0.0161111111111111</v>
      </c>
      <c r="AF401" s="196" t="n">
        <f aca="false">+(0.34-0.05)/18</f>
        <v>0.0161111111111111</v>
      </c>
      <c r="AG401" s="196" t="n">
        <f aca="false">+(0.34-0.05)/18</f>
        <v>0.0161111111111111</v>
      </c>
      <c r="AH401" s="170" t="n">
        <f aca="false">+(0.34-0.05)/18</f>
        <v>0.0161111111111111</v>
      </c>
      <c r="AI401" s="196" t="n">
        <f aca="false">+(0.34-0.05)/18</f>
        <v>0.0161111111111111</v>
      </c>
      <c r="AJ401" s="196" t="n">
        <f aca="false">+(0.34-0.05)/18</f>
        <v>0.0161111111111111</v>
      </c>
      <c r="AK401" s="196" t="n">
        <f aca="false">+(0.34-0.05)/18</f>
        <v>0.0161111111111111</v>
      </c>
      <c r="AL401" s="196" t="n">
        <f aca="false">+(0.34-0.05)/18</f>
        <v>0.0161111111111111</v>
      </c>
      <c r="AM401" s="196" t="n">
        <f aca="false">+(0.34-0.05)/18</f>
        <v>0.0161111111111111</v>
      </c>
      <c r="AN401" s="196" t="n">
        <f aca="false">+(0.34-0.05)/18</f>
        <v>0.0161111111111111</v>
      </c>
      <c r="AO401" s="196" t="n">
        <f aca="false">+(0.34-0.05)/18</f>
        <v>0.0161111111111111</v>
      </c>
      <c r="AP401" s="196" t="n">
        <v>0.66</v>
      </c>
      <c r="AQ401" s="196" t="n">
        <v>0</v>
      </c>
      <c r="AR401" s="196" t="n">
        <v>0</v>
      </c>
      <c r="AS401" s="196" t="n">
        <v>0</v>
      </c>
      <c r="AT401" s="196" t="n">
        <v>0</v>
      </c>
      <c r="AU401" s="196" t="n">
        <v>0</v>
      </c>
      <c r="AV401" s="196" t="n">
        <v>0</v>
      </c>
      <c r="AW401" s="196" t="n">
        <v>0</v>
      </c>
      <c r="AX401" s="196" t="n">
        <v>0</v>
      </c>
      <c r="AY401" s="196" t="n">
        <v>0</v>
      </c>
      <c r="AZ401" s="196" t="n">
        <v>0</v>
      </c>
      <c r="BA401" s="196" t="n">
        <v>0</v>
      </c>
      <c r="BB401" s="196" t="n">
        <v>0</v>
      </c>
      <c r="BC401" s="197" t="n">
        <f aca="false">SUM(D401:BB401)</f>
        <v>1</v>
      </c>
      <c r="BD401" s="195"/>
    </row>
    <row r="402" customFormat="false" ht="12.75" hidden="false" customHeight="false" outlineLevel="0" collapsed="false">
      <c r="A402" s="161"/>
      <c r="B402" s="195" t="s">
        <v>124</v>
      </c>
      <c r="C402" s="191"/>
      <c r="D402" s="196" t="n">
        <f aca="false">D401</f>
        <v>0</v>
      </c>
      <c r="E402" s="196" t="n">
        <f aca="false">+D402+E401</f>
        <v>0</v>
      </c>
      <c r="F402" s="196" t="n">
        <f aca="false">+E402+F401</f>
        <v>0</v>
      </c>
      <c r="G402" s="196" t="n">
        <f aca="false">+F402+G401</f>
        <v>0</v>
      </c>
      <c r="H402" s="196" t="n">
        <f aca="false">+G402+H401</f>
        <v>0</v>
      </c>
      <c r="I402" s="196" t="n">
        <f aca="false">+H402+I401</f>
        <v>0</v>
      </c>
      <c r="J402" s="196" t="n">
        <f aca="false">+I402+J401</f>
        <v>0</v>
      </c>
      <c r="K402" s="196" t="n">
        <f aca="false">+J402+K401</f>
        <v>0</v>
      </c>
      <c r="L402" s="196" t="n">
        <f aca="false">+K402+L401</f>
        <v>0</v>
      </c>
      <c r="M402" s="196" t="n">
        <f aca="false">+L402+M401</f>
        <v>0</v>
      </c>
      <c r="N402" s="196" t="n">
        <f aca="false">+M402+N401</f>
        <v>0.05</v>
      </c>
      <c r="O402" s="196" t="n">
        <f aca="false">+N402+O401</f>
        <v>0.05</v>
      </c>
      <c r="P402" s="196" t="n">
        <f aca="false">+O402+P401</f>
        <v>0.05</v>
      </c>
      <c r="Q402" s="196" t="n">
        <f aca="false">+P402+Q401</f>
        <v>0.05</v>
      </c>
      <c r="R402" s="196" t="n">
        <f aca="false">+Q402+R401</f>
        <v>0.05</v>
      </c>
      <c r="S402" s="196" t="n">
        <f aca="false">+R402+S401</f>
        <v>0.05</v>
      </c>
      <c r="T402" s="196" t="n">
        <f aca="false">+S402+T401</f>
        <v>0.05</v>
      </c>
      <c r="U402" s="196" t="n">
        <f aca="false">+T402+U401</f>
        <v>0.05</v>
      </c>
      <c r="V402" s="196" t="n">
        <f aca="false">+U402+V401</f>
        <v>0.05</v>
      </c>
      <c r="W402" s="196" t="n">
        <f aca="false">+V402+W401</f>
        <v>0.05</v>
      </c>
      <c r="X402" s="196" t="n">
        <f aca="false">+W402+X401</f>
        <v>0.0661111111111111</v>
      </c>
      <c r="Y402" s="196" t="n">
        <f aca="false">+X402+Y401</f>
        <v>0.0822222222222222</v>
      </c>
      <c r="Z402" s="196" t="n">
        <f aca="false">+Y402+Z401</f>
        <v>0.0983333333333334</v>
      </c>
      <c r="AA402" s="196" t="n">
        <f aca="false">+Z402+AA401</f>
        <v>0.114444444444444</v>
      </c>
      <c r="AB402" s="196" t="n">
        <f aca="false">+AA402+AB401</f>
        <v>0.130555555555556</v>
      </c>
      <c r="AC402" s="196" t="n">
        <f aca="false">+AB402+AC401</f>
        <v>0.146666666666667</v>
      </c>
      <c r="AD402" s="196" t="n">
        <f aca="false">+AC402+AD401</f>
        <v>0.162777777777778</v>
      </c>
      <c r="AE402" s="196" t="n">
        <f aca="false">+AD402+AE401</f>
        <v>0.178888888888889</v>
      </c>
      <c r="AF402" s="196" t="n">
        <f aca="false">+AE402+AF401</f>
        <v>0.195</v>
      </c>
      <c r="AG402" s="196" t="n">
        <f aca="false">+AF402+AG401</f>
        <v>0.211111111111111</v>
      </c>
      <c r="AH402" s="170" t="n">
        <f aca="false">+AG402+AH401</f>
        <v>0.227222222222222</v>
      </c>
      <c r="AI402" s="196" t="n">
        <f aca="false">+AH402+AI401</f>
        <v>0.243333333333333</v>
      </c>
      <c r="AJ402" s="196" t="n">
        <f aca="false">+AI402+AJ401</f>
        <v>0.259444444444444</v>
      </c>
      <c r="AK402" s="196" t="n">
        <f aca="false">+AJ402+AK401</f>
        <v>0.275555555555556</v>
      </c>
      <c r="AL402" s="196" t="n">
        <f aca="false">+AK402+AL401</f>
        <v>0.291666666666667</v>
      </c>
      <c r="AM402" s="196" t="n">
        <f aca="false">+AL402+AM401</f>
        <v>0.307777777777778</v>
      </c>
      <c r="AN402" s="196" t="n">
        <f aca="false">+AM402+AN401</f>
        <v>0.323888888888889</v>
      </c>
      <c r="AO402" s="196" t="n">
        <f aca="false">+AN402+AO401</f>
        <v>0.34</v>
      </c>
      <c r="AP402" s="196" t="n">
        <f aca="false">+AO402+AP401</f>
        <v>1</v>
      </c>
      <c r="AQ402" s="196" t="n">
        <f aca="false">+AP402+AQ401</f>
        <v>1</v>
      </c>
      <c r="AR402" s="196" t="n">
        <f aca="false">+AQ402+AR401</f>
        <v>1</v>
      </c>
      <c r="AS402" s="196" t="n">
        <f aca="false">+AR402+AS401</f>
        <v>1</v>
      </c>
      <c r="AT402" s="196" t="n">
        <f aca="false">+AS402+AT401</f>
        <v>1</v>
      </c>
      <c r="AU402" s="196" t="n">
        <f aca="false">+AT402+AU401</f>
        <v>1</v>
      </c>
      <c r="AV402" s="196" t="n">
        <f aca="false">+AU402+AV401</f>
        <v>1</v>
      </c>
      <c r="AW402" s="196" t="n">
        <f aca="false">+AV402+AW401</f>
        <v>1</v>
      </c>
      <c r="AX402" s="196" t="n">
        <f aca="false">+AW402+AX401</f>
        <v>1</v>
      </c>
      <c r="AY402" s="196" t="n">
        <f aca="false">+AX402+AY401</f>
        <v>1</v>
      </c>
      <c r="AZ402" s="196" t="n">
        <f aca="false">+AY402+AZ401</f>
        <v>1</v>
      </c>
      <c r="BA402" s="196" t="n">
        <f aca="false">+AZ402+BA401</f>
        <v>1</v>
      </c>
      <c r="BB402" s="196" t="n">
        <f aca="false">+BA402+BB401</f>
        <v>1</v>
      </c>
      <c r="BC402" s="197"/>
      <c r="BD402" s="195"/>
    </row>
    <row r="403" customFormat="false" ht="12.75" hidden="false" customHeight="false" outlineLevel="0" collapsed="false">
      <c r="A403" s="161"/>
      <c r="B403" s="210"/>
      <c r="C403" s="191"/>
      <c r="D403" s="211"/>
      <c r="E403" s="211"/>
      <c r="F403" s="211"/>
      <c r="G403" s="211"/>
      <c r="H403" s="211"/>
      <c r="I403" s="211"/>
      <c r="J403" s="211"/>
      <c r="K403" s="211"/>
      <c r="L403" s="211"/>
      <c r="M403" s="211"/>
      <c r="N403" s="211"/>
      <c r="O403" s="211"/>
      <c r="P403" s="211"/>
      <c r="Q403" s="211"/>
      <c r="R403" s="211"/>
      <c r="S403" s="211"/>
      <c r="T403" s="211"/>
      <c r="U403" s="211"/>
      <c r="V403" s="211"/>
      <c r="W403" s="211"/>
      <c r="X403" s="211"/>
      <c r="Y403" s="211"/>
      <c r="Z403" s="211"/>
      <c r="AA403" s="211"/>
      <c r="AB403" s="211"/>
      <c r="AC403" s="211"/>
      <c r="AD403" s="211"/>
      <c r="AE403" s="211"/>
      <c r="AF403" s="211"/>
      <c r="AG403" s="211"/>
      <c r="AH403" s="175"/>
      <c r="AI403" s="211"/>
      <c r="AJ403" s="211"/>
      <c r="AK403" s="211"/>
      <c r="AL403" s="211"/>
      <c r="AM403" s="211"/>
      <c r="AN403" s="211"/>
      <c r="AO403" s="211"/>
      <c r="AP403" s="211"/>
      <c r="AQ403" s="211"/>
      <c r="AR403" s="211"/>
      <c r="AS403" s="211"/>
      <c r="AT403" s="211"/>
      <c r="AU403" s="211"/>
      <c r="AV403" s="211"/>
      <c r="AW403" s="211"/>
      <c r="AX403" s="211"/>
      <c r="AY403" s="211"/>
      <c r="AZ403" s="211"/>
      <c r="BA403" s="211"/>
      <c r="BB403" s="211"/>
      <c r="BC403" s="212"/>
      <c r="BD403" s="210"/>
    </row>
    <row r="404" customFormat="false" ht="12.75" hidden="false" customHeight="false" outlineLevel="0" collapsed="false">
      <c r="A404" s="161"/>
      <c r="B404" s="200" t="s">
        <v>125</v>
      </c>
      <c r="C404" s="201" t="n">
        <v>14.2</v>
      </c>
      <c r="D404" s="202" t="n">
        <f aca="false">+D400*$C404</f>
        <v>0</v>
      </c>
      <c r="E404" s="202" t="n">
        <f aca="false">+E400*$C404</f>
        <v>0</v>
      </c>
      <c r="F404" s="202" t="n">
        <f aca="false">+F400*$C404</f>
        <v>0</v>
      </c>
      <c r="G404" s="202" t="n">
        <f aca="false">+G400*$C404</f>
        <v>0</v>
      </c>
      <c r="H404" s="202" t="n">
        <f aca="false">+H400*$C404</f>
        <v>0</v>
      </c>
      <c r="I404" s="202" t="n">
        <f aca="false">+I400*$C404</f>
        <v>0</v>
      </c>
      <c r="J404" s="202" t="n">
        <f aca="false">+J400*$C404</f>
        <v>0</v>
      </c>
      <c r="K404" s="202" t="n">
        <f aca="false">+K400*$C404</f>
        <v>0</v>
      </c>
      <c r="L404" s="202" t="n">
        <f aca="false">+L400*$C404</f>
        <v>0</v>
      </c>
      <c r="M404" s="202" t="n">
        <f aca="false">+M400*$C404</f>
        <v>0</v>
      </c>
      <c r="N404" s="202" t="n">
        <f aca="false">+N400*$C404</f>
        <v>0.705773809523809</v>
      </c>
      <c r="O404" s="202" t="n">
        <f aca="false">+O400*$C404</f>
        <v>0.705773809523809</v>
      </c>
      <c r="P404" s="202" t="n">
        <f aca="false">+P400*$C404</f>
        <v>0.705773809523809</v>
      </c>
      <c r="Q404" s="202" t="n">
        <f aca="false">+Q400*$C404</f>
        <v>0.705773809523809</v>
      </c>
      <c r="R404" s="202" t="n">
        <f aca="false">+R400*$C404</f>
        <v>0.705773809523809</v>
      </c>
      <c r="S404" s="202" t="n">
        <f aca="false">+S400*$C404</f>
        <v>0.705773809523809</v>
      </c>
      <c r="T404" s="202" t="n">
        <f aca="false">+T400*$C404</f>
        <v>0.705773809523809</v>
      </c>
      <c r="U404" s="202" t="n">
        <f aca="false">+U400*$C404</f>
        <v>0.705773809523809</v>
      </c>
      <c r="V404" s="202" t="n">
        <f aca="false">+V400*$C404</f>
        <v>0.705773809523809</v>
      </c>
      <c r="W404" s="202" t="n">
        <f aca="false">+W400*$C404</f>
        <v>0.705773809523809</v>
      </c>
      <c r="X404" s="202" t="n">
        <f aca="false">+X400*$C404</f>
        <v>1.41601047619048</v>
      </c>
      <c r="Y404" s="202" t="n">
        <f aca="false">+Y400*$C404</f>
        <v>2.12624714285714</v>
      </c>
      <c r="Z404" s="202" t="n">
        <f aca="false">+Z400*$C404</f>
        <v>2.83648380952381</v>
      </c>
      <c r="AA404" s="202" t="n">
        <f aca="false">+AA400*$C404</f>
        <v>3.54672047619048</v>
      </c>
      <c r="AB404" s="202" t="n">
        <f aca="false">+AB400*$C404</f>
        <v>4.25695714285714</v>
      </c>
      <c r="AC404" s="202" t="n">
        <f aca="false">+AC400*$C404</f>
        <v>4.96719380952381</v>
      </c>
      <c r="AD404" s="202" t="n">
        <f aca="false">+AD400*$C404</f>
        <v>5.67743047619048</v>
      </c>
      <c r="AE404" s="202" t="n">
        <f aca="false">+AE400*$C404</f>
        <v>6.38766714285714</v>
      </c>
      <c r="AF404" s="202" t="n">
        <f aca="false">+AF400*$C404</f>
        <v>7.09790380952381</v>
      </c>
      <c r="AG404" s="202" t="n">
        <f aca="false">+AG400*$C404</f>
        <v>7.80814047619047</v>
      </c>
      <c r="AH404" s="181" t="n">
        <f aca="false">+AH400*$C404</f>
        <v>8.51837714285714</v>
      </c>
      <c r="AI404" s="202" t="n">
        <f aca="false">+AI400*$C404</f>
        <v>9.22861380952381</v>
      </c>
      <c r="AJ404" s="202" t="n">
        <f aca="false">+AJ400*$C404</f>
        <v>9.93885047619048</v>
      </c>
      <c r="AK404" s="202" t="n">
        <f aca="false">+AK400*$C404</f>
        <v>10.6490871428571</v>
      </c>
      <c r="AL404" s="202" t="n">
        <f aca="false">+AL400*$C404</f>
        <v>11.3593238095238</v>
      </c>
      <c r="AM404" s="202" t="n">
        <f aca="false">+AM400*$C404</f>
        <v>12.0695604761905</v>
      </c>
      <c r="AN404" s="202" t="n">
        <f aca="false">+AN400*$C404</f>
        <v>12.7797971428571</v>
      </c>
      <c r="AO404" s="202" t="n">
        <f aca="false">+AO400*$C404</f>
        <v>13.4900338095238</v>
      </c>
      <c r="AP404" s="202" t="n">
        <f aca="false">+AP400*$C404</f>
        <v>13.4900338095238</v>
      </c>
      <c r="AQ404" s="202" t="n">
        <f aca="false">+AQ400*$C404</f>
        <v>13.4900338095238</v>
      </c>
      <c r="AR404" s="202" t="n">
        <f aca="false">+AR400*$C404</f>
        <v>13.4900338095238</v>
      </c>
      <c r="AS404" s="202" t="n">
        <f aca="false">+AS400*$C404</f>
        <v>13.4900338095238</v>
      </c>
      <c r="AT404" s="202" t="n">
        <f aca="false">+AT400*$C404</f>
        <v>14.2000338095238</v>
      </c>
      <c r="AU404" s="202" t="n">
        <f aca="false">+AU400*$C404</f>
        <v>14.2000338095238</v>
      </c>
      <c r="AV404" s="202" t="n">
        <f aca="false">+AV400*$C404</f>
        <v>14.2000338095238</v>
      </c>
      <c r="AW404" s="202" t="n">
        <f aca="false">+AW400*$C404</f>
        <v>14.2000338095238</v>
      </c>
      <c r="AX404" s="202" t="n">
        <f aca="false">+AX400*$C404</f>
        <v>14.2000338095238</v>
      </c>
      <c r="AY404" s="202" t="n">
        <f aca="false">+AY400*$C404</f>
        <v>14.2000338095238</v>
      </c>
      <c r="AZ404" s="202" t="n">
        <f aca="false">+AZ400*$C404</f>
        <v>14.2000338095238</v>
      </c>
      <c r="BA404" s="202" t="n">
        <f aca="false">+BA400*$C404</f>
        <v>14.2000338095238</v>
      </c>
      <c r="BB404" s="202" t="n">
        <f aca="false">+BB400*$C404</f>
        <v>14.2000338095238</v>
      </c>
      <c r="BC404" s="203"/>
      <c r="BD404" s="204"/>
      <c r="BE404" s="204"/>
      <c r="BF404" s="204"/>
      <c r="BG404" s="204"/>
      <c r="BH404" s="204"/>
      <c r="BI404" s="204"/>
      <c r="BJ404" s="204"/>
      <c r="BK404" s="204"/>
      <c r="BL404" s="204"/>
      <c r="BM404" s="204"/>
      <c r="BN404" s="204"/>
      <c r="BO404" s="204"/>
      <c r="BP404" s="204"/>
      <c r="BQ404" s="204"/>
      <c r="BR404" s="204"/>
      <c r="BS404" s="204"/>
      <c r="BT404" s="204"/>
      <c r="BU404" s="204"/>
      <c r="BV404" s="204"/>
      <c r="BW404" s="204"/>
      <c r="BX404" s="204"/>
      <c r="BY404" s="204"/>
      <c r="BZ404" s="204"/>
      <c r="CA404" s="204"/>
      <c r="CB404" s="204"/>
      <c r="CC404" s="204"/>
      <c r="CD404" s="204"/>
      <c r="CE404" s="204"/>
      <c r="CF404" s="204"/>
      <c r="CG404" s="204"/>
      <c r="CH404" s="204"/>
      <c r="CI404" s="204"/>
      <c r="CJ404" s="204"/>
      <c r="CK404" s="204"/>
    </row>
    <row r="405" customFormat="false" ht="13.5" hidden="false" customHeight="false" outlineLevel="0" collapsed="false">
      <c r="A405" s="161"/>
      <c r="B405" s="205" t="s">
        <v>126</v>
      </c>
      <c r="C405" s="206" t="e">
        <f aca="false">+#REF!</f>
        <v>#REF!</v>
      </c>
      <c r="D405" s="207" t="n">
        <f aca="false">+D402*$C404</f>
        <v>0</v>
      </c>
      <c r="E405" s="207" t="n">
        <f aca="false">+E402*$C404</f>
        <v>0</v>
      </c>
      <c r="F405" s="207" t="n">
        <f aca="false">+F402*$C404</f>
        <v>0</v>
      </c>
      <c r="G405" s="207" t="n">
        <f aca="false">+G402*$C404</f>
        <v>0</v>
      </c>
      <c r="H405" s="207" t="n">
        <f aca="false">+H402*$C404</f>
        <v>0</v>
      </c>
      <c r="I405" s="207" t="n">
        <f aca="false">+I402*$C404</f>
        <v>0</v>
      </c>
      <c r="J405" s="207" t="n">
        <f aca="false">+J402*$C404</f>
        <v>0</v>
      </c>
      <c r="K405" s="207" t="n">
        <f aca="false">+K402*$C404</f>
        <v>0</v>
      </c>
      <c r="L405" s="207" t="n">
        <f aca="false">+L402*$C404</f>
        <v>0</v>
      </c>
      <c r="M405" s="207" t="n">
        <f aca="false">+M402*$C404</f>
        <v>0</v>
      </c>
      <c r="N405" s="207" t="n">
        <f aca="false">+N402*$C404</f>
        <v>0.71</v>
      </c>
      <c r="O405" s="207" t="n">
        <f aca="false">+O402*$C404</f>
        <v>0.71</v>
      </c>
      <c r="P405" s="207" t="n">
        <f aca="false">+P402*$C404</f>
        <v>0.71</v>
      </c>
      <c r="Q405" s="207" t="n">
        <f aca="false">+Q402*$C404</f>
        <v>0.71</v>
      </c>
      <c r="R405" s="207" t="n">
        <f aca="false">+R402*$C404</f>
        <v>0.71</v>
      </c>
      <c r="S405" s="207" t="n">
        <f aca="false">+S402*$C404</f>
        <v>0.71</v>
      </c>
      <c r="T405" s="207" t="n">
        <f aca="false">+T402*$C404</f>
        <v>0.71</v>
      </c>
      <c r="U405" s="207" t="n">
        <f aca="false">+U402*$C404</f>
        <v>0.71</v>
      </c>
      <c r="V405" s="207" t="n">
        <f aca="false">+V402*$C404</f>
        <v>0.71</v>
      </c>
      <c r="W405" s="207" t="n">
        <f aca="false">+W402*$C404</f>
        <v>0.71</v>
      </c>
      <c r="X405" s="207" t="n">
        <f aca="false">+X402*$C404</f>
        <v>0.938777777777778</v>
      </c>
      <c r="Y405" s="207" t="n">
        <f aca="false">+Y402*$C404</f>
        <v>1.16755555555556</v>
      </c>
      <c r="Z405" s="207" t="n">
        <f aca="false">+Z402*$C404</f>
        <v>1.39633333333333</v>
      </c>
      <c r="AA405" s="207" t="n">
        <f aca="false">+AA402*$C404</f>
        <v>1.62511111111111</v>
      </c>
      <c r="AB405" s="207" t="n">
        <f aca="false">+AB402*$C404</f>
        <v>1.85388888888889</v>
      </c>
      <c r="AC405" s="207" t="n">
        <f aca="false">+AC402*$C404</f>
        <v>2.08266666666667</v>
      </c>
      <c r="AD405" s="207" t="n">
        <f aca="false">+AD402*$C404</f>
        <v>2.31144444444444</v>
      </c>
      <c r="AE405" s="207" t="n">
        <f aca="false">+AE402*$C404</f>
        <v>2.54022222222222</v>
      </c>
      <c r="AF405" s="207" t="n">
        <f aca="false">+AF402*$C404</f>
        <v>2.769</v>
      </c>
      <c r="AG405" s="207" t="n">
        <f aca="false">+AG402*$C404</f>
        <v>2.99777777777778</v>
      </c>
      <c r="AH405" s="187" t="n">
        <f aca="false">+AH402*$C404</f>
        <v>3.22655555555556</v>
      </c>
      <c r="AI405" s="207" t="n">
        <f aca="false">+AI402*$C404</f>
        <v>3.45533333333333</v>
      </c>
      <c r="AJ405" s="207" t="n">
        <f aca="false">+AJ402*$C404</f>
        <v>3.68411111111111</v>
      </c>
      <c r="AK405" s="207" t="n">
        <f aca="false">+AK402*$C404</f>
        <v>3.91288888888889</v>
      </c>
      <c r="AL405" s="207" t="n">
        <f aca="false">+AL402*$C404</f>
        <v>4.14166666666667</v>
      </c>
      <c r="AM405" s="207" t="n">
        <f aca="false">+AM402*$C404</f>
        <v>4.37044444444445</v>
      </c>
      <c r="AN405" s="207" t="n">
        <f aca="false">+AN402*$C404</f>
        <v>4.59922222222222</v>
      </c>
      <c r="AO405" s="207" t="n">
        <f aca="false">+AO402*$C404</f>
        <v>4.828</v>
      </c>
      <c r="AP405" s="207" t="n">
        <f aca="false">+AP402*$C404</f>
        <v>14.2</v>
      </c>
      <c r="AQ405" s="207" t="n">
        <f aca="false">+AQ402*$C404</f>
        <v>14.2</v>
      </c>
      <c r="AR405" s="207" t="n">
        <f aca="false">+AR402*$C404</f>
        <v>14.2</v>
      </c>
      <c r="AS405" s="207" t="n">
        <f aca="false">+AS402*$C404</f>
        <v>14.2</v>
      </c>
      <c r="AT405" s="207" t="n">
        <f aca="false">+AT402*$C404</f>
        <v>14.2</v>
      </c>
      <c r="AU405" s="207" t="n">
        <f aca="false">+AU402*$C404</f>
        <v>14.2</v>
      </c>
      <c r="AV405" s="207" t="n">
        <f aca="false">+AV402*$C404</f>
        <v>14.2</v>
      </c>
      <c r="AW405" s="207" t="n">
        <f aca="false">+AW402*$C404</f>
        <v>14.2</v>
      </c>
      <c r="AX405" s="207" t="n">
        <f aca="false">+AX402*$C404</f>
        <v>14.2</v>
      </c>
      <c r="AY405" s="207" t="n">
        <f aca="false">+AY402*$C404</f>
        <v>14.2</v>
      </c>
      <c r="AZ405" s="207" t="n">
        <f aca="false">+AZ402*$C404</f>
        <v>14.2</v>
      </c>
      <c r="BA405" s="207" t="n">
        <f aca="false">+BA402*$C404</f>
        <v>14.2</v>
      </c>
      <c r="BB405" s="207" t="n">
        <f aca="false">+BB402*$C404</f>
        <v>14.2</v>
      </c>
      <c r="BC405" s="208"/>
      <c r="BD405" s="209"/>
      <c r="BE405" s="209"/>
      <c r="BF405" s="209"/>
      <c r="BG405" s="209"/>
      <c r="BH405" s="209"/>
      <c r="BI405" s="209"/>
      <c r="BJ405" s="209"/>
      <c r="BK405" s="209"/>
      <c r="BL405" s="209"/>
      <c r="BM405" s="209"/>
      <c r="BN405" s="209"/>
      <c r="BO405" s="209"/>
      <c r="BP405" s="209"/>
      <c r="BQ405" s="209"/>
      <c r="BR405" s="209"/>
      <c r="BS405" s="209"/>
      <c r="BT405" s="209"/>
      <c r="BU405" s="209"/>
      <c r="BV405" s="209"/>
      <c r="BW405" s="209"/>
      <c r="BX405" s="209"/>
      <c r="BY405" s="209"/>
      <c r="BZ405" s="209"/>
      <c r="CA405" s="209"/>
      <c r="CB405" s="209"/>
      <c r="CC405" s="209"/>
      <c r="CD405" s="209"/>
      <c r="CE405" s="209"/>
      <c r="CF405" s="209"/>
      <c r="CG405" s="209"/>
      <c r="CH405" s="209"/>
      <c r="CI405" s="209"/>
      <c r="CJ405" s="209"/>
      <c r="CK405" s="209"/>
    </row>
    <row r="406" customFormat="false" ht="15" hidden="false" customHeight="true" outlineLevel="0" collapsed="false">
      <c r="A406" s="161" t="n">
        <f aca="false">+A398+1</f>
        <v>8</v>
      </c>
      <c r="B406" s="190" t="e">
        <f aca="false">#REF!</f>
        <v>#REF!</v>
      </c>
      <c r="C406" s="191" t="e">
        <f aca="false">#REF!</f>
        <v>#REF!</v>
      </c>
      <c r="D406" s="192"/>
      <c r="E406" s="192"/>
      <c r="F406" s="192"/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192"/>
      <c r="S406" s="192"/>
      <c r="T406" s="192"/>
      <c r="U406" s="192"/>
      <c r="V406" s="192"/>
      <c r="W406" s="192"/>
      <c r="X406" s="192"/>
      <c r="Y406" s="192"/>
      <c r="Z406" s="192"/>
      <c r="AA406" s="192"/>
      <c r="AB406" s="192"/>
      <c r="AC406" s="192"/>
      <c r="AD406" s="192"/>
      <c r="AE406" s="192"/>
      <c r="AF406" s="192"/>
      <c r="AG406" s="192"/>
      <c r="AH406" s="165"/>
      <c r="AI406" s="192"/>
      <c r="AJ406" s="192"/>
      <c r="AK406" s="192"/>
      <c r="AL406" s="192"/>
      <c r="AM406" s="192"/>
      <c r="AN406" s="192"/>
      <c r="AO406" s="192"/>
      <c r="AP406" s="192"/>
      <c r="AQ406" s="192"/>
      <c r="AR406" s="192"/>
      <c r="AS406" s="192"/>
      <c r="AT406" s="192"/>
      <c r="AU406" s="192"/>
      <c r="AV406" s="192"/>
      <c r="AW406" s="192"/>
      <c r="AX406" s="192"/>
      <c r="AY406" s="192"/>
      <c r="AZ406" s="192"/>
      <c r="BA406" s="192"/>
      <c r="BB406" s="192"/>
      <c r="BC406" s="193"/>
    </row>
    <row r="407" customFormat="false" ht="12.75" hidden="false" customHeight="false" outlineLevel="0" collapsed="false">
      <c r="A407" s="161"/>
      <c r="B407" s="195" t="s">
        <v>121</v>
      </c>
      <c r="C407" s="191"/>
      <c r="D407" s="196" t="n">
        <v>0</v>
      </c>
      <c r="E407" s="196" t="n">
        <v>0</v>
      </c>
      <c r="F407" s="196" t="n">
        <v>0</v>
      </c>
      <c r="G407" s="196" t="n">
        <v>0</v>
      </c>
      <c r="H407" s="196" t="n">
        <v>0</v>
      </c>
      <c r="I407" s="196" t="n">
        <v>0</v>
      </c>
      <c r="J407" s="196" t="n">
        <v>0</v>
      </c>
      <c r="K407" s="196" t="n">
        <v>0</v>
      </c>
      <c r="L407" s="196" t="n">
        <v>0</v>
      </c>
      <c r="M407" s="196" t="n">
        <v>0</v>
      </c>
      <c r="N407" s="196" t="n">
        <f aca="false">16.7/336</f>
        <v>0.049702380952381</v>
      </c>
      <c r="O407" s="196" t="n">
        <v>0</v>
      </c>
      <c r="P407" s="196" t="n">
        <v>0</v>
      </c>
      <c r="Q407" s="196" t="n">
        <v>0</v>
      </c>
      <c r="R407" s="196" t="n">
        <v>0</v>
      </c>
      <c r="S407" s="196" t="n">
        <v>0</v>
      </c>
      <c r="T407" s="196" t="n">
        <v>0</v>
      </c>
      <c r="U407" s="196" t="n">
        <v>0</v>
      </c>
      <c r="V407" s="196" t="n">
        <v>0</v>
      </c>
      <c r="W407" s="196" t="n">
        <v>0</v>
      </c>
      <c r="X407" s="196" t="n">
        <f aca="false">+(0.95-0.0497)/18</f>
        <v>0.0500166666666667</v>
      </c>
      <c r="Y407" s="196" t="n">
        <f aca="false">+(0.95-0.0497)/18</f>
        <v>0.0500166666666667</v>
      </c>
      <c r="Z407" s="196" t="n">
        <f aca="false">+(0.95-0.0497)/18</f>
        <v>0.0500166666666667</v>
      </c>
      <c r="AA407" s="196" t="n">
        <f aca="false">+(0.95-0.0497)/18</f>
        <v>0.0500166666666667</v>
      </c>
      <c r="AB407" s="196" t="n">
        <f aca="false">+(0.95-0.0497)/18</f>
        <v>0.0500166666666667</v>
      </c>
      <c r="AC407" s="196" t="n">
        <f aca="false">+(0.95-0.0497)/18</f>
        <v>0.0500166666666667</v>
      </c>
      <c r="AD407" s="196" t="n">
        <f aca="false">+(0.95-0.0497)/18</f>
        <v>0.0500166666666667</v>
      </c>
      <c r="AE407" s="196" t="n">
        <f aca="false">+(0.95-0.0497)/18</f>
        <v>0.0500166666666667</v>
      </c>
      <c r="AF407" s="196" t="n">
        <f aca="false">+(0.95-0.0497)/18</f>
        <v>0.0500166666666667</v>
      </c>
      <c r="AG407" s="196" t="n">
        <f aca="false">+(0.95-0.0497)/18</f>
        <v>0.0500166666666667</v>
      </c>
      <c r="AH407" s="170" t="n">
        <f aca="false">+(0.95-0.0497)/18</f>
        <v>0.0500166666666667</v>
      </c>
      <c r="AI407" s="196" t="n">
        <f aca="false">+(0.95-0.0497)/18</f>
        <v>0.0500166666666667</v>
      </c>
      <c r="AJ407" s="196" t="n">
        <f aca="false">+(0.95-0.0497)/18</f>
        <v>0.0500166666666667</v>
      </c>
      <c r="AK407" s="196" t="n">
        <f aca="false">+(0.95-0.0497)/18</f>
        <v>0.0500166666666667</v>
      </c>
      <c r="AL407" s="196" t="n">
        <f aca="false">+(0.95-0.0497)/18</f>
        <v>0.0500166666666667</v>
      </c>
      <c r="AM407" s="196" t="n">
        <f aca="false">+(0.95-0.0497)/18</f>
        <v>0.0500166666666667</v>
      </c>
      <c r="AN407" s="196" t="n">
        <f aca="false">+(0.95-0.0497)/18</f>
        <v>0.0500166666666667</v>
      </c>
      <c r="AO407" s="196" t="n">
        <f aca="false">+(0.95-0.0497)/18</f>
        <v>0.0500166666666667</v>
      </c>
      <c r="AP407" s="196" t="n">
        <v>0</v>
      </c>
      <c r="AQ407" s="196" t="n">
        <v>0</v>
      </c>
      <c r="AR407" s="196" t="n">
        <v>0</v>
      </c>
      <c r="AS407" s="196" t="n">
        <v>0</v>
      </c>
      <c r="AT407" s="196" t="n">
        <v>0.05</v>
      </c>
      <c r="AU407" s="196" t="n">
        <v>0</v>
      </c>
      <c r="AV407" s="196" t="n">
        <v>0</v>
      </c>
      <c r="AW407" s="196" t="n">
        <v>0</v>
      </c>
      <c r="AX407" s="196" t="n">
        <v>0</v>
      </c>
      <c r="AY407" s="196" t="n">
        <v>0</v>
      </c>
      <c r="AZ407" s="196" t="n">
        <v>0</v>
      </c>
      <c r="BA407" s="196" t="n">
        <v>0</v>
      </c>
      <c r="BB407" s="196" t="n">
        <v>0</v>
      </c>
      <c r="BC407" s="197" t="n">
        <f aca="false">SUM(D407:BB407)</f>
        <v>1.00000238095238</v>
      </c>
      <c r="BD407" s="195"/>
    </row>
    <row r="408" customFormat="false" ht="12.75" hidden="false" customHeight="false" outlineLevel="0" collapsed="false">
      <c r="A408" s="161"/>
      <c r="B408" s="195" t="s">
        <v>122</v>
      </c>
      <c r="C408" s="191"/>
      <c r="D408" s="196" t="n">
        <f aca="false">D407</f>
        <v>0</v>
      </c>
      <c r="E408" s="196" t="n">
        <f aca="false">+D408+E407</f>
        <v>0</v>
      </c>
      <c r="F408" s="196" t="n">
        <f aca="false">+E408+F407</f>
        <v>0</v>
      </c>
      <c r="G408" s="196" t="n">
        <f aca="false">+F408+G407</f>
        <v>0</v>
      </c>
      <c r="H408" s="196" t="n">
        <f aca="false">+G408+H407</f>
        <v>0</v>
      </c>
      <c r="I408" s="196" t="n">
        <f aca="false">+H408+I407</f>
        <v>0</v>
      </c>
      <c r="J408" s="196" t="n">
        <f aca="false">+I408+J407</f>
        <v>0</v>
      </c>
      <c r="K408" s="196" t="n">
        <f aca="false">+J408+K407</f>
        <v>0</v>
      </c>
      <c r="L408" s="196" t="n">
        <f aca="false">+K408+L407</f>
        <v>0</v>
      </c>
      <c r="M408" s="196" t="n">
        <f aca="false">+L408+M407</f>
        <v>0</v>
      </c>
      <c r="N408" s="196" t="n">
        <f aca="false">+M408+N407</f>
        <v>0.049702380952381</v>
      </c>
      <c r="O408" s="196" t="n">
        <f aca="false">+N408+O407</f>
        <v>0.049702380952381</v>
      </c>
      <c r="P408" s="196" t="n">
        <f aca="false">+O408+P407</f>
        <v>0.049702380952381</v>
      </c>
      <c r="Q408" s="196" t="n">
        <f aca="false">+P408+Q407</f>
        <v>0.049702380952381</v>
      </c>
      <c r="R408" s="196" t="n">
        <f aca="false">+Q408+R407</f>
        <v>0.049702380952381</v>
      </c>
      <c r="S408" s="196" t="n">
        <f aca="false">+R408+S407</f>
        <v>0.049702380952381</v>
      </c>
      <c r="T408" s="196" t="n">
        <f aca="false">+S408+T407</f>
        <v>0.049702380952381</v>
      </c>
      <c r="U408" s="196" t="n">
        <f aca="false">+T408+U407</f>
        <v>0.049702380952381</v>
      </c>
      <c r="V408" s="196" t="n">
        <f aca="false">+U408+V407</f>
        <v>0.049702380952381</v>
      </c>
      <c r="W408" s="196" t="n">
        <f aca="false">+V408+W407</f>
        <v>0.049702380952381</v>
      </c>
      <c r="X408" s="196" t="n">
        <f aca="false">+W408+X407</f>
        <v>0.0997190476190476</v>
      </c>
      <c r="Y408" s="196" t="n">
        <f aca="false">+X408+Y407</f>
        <v>0.149735714285714</v>
      </c>
      <c r="Z408" s="196" t="n">
        <f aca="false">+Y408+Z407</f>
        <v>0.199752380952381</v>
      </c>
      <c r="AA408" s="196" t="n">
        <f aca="false">+Z408+AA407</f>
        <v>0.249769047619048</v>
      </c>
      <c r="AB408" s="196" t="n">
        <f aca="false">+AA408+AB407</f>
        <v>0.299785714285714</v>
      </c>
      <c r="AC408" s="196" t="n">
        <f aca="false">+AB408+AC407</f>
        <v>0.349802380952381</v>
      </c>
      <c r="AD408" s="196" t="n">
        <f aca="false">+AC408+AD407</f>
        <v>0.399819047619048</v>
      </c>
      <c r="AE408" s="196" t="n">
        <f aca="false">+AD408+AE407</f>
        <v>0.449835714285714</v>
      </c>
      <c r="AF408" s="196" t="n">
        <f aca="false">+AE408+AF407</f>
        <v>0.499852380952381</v>
      </c>
      <c r="AG408" s="196" t="n">
        <f aca="false">+AF408+AG407</f>
        <v>0.549869047619048</v>
      </c>
      <c r="AH408" s="170" t="n">
        <f aca="false">+AG408+AH407</f>
        <v>0.599885714285714</v>
      </c>
      <c r="AI408" s="196" t="n">
        <f aca="false">+AH408+AI407</f>
        <v>0.649902380952381</v>
      </c>
      <c r="AJ408" s="196" t="n">
        <f aca="false">+AI408+AJ407</f>
        <v>0.699919047619048</v>
      </c>
      <c r="AK408" s="196" t="n">
        <f aca="false">+AJ408+AK407</f>
        <v>0.749935714285714</v>
      </c>
      <c r="AL408" s="196" t="n">
        <f aca="false">+AK408+AL407</f>
        <v>0.799952380952381</v>
      </c>
      <c r="AM408" s="196" t="n">
        <f aca="false">+AL408+AM407</f>
        <v>0.849969047619048</v>
      </c>
      <c r="AN408" s="196" t="n">
        <f aca="false">+AM408+AN407</f>
        <v>0.899985714285715</v>
      </c>
      <c r="AO408" s="196" t="n">
        <f aca="false">+AN408+AO407</f>
        <v>0.950002380952381</v>
      </c>
      <c r="AP408" s="196" t="n">
        <f aca="false">+AO408+AP407</f>
        <v>0.950002380952381</v>
      </c>
      <c r="AQ408" s="196" t="n">
        <f aca="false">+AP408+AQ407</f>
        <v>0.950002380952381</v>
      </c>
      <c r="AR408" s="196" t="n">
        <f aca="false">+AQ408+AR407</f>
        <v>0.950002380952381</v>
      </c>
      <c r="AS408" s="196" t="n">
        <f aca="false">+AR408+AS407</f>
        <v>0.950002380952381</v>
      </c>
      <c r="AT408" s="196" t="n">
        <f aca="false">+AS408+AT407</f>
        <v>1.00000238095238</v>
      </c>
      <c r="AU408" s="196" t="n">
        <f aca="false">+AT408+AU407</f>
        <v>1.00000238095238</v>
      </c>
      <c r="AV408" s="196" t="n">
        <f aca="false">+AU408+AV407</f>
        <v>1.00000238095238</v>
      </c>
      <c r="AW408" s="196" t="n">
        <f aca="false">+AV408+AW407</f>
        <v>1.00000238095238</v>
      </c>
      <c r="AX408" s="196" t="n">
        <f aca="false">+AW408+AX407</f>
        <v>1.00000238095238</v>
      </c>
      <c r="AY408" s="196" t="n">
        <f aca="false">+AX408+AY407</f>
        <v>1.00000238095238</v>
      </c>
      <c r="AZ408" s="196" t="n">
        <f aca="false">+AY408+AZ407</f>
        <v>1.00000238095238</v>
      </c>
      <c r="BA408" s="196" t="n">
        <f aca="false">+AZ408+BA407</f>
        <v>1.00000238095238</v>
      </c>
      <c r="BB408" s="196" t="n">
        <f aca="false">+BA408+BB407</f>
        <v>1.00000238095238</v>
      </c>
      <c r="BC408" s="197"/>
      <c r="BD408" s="195"/>
    </row>
    <row r="409" customFormat="false" ht="12.75" hidden="false" customHeight="false" outlineLevel="0" collapsed="false">
      <c r="A409" s="161"/>
      <c r="B409" s="195" t="s">
        <v>123</v>
      </c>
      <c r="C409" s="191"/>
      <c r="D409" s="196" t="n">
        <v>0</v>
      </c>
      <c r="E409" s="196" t="n">
        <v>0</v>
      </c>
      <c r="F409" s="196" t="n">
        <v>0</v>
      </c>
      <c r="G409" s="196" t="n">
        <v>0</v>
      </c>
      <c r="H409" s="196" t="n">
        <v>0</v>
      </c>
      <c r="I409" s="196" t="n">
        <v>0</v>
      </c>
      <c r="J409" s="196" t="n">
        <v>0</v>
      </c>
      <c r="K409" s="196" t="n">
        <v>0</v>
      </c>
      <c r="L409" s="196" t="n">
        <v>0</v>
      </c>
      <c r="M409" s="196" t="n">
        <v>0</v>
      </c>
      <c r="N409" s="196" t="n">
        <v>0.05</v>
      </c>
      <c r="O409" s="196" t="n">
        <v>0</v>
      </c>
      <c r="P409" s="196" t="n">
        <v>0</v>
      </c>
      <c r="Q409" s="196" t="n">
        <v>0</v>
      </c>
      <c r="R409" s="196" t="n">
        <v>0</v>
      </c>
      <c r="S409" s="196" t="n">
        <v>0</v>
      </c>
      <c r="T409" s="196" t="n">
        <v>0</v>
      </c>
      <c r="U409" s="196" t="n">
        <v>0</v>
      </c>
      <c r="V409" s="196" t="n">
        <v>0</v>
      </c>
      <c r="W409" s="196" t="n">
        <v>0</v>
      </c>
      <c r="X409" s="196" t="n">
        <f aca="false">+(0.34-0.05)/18</f>
        <v>0.0161111111111111</v>
      </c>
      <c r="Y409" s="196" t="n">
        <f aca="false">+(0.34-0.05)/18</f>
        <v>0.0161111111111111</v>
      </c>
      <c r="Z409" s="196" t="n">
        <f aca="false">+(0.34-0.05)/18</f>
        <v>0.0161111111111111</v>
      </c>
      <c r="AA409" s="196" t="n">
        <f aca="false">+(0.34-0.05)/18</f>
        <v>0.0161111111111111</v>
      </c>
      <c r="AB409" s="196" t="n">
        <f aca="false">+(0.34-0.05)/18</f>
        <v>0.0161111111111111</v>
      </c>
      <c r="AC409" s="196" t="n">
        <f aca="false">+(0.34-0.05)/18</f>
        <v>0.0161111111111111</v>
      </c>
      <c r="AD409" s="196" t="n">
        <f aca="false">+(0.34-0.05)/18</f>
        <v>0.0161111111111111</v>
      </c>
      <c r="AE409" s="196" t="n">
        <f aca="false">+(0.34-0.05)/18</f>
        <v>0.0161111111111111</v>
      </c>
      <c r="AF409" s="196" t="n">
        <f aca="false">+(0.34-0.05)/18</f>
        <v>0.0161111111111111</v>
      </c>
      <c r="AG409" s="196" t="n">
        <f aca="false">+(0.34-0.05)/18</f>
        <v>0.0161111111111111</v>
      </c>
      <c r="AH409" s="170" t="n">
        <f aca="false">+(0.34-0.05)/18</f>
        <v>0.0161111111111111</v>
      </c>
      <c r="AI409" s="196" t="n">
        <f aca="false">+(0.34-0.05)/18</f>
        <v>0.0161111111111111</v>
      </c>
      <c r="AJ409" s="196" t="n">
        <f aca="false">+(0.34-0.05)/18</f>
        <v>0.0161111111111111</v>
      </c>
      <c r="AK409" s="196" t="n">
        <f aca="false">+(0.34-0.05)/18</f>
        <v>0.0161111111111111</v>
      </c>
      <c r="AL409" s="196" t="n">
        <f aca="false">+(0.34-0.05)/18</f>
        <v>0.0161111111111111</v>
      </c>
      <c r="AM409" s="196" t="n">
        <f aca="false">+(0.34-0.05)/18</f>
        <v>0.0161111111111111</v>
      </c>
      <c r="AN409" s="196" t="n">
        <f aca="false">+(0.34-0.05)/18</f>
        <v>0.0161111111111111</v>
      </c>
      <c r="AO409" s="196" t="n">
        <f aca="false">+(0.34-0.05)/18</f>
        <v>0.0161111111111111</v>
      </c>
      <c r="AP409" s="196" t="n">
        <v>0.66</v>
      </c>
      <c r="AQ409" s="196" t="n">
        <v>0</v>
      </c>
      <c r="AR409" s="196" t="n">
        <v>0</v>
      </c>
      <c r="AS409" s="196" t="n">
        <v>0</v>
      </c>
      <c r="AT409" s="196" t="n">
        <v>0</v>
      </c>
      <c r="AU409" s="196" t="n">
        <v>0</v>
      </c>
      <c r="AV409" s="196" t="n">
        <v>0</v>
      </c>
      <c r="AW409" s="196" t="n">
        <v>0</v>
      </c>
      <c r="AX409" s="196" t="n">
        <v>0</v>
      </c>
      <c r="AY409" s="196" t="n">
        <v>0</v>
      </c>
      <c r="AZ409" s="196" t="n">
        <v>0</v>
      </c>
      <c r="BA409" s="196" t="n">
        <v>0</v>
      </c>
      <c r="BB409" s="196" t="n">
        <v>0</v>
      </c>
      <c r="BC409" s="197" t="n">
        <f aca="false">SUM(D409:BB409)</f>
        <v>1</v>
      </c>
      <c r="BD409" s="195"/>
    </row>
    <row r="410" customFormat="false" ht="12.75" hidden="false" customHeight="false" outlineLevel="0" collapsed="false">
      <c r="A410" s="161"/>
      <c r="B410" s="195" t="s">
        <v>124</v>
      </c>
      <c r="C410" s="191"/>
      <c r="D410" s="196" t="n">
        <f aca="false">D409</f>
        <v>0</v>
      </c>
      <c r="E410" s="196" t="n">
        <f aca="false">+D410+E409</f>
        <v>0</v>
      </c>
      <c r="F410" s="196" t="n">
        <f aca="false">+E410+F409</f>
        <v>0</v>
      </c>
      <c r="G410" s="196" t="n">
        <f aca="false">+F410+G409</f>
        <v>0</v>
      </c>
      <c r="H410" s="196" t="n">
        <f aca="false">+G410+H409</f>
        <v>0</v>
      </c>
      <c r="I410" s="196" t="n">
        <f aca="false">+H410+I409</f>
        <v>0</v>
      </c>
      <c r="J410" s="196" t="n">
        <f aca="false">+I410+J409</f>
        <v>0</v>
      </c>
      <c r="K410" s="196" t="n">
        <f aca="false">+J410+K409</f>
        <v>0</v>
      </c>
      <c r="L410" s="196" t="n">
        <f aca="false">+K410+L409</f>
        <v>0</v>
      </c>
      <c r="M410" s="196" t="n">
        <f aca="false">+L410+M409</f>
        <v>0</v>
      </c>
      <c r="N410" s="196" t="n">
        <f aca="false">+M410+N409</f>
        <v>0.05</v>
      </c>
      <c r="O410" s="196" t="n">
        <f aca="false">+N410+O409</f>
        <v>0.05</v>
      </c>
      <c r="P410" s="196" t="n">
        <f aca="false">+O410+P409</f>
        <v>0.05</v>
      </c>
      <c r="Q410" s="196" t="n">
        <f aca="false">+P410+Q409</f>
        <v>0.05</v>
      </c>
      <c r="R410" s="196" t="n">
        <f aca="false">+Q410+R409</f>
        <v>0.05</v>
      </c>
      <c r="S410" s="196" t="n">
        <f aca="false">+R410+S409</f>
        <v>0.05</v>
      </c>
      <c r="T410" s="196" t="n">
        <f aca="false">+S410+T409</f>
        <v>0.05</v>
      </c>
      <c r="U410" s="196" t="n">
        <f aca="false">+T410+U409</f>
        <v>0.05</v>
      </c>
      <c r="V410" s="196" t="n">
        <f aca="false">+U410+V409</f>
        <v>0.05</v>
      </c>
      <c r="W410" s="196" t="n">
        <f aca="false">+V410+W409</f>
        <v>0.05</v>
      </c>
      <c r="X410" s="196" t="n">
        <f aca="false">+W410+X409</f>
        <v>0.0661111111111111</v>
      </c>
      <c r="Y410" s="196" t="n">
        <f aca="false">+X410+Y409</f>
        <v>0.0822222222222222</v>
      </c>
      <c r="Z410" s="196" t="n">
        <f aca="false">+Y410+Z409</f>
        <v>0.0983333333333334</v>
      </c>
      <c r="AA410" s="196" t="n">
        <f aca="false">+Z410+AA409</f>
        <v>0.114444444444444</v>
      </c>
      <c r="AB410" s="196" t="n">
        <f aca="false">+AA410+AB409</f>
        <v>0.130555555555556</v>
      </c>
      <c r="AC410" s="196" t="n">
        <f aca="false">+AB410+AC409</f>
        <v>0.146666666666667</v>
      </c>
      <c r="AD410" s="196" t="n">
        <f aca="false">+AC410+AD409</f>
        <v>0.162777777777778</v>
      </c>
      <c r="AE410" s="196" t="n">
        <f aca="false">+AD410+AE409</f>
        <v>0.178888888888889</v>
      </c>
      <c r="AF410" s="196" t="n">
        <f aca="false">+AE410+AF409</f>
        <v>0.195</v>
      </c>
      <c r="AG410" s="196" t="n">
        <f aca="false">+AF410+AG409</f>
        <v>0.211111111111111</v>
      </c>
      <c r="AH410" s="170" t="n">
        <f aca="false">+AG410+AH409</f>
        <v>0.227222222222222</v>
      </c>
      <c r="AI410" s="196" t="n">
        <f aca="false">+AH410+AI409</f>
        <v>0.243333333333333</v>
      </c>
      <c r="AJ410" s="196" t="n">
        <f aca="false">+AI410+AJ409</f>
        <v>0.259444444444444</v>
      </c>
      <c r="AK410" s="196" t="n">
        <f aca="false">+AJ410+AK409</f>
        <v>0.275555555555556</v>
      </c>
      <c r="AL410" s="196" t="n">
        <f aca="false">+AK410+AL409</f>
        <v>0.291666666666667</v>
      </c>
      <c r="AM410" s="196" t="n">
        <f aca="false">+AL410+AM409</f>
        <v>0.307777777777778</v>
      </c>
      <c r="AN410" s="196" t="n">
        <f aca="false">+AM410+AN409</f>
        <v>0.323888888888889</v>
      </c>
      <c r="AO410" s="196" t="n">
        <f aca="false">+AN410+AO409</f>
        <v>0.34</v>
      </c>
      <c r="AP410" s="196" t="n">
        <f aca="false">+AO410+AP409</f>
        <v>1</v>
      </c>
      <c r="AQ410" s="196" t="n">
        <f aca="false">+AP410+AQ409</f>
        <v>1</v>
      </c>
      <c r="AR410" s="196" t="n">
        <f aca="false">+AQ410+AR409</f>
        <v>1</v>
      </c>
      <c r="AS410" s="196" t="n">
        <f aca="false">+AR410+AS409</f>
        <v>1</v>
      </c>
      <c r="AT410" s="196" t="n">
        <f aca="false">+AS410+AT409</f>
        <v>1</v>
      </c>
      <c r="AU410" s="196" t="n">
        <f aca="false">+AT410+AU409</f>
        <v>1</v>
      </c>
      <c r="AV410" s="196" t="n">
        <f aca="false">+AU410+AV409</f>
        <v>1</v>
      </c>
      <c r="AW410" s="196" t="n">
        <f aca="false">+AV410+AW409</f>
        <v>1</v>
      </c>
      <c r="AX410" s="196" t="n">
        <f aca="false">+AW410+AX409</f>
        <v>1</v>
      </c>
      <c r="AY410" s="196" t="n">
        <f aca="false">+AX410+AY409</f>
        <v>1</v>
      </c>
      <c r="AZ410" s="196" t="n">
        <f aca="false">+AY410+AZ409</f>
        <v>1</v>
      </c>
      <c r="BA410" s="196" t="n">
        <f aca="false">+AZ410+BA409</f>
        <v>1</v>
      </c>
      <c r="BB410" s="196" t="n">
        <f aca="false">+BA410+BB409</f>
        <v>1</v>
      </c>
      <c r="BC410" s="197"/>
      <c r="BD410" s="195"/>
    </row>
    <row r="411" customFormat="false" ht="12.75" hidden="false" customHeight="false" outlineLevel="0" collapsed="false">
      <c r="A411" s="161"/>
      <c r="B411" s="210"/>
      <c r="C411" s="191"/>
      <c r="D411" s="211"/>
      <c r="E411" s="211"/>
      <c r="F411" s="211"/>
      <c r="G411" s="211"/>
      <c r="H411" s="211"/>
      <c r="I411" s="211"/>
      <c r="J411" s="211"/>
      <c r="K411" s="211"/>
      <c r="L411" s="211"/>
      <c r="M411" s="211"/>
      <c r="N411" s="211"/>
      <c r="O411" s="211"/>
      <c r="P411" s="211"/>
      <c r="Q411" s="211"/>
      <c r="R411" s="211"/>
      <c r="S411" s="211"/>
      <c r="T411" s="211"/>
      <c r="U411" s="211"/>
      <c r="V411" s="211"/>
      <c r="W411" s="211"/>
      <c r="X411" s="211"/>
      <c r="Y411" s="211"/>
      <c r="Z411" s="211"/>
      <c r="AA411" s="211"/>
      <c r="AB411" s="211"/>
      <c r="AC411" s="211"/>
      <c r="AD411" s="211"/>
      <c r="AE411" s="211"/>
      <c r="AF411" s="211"/>
      <c r="AG411" s="211"/>
      <c r="AH411" s="175"/>
      <c r="AI411" s="211"/>
      <c r="AJ411" s="211"/>
      <c r="AK411" s="211"/>
      <c r="AL411" s="211"/>
      <c r="AM411" s="211"/>
      <c r="AN411" s="211"/>
      <c r="AO411" s="211"/>
      <c r="AP411" s="211"/>
      <c r="AQ411" s="211"/>
      <c r="AR411" s="211"/>
      <c r="AS411" s="211"/>
      <c r="AT411" s="211"/>
      <c r="AU411" s="211"/>
      <c r="AV411" s="211"/>
      <c r="AW411" s="211"/>
      <c r="AX411" s="211"/>
      <c r="AY411" s="211"/>
      <c r="AZ411" s="211"/>
      <c r="BA411" s="211"/>
      <c r="BB411" s="211"/>
      <c r="BC411" s="212"/>
      <c r="BD411" s="210"/>
    </row>
    <row r="412" customFormat="false" ht="12.75" hidden="false" customHeight="false" outlineLevel="0" collapsed="false">
      <c r="A412" s="161"/>
      <c r="B412" s="200" t="s">
        <v>125</v>
      </c>
      <c r="C412" s="201" t="n">
        <v>14.2</v>
      </c>
      <c r="D412" s="202" t="n">
        <f aca="false">+D408*$C412</f>
        <v>0</v>
      </c>
      <c r="E412" s="202" t="n">
        <f aca="false">+E408*$C412</f>
        <v>0</v>
      </c>
      <c r="F412" s="202" t="n">
        <f aca="false">+F408*$C412</f>
        <v>0</v>
      </c>
      <c r="G412" s="202" t="n">
        <f aca="false">+G408*$C412</f>
        <v>0</v>
      </c>
      <c r="H412" s="202" t="n">
        <f aca="false">+H408*$C412</f>
        <v>0</v>
      </c>
      <c r="I412" s="202" t="n">
        <f aca="false">+I408*$C412</f>
        <v>0</v>
      </c>
      <c r="J412" s="202" t="n">
        <f aca="false">+J408*$C412</f>
        <v>0</v>
      </c>
      <c r="K412" s="202" t="n">
        <f aca="false">+K408*$C412</f>
        <v>0</v>
      </c>
      <c r="L412" s="202" t="n">
        <f aca="false">+L408*$C412</f>
        <v>0</v>
      </c>
      <c r="M412" s="202" t="n">
        <f aca="false">+M408*$C412</f>
        <v>0</v>
      </c>
      <c r="N412" s="202" t="n">
        <f aca="false">+N408*$C412</f>
        <v>0.705773809523809</v>
      </c>
      <c r="O412" s="202" t="n">
        <f aca="false">+O408*$C412</f>
        <v>0.705773809523809</v>
      </c>
      <c r="P412" s="202" t="n">
        <f aca="false">+P408*$C412</f>
        <v>0.705773809523809</v>
      </c>
      <c r="Q412" s="202" t="n">
        <f aca="false">+Q408*$C412</f>
        <v>0.705773809523809</v>
      </c>
      <c r="R412" s="202" t="n">
        <f aca="false">+R408*$C412</f>
        <v>0.705773809523809</v>
      </c>
      <c r="S412" s="202" t="n">
        <f aca="false">+S408*$C412</f>
        <v>0.705773809523809</v>
      </c>
      <c r="T412" s="202" t="n">
        <f aca="false">+T408*$C412</f>
        <v>0.705773809523809</v>
      </c>
      <c r="U412" s="202" t="n">
        <f aca="false">+U408*$C412</f>
        <v>0.705773809523809</v>
      </c>
      <c r="V412" s="202" t="n">
        <f aca="false">+V408*$C412</f>
        <v>0.705773809523809</v>
      </c>
      <c r="W412" s="202" t="n">
        <f aca="false">+W408*$C412</f>
        <v>0.705773809523809</v>
      </c>
      <c r="X412" s="202" t="n">
        <f aca="false">+X408*$C412</f>
        <v>1.41601047619048</v>
      </c>
      <c r="Y412" s="202" t="n">
        <f aca="false">+Y408*$C412</f>
        <v>2.12624714285714</v>
      </c>
      <c r="Z412" s="202" t="n">
        <f aca="false">+Z408*$C412</f>
        <v>2.83648380952381</v>
      </c>
      <c r="AA412" s="202" t="n">
        <f aca="false">+AA408*$C412</f>
        <v>3.54672047619048</v>
      </c>
      <c r="AB412" s="202" t="n">
        <f aca="false">+AB408*$C412</f>
        <v>4.25695714285714</v>
      </c>
      <c r="AC412" s="202" t="n">
        <f aca="false">+AC408*$C412</f>
        <v>4.96719380952381</v>
      </c>
      <c r="AD412" s="202" t="n">
        <f aca="false">+AD408*$C412</f>
        <v>5.67743047619048</v>
      </c>
      <c r="AE412" s="202" t="n">
        <f aca="false">+AE408*$C412</f>
        <v>6.38766714285714</v>
      </c>
      <c r="AF412" s="202" t="n">
        <f aca="false">+AF408*$C412</f>
        <v>7.09790380952381</v>
      </c>
      <c r="AG412" s="202" t="n">
        <f aca="false">+AG408*$C412</f>
        <v>7.80814047619047</v>
      </c>
      <c r="AH412" s="181" t="n">
        <f aca="false">+AH408*$C412</f>
        <v>8.51837714285714</v>
      </c>
      <c r="AI412" s="202" t="n">
        <f aca="false">+AI408*$C412</f>
        <v>9.22861380952381</v>
      </c>
      <c r="AJ412" s="202" t="n">
        <f aca="false">+AJ408*$C412</f>
        <v>9.93885047619048</v>
      </c>
      <c r="AK412" s="202" t="n">
        <f aca="false">+AK408*$C412</f>
        <v>10.6490871428571</v>
      </c>
      <c r="AL412" s="202" t="n">
        <f aca="false">+AL408*$C412</f>
        <v>11.3593238095238</v>
      </c>
      <c r="AM412" s="202" t="n">
        <f aca="false">+AM408*$C412</f>
        <v>12.0695604761905</v>
      </c>
      <c r="AN412" s="202" t="n">
        <f aca="false">+AN408*$C412</f>
        <v>12.7797971428571</v>
      </c>
      <c r="AO412" s="202" t="n">
        <f aca="false">+AO408*$C412</f>
        <v>13.4900338095238</v>
      </c>
      <c r="AP412" s="202" t="n">
        <f aca="false">+AP408*$C412</f>
        <v>13.4900338095238</v>
      </c>
      <c r="AQ412" s="202" t="n">
        <f aca="false">+AQ408*$C412</f>
        <v>13.4900338095238</v>
      </c>
      <c r="AR412" s="202" t="n">
        <f aca="false">+AR408*$C412</f>
        <v>13.4900338095238</v>
      </c>
      <c r="AS412" s="202" t="n">
        <f aca="false">+AS408*$C412</f>
        <v>13.4900338095238</v>
      </c>
      <c r="AT412" s="202" t="n">
        <f aca="false">+AT408*$C412</f>
        <v>14.2000338095238</v>
      </c>
      <c r="AU412" s="202" t="n">
        <f aca="false">+AU408*$C412</f>
        <v>14.2000338095238</v>
      </c>
      <c r="AV412" s="202" t="n">
        <f aca="false">+AV408*$C412</f>
        <v>14.2000338095238</v>
      </c>
      <c r="AW412" s="202" t="n">
        <f aca="false">+AW408*$C412</f>
        <v>14.2000338095238</v>
      </c>
      <c r="AX412" s="202" t="n">
        <f aca="false">+AX408*$C412</f>
        <v>14.2000338095238</v>
      </c>
      <c r="AY412" s="202" t="n">
        <f aca="false">+AY408*$C412</f>
        <v>14.2000338095238</v>
      </c>
      <c r="AZ412" s="202" t="n">
        <f aca="false">+AZ408*$C412</f>
        <v>14.2000338095238</v>
      </c>
      <c r="BA412" s="202" t="n">
        <f aca="false">+BA408*$C412</f>
        <v>14.2000338095238</v>
      </c>
      <c r="BB412" s="202" t="n">
        <f aca="false">+BB408*$C412</f>
        <v>14.2000338095238</v>
      </c>
      <c r="BC412" s="203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204"/>
      <c r="BN412" s="204"/>
      <c r="BO412" s="204"/>
      <c r="BP412" s="204"/>
      <c r="BQ412" s="204"/>
      <c r="BR412" s="204"/>
      <c r="BS412" s="204"/>
      <c r="BT412" s="204"/>
      <c r="BU412" s="204"/>
      <c r="BV412" s="204"/>
      <c r="BW412" s="204"/>
      <c r="BX412" s="204"/>
      <c r="BY412" s="204"/>
      <c r="BZ412" s="204"/>
      <c r="CA412" s="204"/>
      <c r="CB412" s="204"/>
      <c r="CC412" s="204"/>
      <c r="CD412" s="204"/>
      <c r="CE412" s="204"/>
      <c r="CF412" s="204"/>
      <c r="CG412" s="204"/>
      <c r="CH412" s="204"/>
      <c r="CI412" s="204"/>
      <c r="CJ412" s="204"/>
      <c r="CK412" s="204"/>
    </row>
    <row r="413" customFormat="false" ht="13.5" hidden="false" customHeight="false" outlineLevel="0" collapsed="false">
      <c r="A413" s="161"/>
      <c r="B413" s="205" t="s">
        <v>126</v>
      </c>
      <c r="C413" s="206" t="e">
        <f aca="false">+#REF!</f>
        <v>#REF!</v>
      </c>
      <c r="D413" s="207" t="n">
        <f aca="false">+D410*$C412</f>
        <v>0</v>
      </c>
      <c r="E413" s="207" t="n">
        <f aca="false">+E410*$C412</f>
        <v>0</v>
      </c>
      <c r="F413" s="207" t="n">
        <f aca="false">+F410*$C412</f>
        <v>0</v>
      </c>
      <c r="G413" s="207" t="n">
        <f aca="false">+G410*$C412</f>
        <v>0</v>
      </c>
      <c r="H413" s="207" t="n">
        <f aca="false">+H410*$C412</f>
        <v>0</v>
      </c>
      <c r="I413" s="207" t="n">
        <f aca="false">+I410*$C412</f>
        <v>0</v>
      </c>
      <c r="J413" s="207" t="n">
        <f aca="false">+J410*$C412</f>
        <v>0</v>
      </c>
      <c r="K413" s="207" t="n">
        <f aca="false">+K410*$C412</f>
        <v>0</v>
      </c>
      <c r="L413" s="207" t="n">
        <f aca="false">+L410*$C412</f>
        <v>0</v>
      </c>
      <c r="M413" s="207" t="n">
        <f aca="false">+M410*$C412</f>
        <v>0</v>
      </c>
      <c r="N413" s="207" t="n">
        <f aca="false">+N410*$C412</f>
        <v>0.71</v>
      </c>
      <c r="O413" s="207" t="n">
        <f aca="false">+O410*$C412</f>
        <v>0.71</v>
      </c>
      <c r="P413" s="207" t="n">
        <f aca="false">+P410*$C412</f>
        <v>0.71</v>
      </c>
      <c r="Q413" s="207" t="n">
        <f aca="false">+Q410*$C412</f>
        <v>0.71</v>
      </c>
      <c r="R413" s="207" t="n">
        <f aca="false">+R410*$C412</f>
        <v>0.71</v>
      </c>
      <c r="S413" s="207" t="n">
        <f aca="false">+S410*$C412</f>
        <v>0.71</v>
      </c>
      <c r="T413" s="207" t="n">
        <f aca="false">+T410*$C412</f>
        <v>0.71</v>
      </c>
      <c r="U413" s="207" t="n">
        <f aca="false">+U410*$C412</f>
        <v>0.71</v>
      </c>
      <c r="V413" s="207" t="n">
        <f aca="false">+V410*$C412</f>
        <v>0.71</v>
      </c>
      <c r="W413" s="207" t="n">
        <f aca="false">+W410*$C412</f>
        <v>0.71</v>
      </c>
      <c r="X413" s="207" t="n">
        <f aca="false">+X410*$C412</f>
        <v>0.938777777777778</v>
      </c>
      <c r="Y413" s="207" t="n">
        <f aca="false">+Y410*$C412</f>
        <v>1.16755555555556</v>
      </c>
      <c r="Z413" s="207" t="n">
        <f aca="false">+Z410*$C412</f>
        <v>1.39633333333333</v>
      </c>
      <c r="AA413" s="207" t="n">
        <f aca="false">+AA410*$C412</f>
        <v>1.62511111111111</v>
      </c>
      <c r="AB413" s="207" t="n">
        <f aca="false">+AB410*$C412</f>
        <v>1.85388888888889</v>
      </c>
      <c r="AC413" s="207" t="n">
        <f aca="false">+AC410*$C412</f>
        <v>2.08266666666667</v>
      </c>
      <c r="AD413" s="207" t="n">
        <f aca="false">+AD410*$C412</f>
        <v>2.31144444444444</v>
      </c>
      <c r="AE413" s="207" t="n">
        <f aca="false">+AE410*$C412</f>
        <v>2.54022222222222</v>
      </c>
      <c r="AF413" s="207" t="n">
        <f aca="false">+AF410*$C412</f>
        <v>2.769</v>
      </c>
      <c r="AG413" s="207" t="n">
        <f aca="false">+AG410*$C412</f>
        <v>2.99777777777778</v>
      </c>
      <c r="AH413" s="187" t="n">
        <f aca="false">+AH410*$C412</f>
        <v>3.22655555555556</v>
      </c>
      <c r="AI413" s="207" t="n">
        <f aca="false">+AI410*$C412</f>
        <v>3.45533333333333</v>
      </c>
      <c r="AJ413" s="207" t="n">
        <f aca="false">+AJ410*$C412</f>
        <v>3.68411111111111</v>
      </c>
      <c r="AK413" s="207" t="n">
        <f aca="false">+AK410*$C412</f>
        <v>3.91288888888889</v>
      </c>
      <c r="AL413" s="207" t="n">
        <f aca="false">+AL410*$C412</f>
        <v>4.14166666666667</v>
      </c>
      <c r="AM413" s="207" t="n">
        <f aca="false">+AM410*$C412</f>
        <v>4.37044444444445</v>
      </c>
      <c r="AN413" s="207" t="n">
        <f aca="false">+AN410*$C412</f>
        <v>4.59922222222222</v>
      </c>
      <c r="AO413" s="207" t="n">
        <f aca="false">+AO410*$C412</f>
        <v>4.828</v>
      </c>
      <c r="AP413" s="207" t="n">
        <f aca="false">+AP410*$C412</f>
        <v>14.2</v>
      </c>
      <c r="AQ413" s="207" t="n">
        <f aca="false">+AQ410*$C412</f>
        <v>14.2</v>
      </c>
      <c r="AR413" s="207" t="n">
        <f aca="false">+AR410*$C412</f>
        <v>14.2</v>
      </c>
      <c r="AS413" s="207" t="n">
        <f aca="false">+AS410*$C412</f>
        <v>14.2</v>
      </c>
      <c r="AT413" s="207" t="n">
        <f aca="false">+AT410*$C412</f>
        <v>14.2</v>
      </c>
      <c r="AU413" s="207" t="n">
        <f aca="false">+AU410*$C412</f>
        <v>14.2</v>
      </c>
      <c r="AV413" s="207" t="n">
        <f aca="false">+AV410*$C412</f>
        <v>14.2</v>
      </c>
      <c r="AW413" s="207" t="n">
        <f aca="false">+AW410*$C412</f>
        <v>14.2</v>
      </c>
      <c r="AX413" s="207" t="n">
        <f aca="false">+AX410*$C412</f>
        <v>14.2</v>
      </c>
      <c r="AY413" s="207" t="n">
        <f aca="false">+AY410*$C412</f>
        <v>14.2</v>
      </c>
      <c r="AZ413" s="207" t="n">
        <f aca="false">+AZ410*$C412</f>
        <v>14.2</v>
      </c>
      <c r="BA413" s="207" t="n">
        <f aca="false">+BA410*$C412</f>
        <v>14.2</v>
      </c>
      <c r="BB413" s="207" t="n">
        <f aca="false">+BB410*$C412</f>
        <v>14.2</v>
      </c>
      <c r="BC413" s="208"/>
      <c r="BD413" s="209"/>
      <c r="BE413" s="209"/>
      <c r="BF413" s="209"/>
      <c r="BG413" s="209"/>
      <c r="BH413" s="209"/>
      <c r="BI413" s="209"/>
      <c r="BJ413" s="209"/>
      <c r="BK413" s="209"/>
      <c r="BL413" s="209"/>
      <c r="BM413" s="209"/>
      <c r="BN413" s="209"/>
      <c r="BO413" s="209"/>
      <c r="BP413" s="209"/>
      <c r="BQ413" s="209"/>
      <c r="BR413" s="209"/>
      <c r="BS413" s="209"/>
      <c r="BT413" s="209"/>
      <c r="BU413" s="209"/>
      <c r="BV413" s="209"/>
      <c r="BW413" s="209"/>
      <c r="BX413" s="209"/>
      <c r="BY413" s="209"/>
      <c r="BZ413" s="209"/>
      <c r="CA413" s="209"/>
      <c r="CB413" s="209"/>
      <c r="CC413" s="209"/>
      <c r="CD413" s="209"/>
      <c r="CE413" s="209"/>
      <c r="CF413" s="209"/>
      <c r="CG413" s="209"/>
      <c r="CH413" s="209"/>
      <c r="CI413" s="209"/>
      <c r="CJ413" s="209"/>
      <c r="CK413" s="209"/>
    </row>
    <row r="414" customFormat="false" ht="15" hidden="false" customHeight="true" outlineLevel="0" collapsed="false">
      <c r="A414" s="161" t="n">
        <f aca="false">+A406+1</f>
        <v>9</v>
      </c>
      <c r="B414" s="190" t="e">
        <f aca="false">#REF!</f>
        <v>#REF!</v>
      </c>
      <c r="C414" s="191" t="e">
        <f aca="false">#REF!</f>
        <v>#REF!</v>
      </c>
      <c r="D414" s="192"/>
      <c r="E414" s="192"/>
      <c r="F414" s="192"/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192"/>
      <c r="S414" s="192"/>
      <c r="T414" s="192"/>
      <c r="U414" s="192"/>
      <c r="V414" s="192"/>
      <c r="W414" s="192"/>
      <c r="X414" s="192"/>
      <c r="Y414" s="192"/>
      <c r="Z414" s="192"/>
      <c r="AA414" s="192"/>
      <c r="AB414" s="192"/>
      <c r="AC414" s="192"/>
      <c r="AD414" s="192"/>
      <c r="AE414" s="192"/>
      <c r="AF414" s="192"/>
      <c r="AG414" s="192"/>
      <c r="AH414" s="165"/>
      <c r="AI414" s="192"/>
      <c r="AJ414" s="192"/>
      <c r="AK414" s="192"/>
      <c r="AL414" s="192"/>
      <c r="AM414" s="192"/>
      <c r="AN414" s="192"/>
      <c r="AO414" s="192"/>
      <c r="AP414" s="192"/>
      <c r="AQ414" s="192"/>
      <c r="AR414" s="192"/>
      <c r="AS414" s="192"/>
      <c r="AT414" s="192"/>
      <c r="AU414" s="192"/>
      <c r="AV414" s="192"/>
      <c r="AW414" s="192"/>
      <c r="AX414" s="192"/>
      <c r="AY414" s="192"/>
      <c r="AZ414" s="192"/>
      <c r="BA414" s="192"/>
      <c r="BB414" s="192"/>
      <c r="BC414" s="193"/>
    </row>
    <row r="415" customFormat="false" ht="12.75" hidden="false" customHeight="false" outlineLevel="0" collapsed="false">
      <c r="A415" s="161"/>
      <c r="B415" s="195" t="s">
        <v>121</v>
      </c>
      <c r="C415" s="191"/>
      <c r="D415" s="196" t="n">
        <v>0</v>
      </c>
      <c r="E415" s="196" t="n">
        <v>0</v>
      </c>
      <c r="F415" s="196" t="n">
        <v>0</v>
      </c>
      <c r="G415" s="196" t="n">
        <v>0</v>
      </c>
      <c r="H415" s="196" t="n">
        <v>0</v>
      </c>
      <c r="I415" s="196" t="n">
        <v>0</v>
      </c>
      <c r="J415" s="196" t="n">
        <v>0</v>
      </c>
      <c r="K415" s="196" t="n">
        <v>0</v>
      </c>
      <c r="L415" s="196" t="n">
        <v>0</v>
      </c>
      <c r="M415" s="196" t="n">
        <v>0</v>
      </c>
      <c r="N415" s="196" t="n">
        <f aca="false">16.7/336</f>
        <v>0.049702380952381</v>
      </c>
      <c r="O415" s="196" t="n">
        <v>0</v>
      </c>
      <c r="P415" s="196" t="n">
        <v>0</v>
      </c>
      <c r="Q415" s="196" t="n">
        <v>0</v>
      </c>
      <c r="R415" s="196" t="n">
        <v>0</v>
      </c>
      <c r="S415" s="196" t="n">
        <v>0</v>
      </c>
      <c r="T415" s="196" t="n">
        <v>0</v>
      </c>
      <c r="U415" s="196" t="n">
        <v>0</v>
      </c>
      <c r="V415" s="196" t="n">
        <v>0</v>
      </c>
      <c r="W415" s="196" t="n">
        <v>0</v>
      </c>
      <c r="X415" s="196" t="n">
        <f aca="false">+(0.95-0.0497)/18</f>
        <v>0.0500166666666667</v>
      </c>
      <c r="Y415" s="196" t="n">
        <f aca="false">+(0.95-0.0497)/18</f>
        <v>0.0500166666666667</v>
      </c>
      <c r="Z415" s="196" t="n">
        <f aca="false">+(0.95-0.0497)/18</f>
        <v>0.0500166666666667</v>
      </c>
      <c r="AA415" s="196" t="n">
        <f aca="false">+(0.95-0.0497)/18</f>
        <v>0.0500166666666667</v>
      </c>
      <c r="AB415" s="196" t="n">
        <f aca="false">+(0.95-0.0497)/18</f>
        <v>0.0500166666666667</v>
      </c>
      <c r="AC415" s="196" t="n">
        <f aca="false">+(0.95-0.0497)/18</f>
        <v>0.0500166666666667</v>
      </c>
      <c r="AD415" s="196" t="n">
        <f aca="false">+(0.95-0.0497)/18</f>
        <v>0.0500166666666667</v>
      </c>
      <c r="AE415" s="196" t="n">
        <f aca="false">+(0.95-0.0497)/18</f>
        <v>0.0500166666666667</v>
      </c>
      <c r="AF415" s="196" t="n">
        <f aca="false">+(0.95-0.0497)/18</f>
        <v>0.0500166666666667</v>
      </c>
      <c r="AG415" s="196" t="n">
        <f aca="false">+(0.95-0.0497)/18</f>
        <v>0.0500166666666667</v>
      </c>
      <c r="AH415" s="170" t="n">
        <f aca="false">+(0.95-0.0497)/18</f>
        <v>0.0500166666666667</v>
      </c>
      <c r="AI415" s="196" t="n">
        <f aca="false">+(0.95-0.0497)/18</f>
        <v>0.0500166666666667</v>
      </c>
      <c r="AJ415" s="196" t="n">
        <f aca="false">+(0.95-0.0497)/18</f>
        <v>0.0500166666666667</v>
      </c>
      <c r="AK415" s="196" t="n">
        <f aca="false">+(0.95-0.0497)/18</f>
        <v>0.0500166666666667</v>
      </c>
      <c r="AL415" s="196" t="n">
        <f aca="false">+(0.95-0.0497)/18</f>
        <v>0.0500166666666667</v>
      </c>
      <c r="AM415" s="196" t="n">
        <f aca="false">+(0.95-0.0497)/18</f>
        <v>0.0500166666666667</v>
      </c>
      <c r="AN415" s="196" t="n">
        <f aca="false">+(0.95-0.0497)/18</f>
        <v>0.0500166666666667</v>
      </c>
      <c r="AO415" s="196" t="n">
        <f aca="false">+(0.95-0.0497)/18</f>
        <v>0.0500166666666667</v>
      </c>
      <c r="AP415" s="196" t="n">
        <v>0</v>
      </c>
      <c r="AQ415" s="196" t="n">
        <v>0</v>
      </c>
      <c r="AR415" s="196" t="n">
        <v>0</v>
      </c>
      <c r="AS415" s="196" t="n">
        <v>0</v>
      </c>
      <c r="AT415" s="196" t="n">
        <v>0.05</v>
      </c>
      <c r="AU415" s="196" t="n">
        <v>0</v>
      </c>
      <c r="AV415" s="196" t="n">
        <v>0</v>
      </c>
      <c r="AW415" s="196" t="n">
        <v>0</v>
      </c>
      <c r="AX415" s="196" t="n">
        <v>0</v>
      </c>
      <c r="AY415" s="196" t="n">
        <v>0</v>
      </c>
      <c r="AZ415" s="196" t="n">
        <v>0</v>
      </c>
      <c r="BA415" s="196" t="n">
        <v>0</v>
      </c>
      <c r="BB415" s="196" t="n">
        <v>0</v>
      </c>
      <c r="BC415" s="197" t="n">
        <f aca="false">SUM(D415:BB415)</f>
        <v>1.00000238095238</v>
      </c>
      <c r="BD415" s="195"/>
    </row>
    <row r="416" customFormat="false" ht="12.75" hidden="false" customHeight="false" outlineLevel="0" collapsed="false">
      <c r="A416" s="161"/>
      <c r="B416" s="195" t="s">
        <v>122</v>
      </c>
      <c r="C416" s="191"/>
      <c r="D416" s="196" t="n">
        <f aca="false">D415</f>
        <v>0</v>
      </c>
      <c r="E416" s="196" t="n">
        <f aca="false">+D416+E415</f>
        <v>0</v>
      </c>
      <c r="F416" s="196" t="n">
        <f aca="false">+E416+F415</f>
        <v>0</v>
      </c>
      <c r="G416" s="196" t="n">
        <f aca="false">+F416+G415</f>
        <v>0</v>
      </c>
      <c r="H416" s="196" t="n">
        <f aca="false">+G416+H415</f>
        <v>0</v>
      </c>
      <c r="I416" s="196" t="n">
        <f aca="false">+H416+I415</f>
        <v>0</v>
      </c>
      <c r="J416" s="196" t="n">
        <f aca="false">+I416+J415</f>
        <v>0</v>
      </c>
      <c r="K416" s="196" t="n">
        <f aca="false">+J416+K415</f>
        <v>0</v>
      </c>
      <c r="L416" s="196" t="n">
        <f aca="false">+K416+L415</f>
        <v>0</v>
      </c>
      <c r="M416" s="196" t="n">
        <f aca="false">+L416+M415</f>
        <v>0</v>
      </c>
      <c r="N416" s="196" t="n">
        <f aca="false">+M416+N415</f>
        <v>0.049702380952381</v>
      </c>
      <c r="O416" s="196" t="n">
        <f aca="false">+N416+O415</f>
        <v>0.049702380952381</v>
      </c>
      <c r="P416" s="196" t="n">
        <f aca="false">+O416+P415</f>
        <v>0.049702380952381</v>
      </c>
      <c r="Q416" s="196" t="n">
        <f aca="false">+P416+Q415</f>
        <v>0.049702380952381</v>
      </c>
      <c r="R416" s="196" t="n">
        <f aca="false">+Q416+R415</f>
        <v>0.049702380952381</v>
      </c>
      <c r="S416" s="196" t="n">
        <f aca="false">+R416+S415</f>
        <v>0.049702380952381</v>
      </c>
      <c r="T416" s="196" t="n">
        <f aca="false">+S416+T415</f>
        <v>0.049702380952381</v>
      </c>
      <c r="U416" s="196" t="n">
        <f aca="false">+T416+U415</f>
        <v>0.049702380952381</v>
      </c>
      <c r="V416" s="196" t="n">
        <f aca="false">+U416+V415</f>
        <v>0.049702380952381</v>
      </c>
      <c r="W416" s="196" t="n">
        <f aca="false">+V416+W415</f>
        <v>0.049702380952381</v>
      </c>
      <c r="X416" s="196" t="n">
        <f aca="false">+W416+X415</f>
        <v>0.0997190476190476</v>
      </c>
      <c r="Y416" s="196" t="n">
        <f aca="false">+X416+Y415</f>
        <v>0.149735714285714</v>
      </c>
      <c r="Z416" s="196" t="n">
        <f aca="false">+Y416+Z415</f>
        <v>0.199752380952381</v>
      </c>
      <c r="AA416" s="196" t="n">
        <f aca="false">+Z416+AA415</f>
        <v>0.249769047619048</v>
      </c>
      <c r="AB416" s="196" t="n">
        <f aca="false">+AA416+AB415</f>
        <v>0.299785714285714</v>
      </c>
      <c r="AC416" s="196" t="n">
        <f aca="false">+AB416+AC415</f>
        <v>0.349802380952381</v>
      </c>
      <c r="AD416" s="196" t="n">
        <f aca="false">+AC416+AD415</f>
        <v>0.399819047619048</v>
      </c>
      <c r="AE416" s="196" t="n">
        <f aca="false">+AD416+AE415</f>
        <v>0.449835714285714</v>
      </c>
      <c r="AF416" s="196" t="n">
        <f aca="false">+AE416+AF415</f>
        <v>0.499852380952381</v>
      </c>
      <c r="AG416" s="196" t="n">
        <f aca="false">+AF416+AG415</f>
        <v>0.549869047619048</v>
      </c>
      <c r="AH416" s="170" t="n">
        <f aca="false">+AG416+AH415</f>
        <v>0.599885714285714</v>
      </c>
      <c r="AI416" s="196" t="n">
        <f aca="false">+AH416+AI415</f>
        <v>0.649902380952381</v>
      </c>
      <c r="AJ416" s="196" t="n">
        <f aca="false">+AI416+AJ415</f>
        <v>0.699919047619048</v>
      </c>
      <c r="AK416" s="196" t="n">
        <f aca="false">+AJ416+AK415</f>
        <v>0.749935714285714</v>
      </c>
      <c r="AL416" s="196" t="n">
        <f aca="false">+AK416+AL415</f>
        <v>0.799952380952381</v>
      </c>
      <c r="AM416" s="196" t="n">
        <f aca="false">+AL416+AM415</f>
        <v>0.849969047619048</v>
      </c>
      <c r="AN416" s="196" t="n">
        <f aca="false">+AM416+AN415</f>
        <v>0.899985714285715</v>
      </c>
      <c r="AO416" s="196" t="n">
        <f aca="false">+AN416+AO415</f>
        <v>0.950002380952381</v>
      </c>
      <c r="AP416" s="196" t="n">
        <f aca="false">+AO416+AP415</f>
        <v>0.950002380952381</v>
      </c>
      <c r="AQ416" s="196" t="n">
        <f aca="false">+AP416+AQ415</f>
        <v>0.950002380952381</v>
      </c>
      <c r="AR416" s="196" t="n">
        <f aca="false">+AQ416+AR415</f>
        <v>0.950002380952381</v>
      </c>
      <c r="AS416" s="196" t="n">
        <f aca="false">+AR416+AS415</f>
        <v>0.950002380952381</v>
      </c>
      <c r="AT416" s="196" t="n">
        <f aca="false">+AS416+AT415</f>
        <v>1.00000238095238</v>
      </c>
      <c r="AU416" s="196" t="n">
        <f aca="false">+AT416+AU415</f>
        <v>1.00000238095238</v>
      </c>
      <c r="AV416" s="196" t="n">
        <f aca="false">+AU416+AV415</f>
        <v>1.00000238095238</v>
      </c>
      <c r="AW416" s="196" t="n">
        <f aca="false">+AV416+AW415</f>
        <v>1.00000238095238</v>
      </c>
      <c r="AX416" s="196" t="n">
        <f aca="false">+AW416+AX415</f>
        <v>1.00000238095238</v>
      </c>
      <c r="AY416" s="196" t="n">
        <f aca="false">+AX416+AY415</f>
        <v>1.00000238095238</v>
      </c>
      <c r="AZ416" s="196" t="n">
        <f aca="false">+AY416+AZ415</f>
        <v>1.00000238095238</v>
      </c>
      <c r="BA416" s="196" t="n">
        <f aca="false">+AZ416+BA415</f>
        <v>1.00000238095238</v>
      </c>
      <c r="BB416" s="196" t="n">
        <f aca="false">+BA416+BB415</f>
        <v>1.00000238095238</v>
      </c>
      <c r="BC416" s="197"/>
      <c r="BD416" s="195"/>
    </row>
    <row r="417" customFormat="false" ht="12.75" hidden="false" customHeight="false" outlineLevel="0" collapsed="false">
      <c r="A417" s="161"/>
      <c r="B417" s="195" t="s">
        <v>123</v>
      </c>
      <c r="C417" s="191"/>
      <c r="D417" s="196" t="n">
        <v>0</v>
      </c>
      <c r="E417" s="196" t="n">
        <v>0</v>
      </c>
      <c r="F417" s="196" t="n">
        <v>0</v>
      </c>
      <c r="G417" s="196" t="n">
        <v>0</v>
      </c>
      <c r="H417" s="196" t="n">
        <v>0</v>
      </c>
      <c r="I417" s="196" t="n">
        <v>0</v>
      </c>
      <c r="J417" s="196" t="n">
        <v>0</v>
      </c>
      <c r="K417" s="196" t="n">
        <v>0</v>
      </c>
      <c r="L417" s="196" t="n">
        <v>0</v>
      </c>
      <c r="M417" s="196" t="n">
        <v>0</v>
      </c>
      <c r="N417" s="196" t="n">
        <v>0.05</v>
      </c>
      <c r="O417" s="196" t="n">
        <v>0</v>
      </c>
      <c r="P417" s="196" t="n">
        <v>0</v>
      </c>
      <c r="Q417" s="196" t="n">
        <v>0</v>
      </c>
      <c r="R417" s="196" t="n">
        <v>0</v>
      </c>
      <c r="S417" s="196" t="n">
        <v>0</v>
      </c>
      <c r="T417" s="196" t="n">
        <v>0</v>
      </c>
      <c r="U417" s="196" t="n">
        <v>0</v>
      </c>
      <c r="V417" s="196" t="n">
        <v>0</v>
      </c>
      <c r="W417" s="196" t="n">
        <v>0</v>
      </c>
      <c r="X417" s="196" t="n">
        <f aca="false">+(0.34-0.05)/18</f>
        <v>0.0161111111111111</v>
      </c>
      <c r="Y417" s="196" t="n">
        <f aca="false">+(0.34-0.05)/18</f>
        <v>0.0161111111111111</v>
      </c>
      <c r="Z417" s="196" t="n">
        <f aca="false">+(0.34-0.05)/18</f>
        <v>0.0161111111111111</v>
      </c>
      <c r="AA417" s="196" t="n">
        <f aca="false">+(0.34-0.05)/18</f>
        <v>0.0161111111111111</v>
      </c>
      <c r="AB417" s="196" t="n">
        <f aca="false">+(0.34-0.05)/18</f>
        <v>0.0161111111111111</v>
      </c>
      <c r="AC417" s="196" t="n">
        <f aca="false">+(0.34-0.05)/18</f>
        <v>0.0161111111111111</v>
      </c>
      <c r="AD417" s="196" t="n">
        <f aca="false">+(0.34-0.05)/18</f>
        <v>0.0161111111111111</v>
      </c>
      <c r="AE417" s="196" t="n">
        <f aca="false">+(0.34-0.05)/18</f>
        <v>0.0161111111111111</v>
      </c>
      <c r="AF417" s="196" t="n">
        <f aca="false">+(0.34-0.05)/18</f>
        <v>0.0161111111111111</v>
      </c>
      <c r="AG417" s="196" t="n">
        <f aca="false">+(0.34-0.05)/18</f>
        <v>0.0161111111111111</v>
      </c>
      <c r="AH417" s="170" t="n">
        <f aca="false">+(0.34-0.05)/18</f>
        <v>0.0161111111111111</v>
      </c>
      <c r="AI417" s="196" t="n">
        <f aca="false">+(0.34-0.05)/18</f>
        <v>0.0161111111111111</v>
      </c>
      <c r="AJ417" s="196" t="n">
        <f aca="false">+(0.34-0.05)/18</f>
        <v>0.0161111111111111</v>
      </c>
      <c r="AK417" s="196" t="n">
        <f aca="false">+(0.34-0.05)/18</f>
        <v>0.0161111111111111</v>
      </c>
      <c r="AL417" s="196" t="n">
        <f aca="false">+(0.34-0.05)/18</f>
        <v>0.0161111111111111</v>
      </c>
      <c r="AM417" s="196" t="n">
        <f aca="false">+(0.34-0.05)/18</f>
        <v>0.0161111111111111</v>
      </c>
      <c r="AN417" s="196" t="n">
        <f aca="false">+(0.34-0.05)/18</f>
        <v>0.0161111111111111</v>
      </c>
      <c r="AO417" s="196" t="n">
        <f aca="false">+(0.34-0.05)/18</f>
        <v>0.0161111111111111</v>
      </c>
      <c r="AP417" s="196" t="n">
        <v>0.66</v>
      </c>
      <c r="AQ417" s="196" t="n">
        <v>0</v>
      </c>
      <c r="AR417" s="196" t="n">
        <v>0</v>
      </c>
      <c r="AS417" s="196" t="n">
        <v>0</v>
      </c>
      <c r="AT417" s="196" t="n">
        <v>0</v>
      </c>
      <c r="AU417" s="196" t="n">
        <v>0</v>
      </c>
      <c r="AV417" s="196" t="n">
        <v>0</v>
      </c>
      <c r="AW417" s="196" t="n">
        <v>0</v>
      </c>
      <c r="AX417" s="196" t="n">
        <v>0</v>
      </c>
      <c r="AY417" s="196" t="n">
        <v>0</v>
      </c>
      <c r="AZ417" s="196" t="n">
        <v>0</v>
      </c>
      <c r="BA417" s="196" t="n">
        <v>0</v>
      </c>
      <c r="BB417" s="196" t="n">
        <v>0</v>
      </c>
      <c r="BC417" s="197" t="n">
        <f aca="false">SUM(D417:BB417)</f>
        <v>1</v>
      </c>
      <c r="BD417" s="195"/>
    </row>
    <row r="418" customFormat="false" ht="12.75" hidden="false" customHeight="false" outlineLevel="0" collapsed="false">
      <c r="A418" s="161"/>
      <c r="B418" s="195" t="s">
        <v>124</v>
      </c>
      <c r="C418" s="191"/>
      <c r="D418" s="196" t="n">
        <f aca="false">D417</f>
        <v>0</v>
      </c>
      <c r="E418" s="196" t="n">
        <f aca="false">+D418+E417</f>
        <v>0</v>
      </c>
      <c r="F418" s="196" t="n">
        <f aca="false">+E418+F417</f>
        <v>0</v>
      </c>
      <c r="G418" s="196" t="n">
        <f aca="false">+F418+G417</f>
        <v>0</v>
      </c>
      <c r="H418" s="196" t="n">
        <f aca="false">+G418+H417</f>
        <v>0</v>
      </c>
      <c r="I418" s="196" t="n">
        <f aca="false">+H418+I417</f>
        <v>0</v>
      </c>
      <c r="J418" s="196" t="n">
        <f aca="false">+I418+J417</f>
        <v>0</v>
      </c>
      <c r="K418" s="196" t="n">
        <f aca="false">+J418+K417</f>
        <v>0</v>
      </c>
      <c r="L418" s="196" t="n">
        <f aca="false">+K418+L417</f>
        <v>0</v>
      </c>
      <c r="M418" s="196" t="n">
        <f aca="false">+L418+M417</f>
        <v>0</v>
      </c>
      <c r="N418" s="196" t="n">
        <f aca="false">+M418+N417</f>
        <v>0.05</v>
      </c>
      <c r="O418" s="196" t="n">
        <f aca="false">+N418+O417</f>
        <v>0.05</v>
      </c>
      <c r="P418" s="196" t="n">
        <f aca="false">+O418+P417</f>
        <v>0.05</v>
      </c>
      <c r="Q418" s="196" t="n">
        <f aca="false">+P418+Q417</f>
        <v>0.05</v>
      </c>
      <c r="R418" s="196" t="n">
        <f aca="false">+Q418+R417</f>
        <v>0.05</v>
      </c>
      <c r="S418" s="196" t="n">
        <f aca="false">+R418+S417</f>
        <v>0.05</v>
      </c>
      <c r="T418" s="196" t="n">
        <f aca="false">+S418+T417</f>
        <v>0.05</v>
      </c>
      <c r="U418" s="196" t="n">
        <f aca="false">+T418+U417</f>
        <v>0.05</v>
      </c>
      <c r="V418" s="196" t="n">
        <f aca="false">+U418+V417</f>
        <v>0.05</v>
      </c>
      <c r="W418" s="196" t="n">
        <f aca="false">+V418+W417</f>
        <v>0.05</v>
      </c>
      <c r="X418" s="196" t="n">
        <f aca="false">+W418+X417</f>
        <v>0.0661111111111111</v>
      </c>
      <c r="Y418" s="196" t="n">
        <f aca="false">+X418+Y417</f>
        <v>0.0822222222222222</v>
      </c>
      <c r="Z418" s="196" t="n">
        <f aca="false">+Y418+Z417</f>
        <v>0.0983333333333334</v>
      </c>
      <c r="AA418" s="196" t="n">
        <f aca="false">+Z418+AA417</f>
        <v>0.114444444444444</v>
      </c>
      <c r="AB418" s="196" t="n">
        <f aca="false">+AA418+AB417</f>
        <v>0.130555555555556</v>
      </c>
      <c r="AC418" s="196" t="n">
        <f aca="false">+AB418+AC417</f>
        <v>0.146666666666667</v>
      </c>
      <c r="AD418" s="196" t="n">
        <f aca="false">+AC418+AD417</f>
        <v>0.162777777777778</v>
      </c>
      <c r="AE418" s="196" t="n">
        <f aca="false">+AD418+AE417</f>
        <v>0.178888888888889</v>
      </c>
      <c r="AF418" s="196" t="n">
        <f aca="false">+AE418+AF417</f>
        <v>0.195</v>
      </c>
      <c r="AG418" s="196" t="n">
        <f aca="false">+AF418+AG417</f>
        <v>0.211111111111111</v>
      </c>
      <c r="AH418" s="170" t="n">
        <f aca="false">+AG418+AH417</f>
        <v>0.227222222222222</v>
      </c>
      <c r="AI418" s="196" t="n">
        <f aca="false">+AH418+AI417</f>
        <v>0.243333333333333</v>
      </c>
      <c r="AJ418" s="196" t="n">
        <f aca="false">+AI418+AJ417</f>
        <v>0.259444444444444</v>
      </c>
      <c r="AK418" s="196" t="n">
        <f aca="false">+AJ418+AK417</f>
        <v>0.275555555555556</v>
      </c>
      <c r="AL418" s="196" t="n">
        <f aca="false">+AK418+AL417</f>
        <v>0.291666666666667</v>
      </c>
      <c r="AM418" s="196" t="n">
        <f aca="false">+AL418+AM417</f>
        <v>0.307777777777778</v>
      </c>
      <c r="AN418" s="196" t="n">
        <f aca="false">+AM418+AN417</f>
        <v>0.323888888888889</v>
      </c>
      <c r="AO418" s="196" t="n">
        <f aca="false">+AN418+AO417</f>
        <v>0.34</v>
      </c>
      <c r="AP418" s="196" t="n">
        <f aca="false">+AO418+AP417</f>
        <v>1</v>
      </c>
      <c r="AQ418" s="196" t="n">
        <f aca="false">+AP418+AQ417</f>
        <v>1</v>
      </c>
      <c r="AR418" s="196" t="n">
        <f aca="false">+AQ418+AR417</f>
        <v>1</v>
      </c>
      <c r="AS418" s="196" t="n">
        <f aca="false">+AR418+AS417</f>
        <v>1</v>
      </c>
      <c r="AT418" s="196" t="n">
        <f aca="false">+AS418+AT417</f>
        <v>1</v>
      </c>
      <c r="AU418" s="196" t="n">
        <f aca="false">+AT418+AU417</f>
        <v>1</v>
      </c>
      <c r="AV418" s="196" t="n">
        <f aca="false">+AU418+AV417</f>
        <v>1</v>
      </c>
      <c r="AW418" s="196" t="n">
        <f aca="false">+AV418+AW417</f>
        <v>1</v>
      </c>
      <c r="AX418" s="196" t="n">
        <f aca="false">+AW418+AX417</f>
        <v>1</v>
      </c>
      <c r="AY418" s="196" t="n">
        <f aca="false">+AX418+AY417</f>
        <v>1</v>
      </c>
      <c r="AZ418" s="196" t="n">
        <f aca="false">+AY418+AZ417</f>
        <v>1</v>
      </c>
      <c r="BA418" s="196" t="n">
        <f aca="false">+AZ418+BA417</f>
        <v>1</v>
      </c>
      <c r="BB418" s="196" t="n">
        <f aca="false">+BA418+BB417</f>
        <v>1</v>
      </c>
      <c r="BC418" s="197"/>
      <c r="BD418" s="195"/>
    </row>
    <row r="419" customFormat="false" ht="12.75" hidden="false" customHeight="false" outlineLevel="0" collapsed="false">
      <c r="A419" s="161"/>
      <c r="B419" s="210"/>
      <c r="C419" s="191"/>
      <c r="D419" s="211"/>
      <c r="E419" s="211"/>
      <c r="F419" s="211"/>
      <c r="G419" s="211"/>
      <c r="H419" s="211"/>
      <c r="I419" s="211"/>
      <c r="J419" s="211"/>
      <c r="K419" s="211"/>
      <c r="L419" s="211"/>
      <c r="M419" s="211"/>
      <c r="N419" s="211"/>
      <c r="O419" s="211"/>
      <c r="P419" s="211"/>
      <c r="Q419" s="211"/>
      <c r="R419" s="211"/>
      <c r="S419" s="211"/>
      <c r="T419" s="211"/>
      <c r="U419" s="211"/>
      <c r="V419" s="211"/>
      <c r="W419" s="211"/>
      <c r="X419" s="211"/>
      <c r="Y419" s="211"/>
      <c r="Z419" s="211"/>
      <c r="AA419" s="211"/>
      <c r="AB419" s="211"/>
      <c r="AC419" s="211"/>
      <c r="AD419" s="211"/>
      <c r="AE419" s="211"/>
      <c r="AF419" s="211"/>
      <c r="AG419" s="211"/>
      <c r="AH419" s="175"/>
      <c r="AI419" s="211"/>
      <c r="AJ419" s="211"/>
      <c r="AK419" s="211"/>
      <c r="AL419" s="211"/>
      <c r="AM419" s="211"/>
      <c r="AN419" s="211"/>
      <c r="AO419" s="211"/>
      <c r="AP419" s="211"/>
      <c r="AQ419" s="211"/>
      <c r="AR419" s="211"/>
      <c r="AS419" s="211"/>
      <c r="AT419" s="211"/>
      <c r="AU419" s="211"/>
      <c r="AV419" s="211"/>
      <c r="AW419" s="211"/>
      <c r="AX419" s="211"/>
      <c r="AY419" s="211"/>
      <c r="AZ419" s="211"/>
      <c r="BA419" s="211"/>
      <c r="BB419" s="211"/>
      <c r="BC419" s="212"/>
      <c r="BD419" s="210"/>
    </row>
    <row r="420" customFormat="false" ht="12.75" hidden="false" customHeight="false" outlineLevel="0" collapsed="false">
      <c r="A420" s="161"/>
      <c r="B420" s="200" t="s">
        <v>125</v>
      </c>
      <c r="C420" s="201" t="n">
        <v>14.2</v>
      </c>
      <c r="D420" s="202" t="n">
        <f aca="false">+D416*$C420</f>
        <v>0</v>
      </c>
      <c r="E420" s="202" t="n">
        <f aca="false">+E416*$C420</f>
        <v>0</v>
      </c>
      <c r="F420" s="202" t="n">
        <f aca="false">+F416*$C420</f>
        <v>0</v>
      </c>
      <c r="G420" s="202" t="n">
        <f aca="false">+G416*$C420</f>
        <v>0</v>
      </c>
      <c r="H420" s="202" t="n">
        <f aca="false">+H416*$C420</f>
        <v>0</v>
      </c>
      <c r="I420" s="202" t="n">
        <f aca="false">+I416*$C420</f>
        <v>0</v>
      </c>
      <c r="J420" s="202" t="n">
        <f aca="false">+J416*$C420</f>
        <v>0</v>
      </c>
      <c r="K420" s="202" t="n">
        <f aca="false">+K416*$C420</f>
        <v>0</v>
      </c>
      <c r="L420" s="202" t="n">
        <f aca="false">+L416*$C420</f>
        <v>0</v>
      </c>
      <c r="M420" s="202" t="n">
        <f aca="false">+M416*$C420</f>
        <v>0</v>
      </c>
      <c r="N420" s="202" t="n">
        <f aca="false">+N416*$C420</f>
        <v>0.705773809523809</v>
      </c>
      <c r="O420" s="202" t="n">
        <f aca="false">+O416*$C420</f>
        <v>0.705773809523809</v>
      </c>
      <c r="P420" s="202" t="n">
        <f aca="false">+P416*$C420</f>
        <v>0.705773809523809</v>
      </c>
      <c r="Q420" s="202" t="n">
        <f aca="false">+Q416*$C420</f>
        <v>0.705773809523809</v>
      </c>
      <c r="R420" s="202" t="n">
        <f aca="false">+R416*$C420</f>
        <v>0.705773809523809</v>
      </c>
      <c r="S420" s="202" t="n">
        <f aca="false">+S416*$C420</f>
        <v>0.705773809523809</v>
      </c>
      <c r="T420" s="202" t="n">
        <f aca="false">+T416*$C420</f>
        <v>0.705773809523809</v>
      </c>
      <c r="U420" s="202" t="n">
        <f aca="false">+U416*$C420</f>
        <v>0.705773809523809</v>
      </c>
      <c r="V420" s="202" t="n">
        <f aca="false">+V416*$C420</f>
        <v>0.705773809523809</v>
      </c>
      <c r="W420" s="202" t="n">
        <f aca="false">+W416*$C420</f>
        <v>0.705773809523809</v>
      </c>
      <c r="X420" s="202" t="n">
        <f aca="false">+X416*$C420</f>
        <v>1.41601047619048</v>
      </c>
      <c r="Y420" s="202" t="n">
        <f aca="false">+Y416*$C420</f>
        <v>2.12624714285714</v>
      </c>
      <c r="Z420" s="202" t="n">
        <f aca="false">+Z416*$C420</f>
        <v>2.83648380952381</v>
      </c>
      <c r="AA420" s="202" t="n">
        <f aca="false">+AA416*$C420</f>
        <v>3.54672047619048</v>
      </c>
      <c r="AB420" s="202" t="n">
        <f aca="false">+AB416*$C420</f>
        <v>4.25695714285714</v>
      </c>
      <c r="AC420" s="202" t="n">
        <f aca="false">+AC416*$C420</f>
        <v>4.96719380952381</v>
      </c>
      <c r="AD420" s="202" t="n">
        <f aca="false">+AD416*$C420</f>
        <v>5.67743047619048</v>
      </c>
      <c r="AE420" s="202" t="n">
        <f aca="false">+AE416*$C420</f>
        <v>6.38766714285714</v>
      </c>
      <c r="AF420" s="202" t="n">
        <f aca="false">+AF416*$C420</f>
        <v>7.09790380952381</v>
      </c>
      <c r="AG420" s="202" t="n">
        <f aca="false">+AG416*$C420</f>
        <v>7.80814047619047</v>
      </c>
      <c r="AH420" s="181" t="n">
        <f aca="false">+AH416*$C420</f>
        <v>8.51837714285714</v>
      </c>
      <c r="AI420" s="202" t="n">
        <f aca="false">+AI416*$C420</f>
        <v>9.22861380952381</v>
      </c>
      <c r="AJ420" s="202" t="n">
        <f aca="false">+AJ416*$C420</f>
        <v>9.93885047619048</v>
      </c>
      <c r="AK420" s="202" t="n">
        <f aca="false">+AK416*$C420</f>
        <v>10.6490871428571</v>
      </c>
      <c r="AL420" s="202" t="n">
        <f aca="false">+AL416*$C420</f>
        <v>11.3593238095238</v>
      </c>
      <c r="AM420" s="202" t="n">
        <f aca="false">+AM416*$C420</f>
        <v>12.0695604761905</v>
      </c>
      <c r="AN420" s="202" t="n">
        <f aca="false">+AN416*$C420</f>
        <v>12.7797971428571</v>
      </c>
      <c r="AO420" s="202" t="n">
        <f aca="false">+AO416*$C420</f>
        <v>13.4900338095238</v>
      </c>
      <c r="AP420" s="202" t="n">
        <f aca="false">+AP416*$C420</f>
        <v>13.4900338095238</v>
      </c>
      <c r="AQ420" s="202" t="n">
        <f aca="false">+AQ416*$C420</f>
        <v>13.4900338095238</v>
      </c>
      <c r="AR420" s="202" t="n">
        <f aca="false">+AR416*$C420</f>
        <v>13.4900338095238</v>
      </c>
      <c r="AS420" s="202" t="n">
        <f aca="false">+AS416*$C420</f>
        <v>13.4900338095238</v>
      </c>
      <c r="AT420" s="202" t="n">
        <f aca="false">+AT416*$C420</f>
        <v>14.2000338095238</v>
      </c>
      <c r="AU420" s="202" t="n">
        <f aca="false">+AU416*$C420</f>
        <v>14.2000338095238</v>
      </c>
      <c r="AV420" s="202" t="n">
        <f aca="false">+AV416*$C420</f>
        <v>14.2000338095238</v>
      </c>
      <c r="AW420" s="202" t="n">
        <f aca="false">+AW416*$C420</f>
        <v>14.2000338095238</v>
      </c>
      <c r="AX420" s="202" t="n">
        <f aca="false">+AX416*$C420</f>
        <v>14.2000338095238</v>
      </c>
      <c r="AY420" s="202" t="n">
        <f aca="false">+AY416*$C420</f>
        <v>14.2000338095238</v>
      </c>
      <c r="AZ420" s="202" t="n">
        <f aca="false">+AZ416*$C420</f>
        <v>14.2000338095238</v>
      </c>
      <c r="BA420" s="202" t="n">
        <f aca="false">+BA416*$C420</f>
        <v>14.2000338095238</v>
      </c>
      <c r="BB420" s="202" t="n">
        <f aca="false">+BB416*$C420</f>
        <v>14.2000338095238</v>
      </c>
      <c r="BC420" s="203"/>
      <c r="BD420" s="204"/>
      <c r="BE420" s="204"/>
      <c r="BF420" s="204"/>
      <c r="BG420" s="204"/>
      <c r="BH420" s="204"/>
      <c r="BI420" s="204"/>
      <c r="BJ420" s="204"/>
      <c r="BK420" s="204"/>
      <c r="BL420" s="204"/>
      <c r="BM420" s="204"/>
      <c r="BN420" s="204"/>
      <c r="BO420" s="204"/>
      <c r="BP420" s="204"/>
      <c r="BQ420" s="204"/>
      <c r="BR420" s="204"/>
      <c r="BS420" s="204"/>
      <c r="BT420" s="204"/>
      <c r="BU420" s="204"/>
      <c r="BV420" s="204"/>
      <c r="BW420" s="204"/>
      <c r="BX420" s="204"/>
      <c r="BY420" s="204"/>
      <c r="BZ420" s="204"/>
      <c r="CA420" s="204"/>
      <c r="CB420" s="204"/>
      <c r="CC420" s="204"/>
      <c r="CD420" s="204"/>
      <c r="CE420" s="204"/>
      <c r="CF420" s="204"/>
      <c r="CG420" s="204"/>
      <c r="CH420" s="204"/>
      <c r="CI420" s="204"/>
      <c r="CJ420" s="204"/>
      <c r="CK420" s="204"/>
    </row>
    <row r="421" customFormat="false" ht="13.5" hidden="false" customHeight="false" outlineLevel="0" collapsed="false">
      <c r="A421" s="161"/>
      <c r="B421" s="205" t="s">
        <v>126</v>
      </c>
      <c r="C421" s="206" t="e">
        <f aca="false">+#REF!</f>
        <v>#REF!</v>
      </c>
      <c r="D421" s="207" t="n">
        <f aca="false">+D418*$C420</f>
        <v>0</v>
      </c>
      <c r="E421" s="207" t="n">
        <f aca="false">+E418*$C420</f>
        <v>0</v>
      </c>
      <c r="F421" s="207" t="n">
        <f aca="false">+F418*$C420</f>
        <v>0</v>
      </c>
      <c r="G421" s="207" t="n">
        <f aca="false">+G418*$C420</f>
        <v>0</v>
      </c>
      <c r="H421" s="207" t="n">
        <f aca="false">+H418*$C420</f>
        <v>0</v>
      </c>
      <c r="I421" s="207" t="n">
        <f aca="false">+I418*$C420</f>
        <v>0</v>
      </c>
      <c r="J421" s="207" t="n">
        <f aca="false">+J418*$C420</f>
        <v>0</v>
      </c>
      <c r="K421" s="207" t="n">
        <f aca="false">+K418*$C420</f>
        <v>0</v>
      </c>
      <c r="L421" s="207" t="n">
        <f aca="false">+L418*$C420</f>
        <v>0</v>
      </c>
      <c r="M421" s="207" t="n">
        <f aca="false">+M418*$C420</f>
        <v>0</v>
      </c>
      <c r="N421" s="207" t="n">
        <f aca="false">+N418*$C420</f>
        <v>0.71</v>
      </c>
      <c r="O421" s="207" t="n">
        <f aca="false">+O418*$C420</f>
        <v>0.71</v>
      </c>
      <c r="P421" s="207" t="n">
        <f aca="false">+P418*$C420</f>
        <v>0.71</v>
      </c>
      <c r="Q421" s="207" t="n">
        <f aca="false">+Q418*$C420</f>
        <v>0.71</v>
      </c>
      <c r="R421" s="207" t="n">
        <f aca="false">+R418*$C420</f>
        <v>0.71</v>
      </c>
      <c r="S421" s="207" t="n">
        <f aca="false">+S418*$C420</f>
        <v>0.71</v>
      </c>
      <c r="T421" s="207" t="n">
        <f aca="false">+T418*$C420</f>
        <v>0.71</v>
      </c>
      <c r="U421" s="207" t="n">
        <f aca="false">+U418*$C420</f>
        <v>0.71</v>
      </c>
      <c r="V421" s="207" t="n">
        <f aca="false">+V418*$C420</f>
        <v>0.71</v>
      </c>
      <c r="W421" s="207" t="n">
        <f aca="false">+W418*$C420</f>
        <v>0.71</v>
      </c>
      <c r="X421" s="207" t="n">
        <f aca="false">+X418*$C420</f>
        <v>0.938777777777778</v>
      </c>
      <c r="Y421" s="207" t="n">
        <f aca="false">+Y418*$C420</f>
        <v>1.16755555555556</v>
      </c>
      <c r="Z421" s="207" t="n">
        <f aca="false">+Z418*$C420</f>
        <v>1.39633333333333</v>
      </c>
      <c r="AA421" s="207" t="n">
        <f aca="false">+AA418*$C420</f>
        <v>1.62511111111111</v>
      </c>
      <c r="AB421" s="207" t="n">
        <f aca="false">+AB418*$C420</f>
        <v>1.85388888888889</v>
      </c>
      <c r="AC421" s="207" t="n">
        <f aca="false">+AC418*$C420</f>
        <v>2.08266666666667</v>
      </c>
      <c r="AD421" s="207" t="n">
        <f aca="false">+AD418*$C420</f>
        <v>2.31144444444444</v>
      </c>
      <c r="AE421" s="207" t="n">
        <f aca="false">+AE418*$C420</f>
        <v>2.54022222222222</v>
      </c>
      <c r="AF421" s="207" t="n">
        <f aca="false">+AF418*$C420</f>
        <v>2.769</v>
      </c>
      <c r="AG421" s="207" t="n">
        <f aca="false">+AG418*$C420</f>
        <v>2.99777777777778</v>
      </c>
      <c r="AH421" s="187" t="n">
        <f aca="false">+AH418*$C420</f>
        <v>3.22655555555556</v>
      </c>
      <c r="AI421" s="207" t="n">
        <f aca="false">+AI418*$C420</f>
        <v>3.45533333333333</v>
      </c>
      <c r="AJ421" s="207" t="n">
        <f aca="false">+AJ418*$C420</f>
        <v>3.68411111111111</v>
      </c>
      <c r="AK421" s="207" t="n">
        <f aca="false">+AK418*$C420</f>
        <v>3.91288888888889</v>
      </c>
      <c r="AL421" s="207" t="n">
        <f aca="false">+AL418*$C420</f>
        <v>4.14166666666667</v>
      </c>
      <c r="AM421" s="207" t="n">
        <f aca="false">+AM418*$C420</f>
        <v>4.37044444444445</v>
      </c>
      <c r="AN421" s="207" t="n">
        <f aca="false">+AN418*$C420</f>
        <v>4.59922222222222</v>
      </c>
      <c r="AO421" s="207" t="n">
        <f aca="false">+AO418*$C420</f>
        <v>4.828</v>
      </c>
      <c r="AP421" s="207" t="n">
        <f aca="false">+AP418*$C420</f>
        <v>14.2</v>
      </c>
      <c r="AQ421" s="207" t="n">
        <f aca="false">+AQ418*$C420</f>
        <v>14.2</v>
      </c>
      <c r="AR421" s="207" t="n">
        <f aca="false">+AR418*$C420</f>
        <v>14.2</v>
      </c>
      <c r="AS421" s="207" t="n">
        <f aca="false">+AS418*$C420</f>
        <v>14.2</v>
      </c>
      <c r="AT421" s="207" t="n">
        <f aca="false">+AT418*$C420</f>
        <v>14.2</v>
      </c>
      <c r="AU421" s="207" t="n">
        <f aca="false">+AU418*$C420</f>
        <v>14.2</v>
      </c>
      <c r="AV421" s="207" t="n">
        <f aca="false">+AV418*$C420</f>
        <v>14.2</v>
      </c>
      <c r="AW421" s="207" t="n">
        <f aca="false">+AW418*$C420</f>
        <v>14.2</v>
      </c>
      <c r="AX421" s="207" t="n">
        <f aca="false">+AX418*$C420</f>
        <v>14.2</v>
      </c>
      <c r="AY421" s="207" t="n">
        <f aca="false">+AY418*$C420</f>
        <v>14.2</v>
      </c>
      <c r="AZ421" s="207" t="n">
        <f aca="false">+AZ418*$C420</f>
        <v>14.2</v>
      </c>
      <c r="BA421" s="207" t="n">
        <f aca="false">+BA418*$C420</f>
        <v>14.2</v>
      </c>
      <c r="BB421" s="207" t="n">
        <f aca="false">+BB418*$C420</f>
        <v>14.2</v>
      </c>
      <c r="BC421" s="208"/>
      <c r="BD421" s="209"/>
      <c r="BE421" s="209"/>
      <c r="BF421" s="209"/>
      <c r="BG421" s="209"/>
      <c r="BH421" s="209"/>
      <c r="BI421" s="209"/>
      <c r="BJ421" s="209"/>
      <c r="BK421" s="209"/>
      <c r="BL421" s="209"/>
      <c r="BM421" s="209"/>
      <c r="BN421" s="209"/>
      <c r="BO421" s="209"/>
      <c r="BP421" s="209"/>
      <c r="BQ421" s="209"/>
      <c r="BR421" s="209"/>
      <c r="BS421" s="209"/>
      <c r="BT421" s="209"/>
      <c r="BU421" s="209"/>
      <c r="BV421" s="209"/>
      <c r="BW421" s="209"/>
      <c r="BX421" s="209"/>
      <c r="BY421" s="209"/>
      <c r="BZ421" s="209"/>
      <c r="CA421" s="209"/>
      <c r="CB421" s="209"/>
      <c r="CC421" s="209"/>
      <c r="CD421" s="209"/>
      <c r="CE421" s="209"/>
      <c r="CF421" s="209"/>
      <c r="CG421" s="209"/>
      <c r="CH421" s="209"/>
      <c r="CI421" s="209"/>
      <c r="CJ421" s="209"/>
      <c r="CK421" s="209"/>
    </row>
    <row r="422" customFormat="false" ht="15" hidden="false" customHeight="true" outlineLevel="0" collapsed="false">
      <c r="A422" s="161" t="n">
        <f aca="false">+A414+1</f>
        <v>10</v>
      </c>
      <c r="B422" s="190" t="e">
        <f aca="false">#REF!</f>
        <v>#REF!</v>
      </c>
      <c r="C422" s="191" t="e">
        <f aca="false">#REF!</f>
        <v>#REF!</v>
      </c>
      <c r="D422" s="192"/>
      <c r="E422" s="192"/>
      <c r="F422" s="192"/>
      <c r="G422" s="192"/>
      <c r="H422" s="192"/>
      <c r="I422" s="192"/>
      <c r="J422" s="192"/>
      <c r="K422" s="192"/>
      <c r="L422" s="192"/>
      <c r="M422" s="192"/>
      <c r="N422" s="192"/>
      <c r="O422" s="192"/>
      <c r="P422" s="192"/>
      <c r="Q422" s="192"/>
      <c r="R422" s="192"/>
      <c r="S422" s="192"/>
      <c r="T422" s="192"/>
      <c r="U422" s="192"/>
      <c r="V422" s="192"/>
      <c r="W422" s="192"/>
      <c r="X422" s="192"/>
      <c r="Y422" s="192"/>
      <c r="Z422" s="192"/>
      <c r="AA422" s="192"/>
      <c r="AB422" s="192"/>
      <c r="AC422" s="192"/>
      <c r="AD422" s="192"/>
      <c r="AE422" s="192"/>
      <c r="AF422" s="192"/>
      <c r="AG422" s="192"/>
      <c r="AH422" s="165"/>
      <c r="AI422" s="192"/>
      <c r="AJ422" s="192"/>
      <c r="AK422" s="192"/>
      <c r="AL422" s="192"/>
      <c r="AM422" s="192"/>
      <c r="AN422" s="192"/>
      <c r="AO422" s="192"/>
      <c r="AP422" s="192"/>
      <c r="AQ422" s="192"/>
      <c r="AR422" s="192"/>
      <c r="AS422" s="192"/>
      <c r="AT422" s="192"/>
      <c r="AU422" s="192"/>
      <c r="AV422" s="192"/>
      <c r="AW422" s="192"/>
      <c r="AX422" s="192"/>
      <c r="AY422" s="192"/>
      <c r="AZ422" s="192"/>
      <c r="BA422" s="192"/>
      <c r="BB422" s="192"/>
      <c r="BC422" s="193"/>
    </row>
    <row r="423" customFormat="false" ht="12.75" hidden="false" customHeight="false" outlineLevel="0" collapsed="false">
      <c r="A423" s="161"/>
      <c r="B423" s="195" t="s">
        <v>121</v>
      </c>
      <c r="C423" s="191"/>
      <c r="D423" s="196" t="n">
        <v>0</v>
      </c>
      <c r="E423" s="196" t="n">
        <v>0</v>
      </c>
      <c r="F423" s="196" t="n">
        <v>0</v>
      </c>
      <c r="G423" s="196" t="n">
        <v>0</v>
      </c>
      <c r="H423" s="196" t="n">
        <v>0</v>
      </c>
      <c r="I423" s="196" t="n">
        <v>0</v>
      </c>
      <c r="J423" s="196" t="n">
        <v>0</v>
      </c>
      <c r="K423" s="196" t="n">
        <v>0</v>
      </c>
      <c r="L423" s="196" t="n">
        <v>0</v>
      </c>
      <c r="M423" s="196" t="n">
        <v>0</v>
      </c>
      <c r="N423" s="196" t="n">
        <f aca="false">16.7/336</f>
        <v>0.049702380952381</v>
      </c>
      <c r="O423" s="196" t="n">
        <v>0</v>
      </c>
      <c r="P423" s="196" t="n">
        <v>0</v>
      </c>
      <c r="Q423" s="196" t="n">
        <v>0</v>
      </c>
      <c r="R423" s="196" t="n">
        <v>0</v>
      </c>
      <c r="S423" s="196" t="n">
        <v>0</v>
      </c>
      <c r="T423" s="196" t="n">
        <v>0</v>
      </c>
      <c r="U423" s="196" t="n">
        <v>0</v>
      </c>
      <c r="V423" s="196" t="n">
        <v>0</v>
      </c>
      <c r="W423" s="196" t="n">
        <v>0</v>
      </c>
      <c r="X423" s="196" t="n">
        <f aca="false">+(0.95-0.0497)/18</f>
        <v>0.0500166666666667</v>
      </c>
      <c r="Y423" s="196" t="n">
        <f aca="false">+(0.95-0.0497)/18</f>
        <v>0.0500166666666667</v>
      </c>
      <c r="Z423" s="196" t="n">
        <f aca="false">+(0.95-0.0497)/18</f>
        <v>0.0500166666666667</v>
      </c>
      <c r="AA423" s="196" t="n">
        <f aca="false">+(0.95-0.0497)/18</f>
        <v>0.0500166666666667</v>
      </c>
      <c r="AB423" s="196" t="n">
        <f aca="false">+(0.95-0.0497)/18</f>
        <v>0.0500166666666667</v>
      </c>
      <c r="AC423" s="196" t="n">
        <f aca="false">+(0.95-0.0497)/18</f>
        <v>0.0500166666666667</v>
      </c>
      <c r="AD423" s="196" t="n">
        <f aca="false">+(0.95-0.0497)/18</f>
        <v>0.0500166666666667</v>
      </c>
      <c r="AE423" s="196" t="n">
        <f aca="false">+(0.95-0.0497)/18</f>
        <v>0.0500166666666667</v>
      </c>
      <c r="AF423" s="196" t="n">
        <f aca="false">+(0.95-0.0497)/18</f>
        <v>0.0500166666666667</v>
      </c>
      <c r="AG423" s="196" t="n">
        <f aca="false">+(0.95-0.0497)/18</f>
        <v>0.0500166666666667</v>
      </c>
      <c r="AH423" s="170" t="n">
        <f aca="false">+(0.95-0.0497)/18</f>
        <v>0.0500166666666667</v>
      </c>
      <c r="AI423" s="196" t="n">
        <f aca="false">+(0.95-0.0497)/18</f>
        <v>0.0500166666666667</v>
      </c>
      <c r="AJ423" s="196" t="n">
        <f aca="false">+(0.95-0.0497)/18</f>
        <v>0.0500166666666667</v>
      </c>
      <c r="AK423" s="196" t="n">
        <f aca="false">+(0.95-0.0497)/18</f>
        <v>0.0500166666666667</v>
      </c>
      <c r="AL423" s="196" t="n">
        <f aca="false">+(0.95-0.0497)/18</f>
        <v>0.0500166666666667</v>
      </c>
      <c r="AM423" s="196" t="n">
        <f aca="false">+(0.95-0.0497)/18</f>
        <v>0.0500166666666667</v>
      </c>
      <c r="AN423" s="196" t="n">
        <f aca="false">+(0.95-0.0497)/18</f>
        <v>0.0500166666666667</v>
      </c>
      <c r="AO423" s="196" t="n">
        <f aca="false">+(0.95-0.0497)/18</f>
        <v>0.0500166666666667</v>
      </c>
      <c r="AP423" s="196" t="n">
        <v>0</v>
      </c>
      <c r="AQ423" s="196" t="n">
        <v>0</v>
      </c>
      <c r="AR423" s="196" t="n">
        <v>0</v>
      </c>
      <c r="AS423" s="196" t="n">
        <v>0</v>
      </c>
      <c r="AT423" s="196" t="n">
        <v>0.05</v>
      </c>
      <c r="AU423" s="196" t="n">
        <v>0</v>
      </c>
      <c r="AV423" s="196" t="n">
        <v>0</v>
      </c>
      <c r="AW423" s="196" t="n">
        <v>0</v>
      </c>
      <c r="AX423" s="196" t="n">
        <v>0</v>
      </c>
      <c r="AY423" s="196" t="n">
        <v>0</v>
      </c>
      <c r="AZ423" s="196" t="n">
        <v>0</v>
      </c>
      <c r="BA423" s="196" t="n">
        <v>0</v>
      </c>
      <c r="BB423" s="196" t="n">
        <v>0</v>
      </c>
      <c r="BC423" s="197" t="n">
        <f aca="false">SUM(D423:BB423)</f>
        <v>1.00000238095238</v>
      </c>
      <c r="BD423" s="195"/>
    </row>
    <row r="424" customFormat="false" ht="12.75" hidden="false" customHeight="false" outlineLevel="0" collapsed="false">
      <c r="A424" s="161"/>
      <c r="B424" s="195" t="s">
        <v>122</v>
      </c>
      <c r="C424" s="191"/>
      <c r="D424" s="196" t="n">
        <f aca="false">D423</f>
        <v>0</v>
      </c>
      <c r="E424" s="196" t="n">
        <f aca="false">+D424+E423</f>
        <v>0</v>
      </c>
      <c r="F424" s="196" t="n">
        <f aca="false">+E424+F423</f>
        <v>0</v>
      </c>
      <c r="G424" s="196" t="n">
        <f aca="false">+F424+G423</f>
        <v>0</v>
      </c>
      <c r="H424" s="196" t="n">
        <f aca="false">+G424+H423</f>
        <v>0</v>
      </c>
      <c r="I424" s="196" t="n">
        <f aca="false">+H424+I423</f>
        <v>0</v>
      </c>
      <c r="J424" s="196" t="n">
        <f aca="false">+I424+J423</f>
        <v>0</v>
      </c>
      <c r="K424" s="196" t="n">
        <f aca="false">+J424+K423</f>
        <v>0</v>
      </c>
      <c r="L424" s="196" t="n">
        <f aca="false">+K424+L423</f>
        <v>0</v>
      </c>
      <c r="M424" s="196" t="n">
        <f aca="false">+L424+M423</f>
        <v>0</v>
      </c>
      <c r="N424" s="196" t="n">
        <f aca="false">+M424+N423</f>
        <v>0.049702380952381</v>
      </c>
      <c r="O424" s="196" t="n">
        <f aca="false">+N424+O423</f>
        <v>0.049702380952381</v>
      </c>
      <c r="P424" s="196" t="n">
        <f aca="false">+O424+P423</f>
        <v>0.049702380952381</v>
      </c>
      <c r="Q424" s="196" t="n">
        <f aca="false">+P424+Q423</f>
        <v>0.049702380952381</v>
      </c>
      <c r="R424" s="196" t="n">
        <f aca="false">+Q424+R423</f>
        <v>0.049702380952381</v>
      </c>
      <c r="S424" s="196" t="n">
        <f aca="false">+R424+S423</f>
        <v>0.049702380952381</v>
      </c>
      <c r="T424" s="196" t="n">
        <f aca="false">+S424+T423</f>
        <v>0.049702380952381</v>
      </c>
      <c r="U424" s="196" t="n">
        <f aca="false">+T424+U423</f>
        <v>0.049702380952381</v>
      </c>
      <c r="V424" s="196" t="n">
        <f aca="false">+U424+V423</f>
        <v>0.049702380952381</v>
      </c>
      <c r="W424" s="196" t="n">
        <f aca="false">+V424+W423</f>
        <v>0.049702380952381</v>
      </c>
      <c r="X424" s="196" t="n">
        <f aca="false">+W424+X423</f>
        <v>0.0997190476190476</v>
      </c>
      <c r="Y424" s="196" t="n">
        <f aca="false">+X424+Y423</f>
        <v>0.149735714285714</v>
      </c>
      <c r="Z424" s="196" t="n">
        <f aca="false">+Y424+Z423</f>
        <v>0.199752380952381</v>
      </c>
      <c r="AA424" s="196" t="n">
        <f aca="false">+Z424+AA423</f>
        <v>0.249769047619048</v>
      </c>
      <c r="AB424" s="196" t="n">
        <f aca="false">+AA424+AB423</f>
        <v>0.299785714285714</v>
      </c>
      <c r="AC424" s="196" t="n">
        <f aca="false">+AB424+AC423</f>
        <v>0.349802380952381</v>
      </c>
      <c r="AD424" s="196" t="n">
        <f aca="false">+AC424+AD423</f>
        <v>0.399819047619048</v>
      </c>
      <c r="AE424" s="196" t="n">
        <f aca="false">+AD424+AE423</f>
        <v>0.449835714285714</v>
      </c>
      <c r="AF424" s="196" t="n">
        <f aca="false">+AE424+AF423</f>
        <v>0.499852380952381</v>
      </c>
      <c r="AG424" s="196" t="n">
        <f aca="false">+AF424+AG423</f>
        <v>0.549869047619048</v>
      </c>
      <c r="AH424" s="170" t="n">
        <f aca="false">+AG424+AH423</f>
        <v>0.599885714285714</v>
      </c>
      <c r="AI424" s="196" t="n">
        <f aca="false">+AH424+AI423</f>
        <v>0.649902380952381</v>
      </c>
      <c r="AJ424" s="196" t="n">
        <f aca="false">+AI424+AJ423</f>
        <v>0.699919047619048</v>
      </c>
      <c r="AK424" s="196" t="n">
        <f aca="false">+AJ424+AK423</f>
        <v>0.749935714285714</v>
      </c>
      <c r="AL424" s="196" t="n">
        <f aca="false">+AK424+AL423</f>
        <v>0.799952380952381</v>
      </c>
      <c r="AM424" s="196" t="n">
        <f aca="false">+AL424+AM423</f>
        <v>0.849969047619048</v>
      </c>
      <c r="AN424" s="196" t="n">
        <f aca="false">+AM424+AN423</f>
        <v>0.899985714285715</v>
      </c>
      <c r="AO424" s="196" t="n">
        <f aca="false">+AN424+AO423</f>
        <v>0.950002380952381</v>
      </c>
      <c r="AP424" s="196" t="n">
        <f aca="false">+AO424+AP423</f>
        <v>0.950002380952381</v>
      </c>
      <c r="AQ424" s="196" t="n">
        <f aca="false">+AP424+AQ423</f>
        <v>0.950002380952381</v>
      </c>
      <c r="AR424" s="196" t="n">
        <f aca="false">+AQ424+AR423</f>
        <v>0.950002380952381</v>
      </c>
      <c r="AS424" s="196" t="n">
        <f aca="false">+AR424+AS423</f>
        <v>0.950002380952381</v>
      </c>
      <c r="AT424" s="196" t="n">
        <f aca="false">+AS424+AT423</f>
        <v>1.00000238095238</v>
      </c>
      <c r="AU424" s="196" t="n">
        <f aca="false">+AT424+AU423</f>
        <v>1.00000238095238</v>
      </c>
      <c r="AV424" s="196" t="n">
        <f aca="false">+AU424+AV423</f>
        <v>1.00000238095238</v>
      </c>
      <c r="AW424" s="196" t="n">
        <f aca="false">+AV424+AW423</f>
        <v>1.00000238095238</v>
      </c>
      <c r="AX424" s="196" t="n">
        <f aca="false">+AW424+AX423</f>
        <v>1.00000238095238</v>
      </c>
      <c r="AY424" s="196" t="n">
        <f aca="false">+AX424+AY423</f>
        <v>1.00000238095238</v>
      </c>
      <c r="AZ424" s="196" t="n">
        <f aca="false">+AY424+AZ423</f>
        <v>1.00000238095238</v>
      </c>
      <c r="BA424" s="196" t="n">
        <f aca="false">+AZ424+BA423</f>
        <v>1.00000238095238</v>
      </c>
      <c r="BB424" s="196" t="n">
        <f aca="false">+BA424+BB423</f>
        <v>1.00000238095238</v>
      </c>
      <c r="BC424" s="197"/>
      <c r="BD424" s="195"/>
    </row>
    <row r="425" customFormat="false" ht="12.75" hidden="false" customHeight="false" outlineLevel="0" collapsed="false">
      <c r="A425" s="161"/>
      <c r="B425" s="195" t="s">
        <v>123</v>
      </c>
      <c r="C425" s="191"/>
      <c r="D425" s="196" t="n">
        <v>0</v>
      </c>
      <c r="E425" s="196" t="n">
        <v>0</v>
      </c>
      <c r="F425" s="196" t="n">
        <v>0</v>
      </c>
      <c r="G425" s="196" t="n">
        <v>0</v>
      </c>
      <c r="H425" s="196" t="n">
        <v>0</v>
      </c>
      <c r="I425" s="196" t="n">
        <v>0</v>
      </c>
      <c r="J425" s="196" t="n">
        <v>0</v>
      </c>
      <c r="K425" s="196" t="n">
        <v>0</v>
      </c>
      <c r="L425" s="196" t="n">
        <v>0</v>
      </c>
      <c r="M425" s="196" t="n">
        <v>0</v>
      </c>
      <c r="N425" s="196" t="n">
        <v>0.05</v>
      </c>
      <c r="O425" s="196" t="n">
        <v>0</v>
      </c>
      <c r="P425" s="196" t="n">
        <v>0</v>
      </c>
      <c r="Q425" s="196" t="n">
        <v>0</v>
      </c>
      <c r="R425" s="196" t="n">
        <v>0</v>
      </c>
      <c r="S425" s="196" t="n">
        <v>0</v>
      </c>
      <c r="T425" s="196" t="n">
        <v>0</v>
      </c>
      <c r="U425" s="196" t="n">
        <v>0</v>
      </c>
      <c r="V425" s="196" t="n">
        <v>0</v>
      </c>
      <c r="W425" s="196" t="n">
        <v>0</v>
      </c>
      <c r="X425" s="196" t="n">
        <f aca="false">+(0.34-0.05)/18</f>
        <v>0.0161111111111111</v>
      </c>
      <c r="Y425" s="196" t="n">
        <f aca="false">+(0.34-0.05)/18</f>
        <v>0.0161111111111111</v>
      </c>
      <c r="Z425" s="196" t="n">
        <f aca="false">+(0.34-0.05)/18</f>
        <v>0.0161111111111111</v>
      </c>
      <c r="AA425" s="196" t="n">
        <f aca="false">+(0.34-0.05)/18</f>
        <v>0.0161111111111111</v>
      </c>
      <c r="AB425" s="196" t="n">
        <f aca="false">+(0.34-0.05)/18</f>
        <v>0.0161111111111111</v>
      </c>
      <c r="AC425" s="196" t="n">
        <f aca="false">+(0.34-0.05)/18</f>
        <v>0.0161111111111111</v>
      </c>
      <c r="AD425" s="196" t="n">
        <f aca="false">+(0.34-0.05)/18</f>
        <v>0.0161111111111111</v>
      </c>
      <c r="AE425" s="196" t="n">
        <f aca="false">+(0.34-0.05)/18</f>
        <v>0.0161111111111111</v>
      </c>
      <c r="AF425" s="196" t="n">
        <f aca="false">+(0.34-0.05)/18</f>
        <v>0.0161111111111111</v>
      </c>
      <c r="AG425" s="196" t="n">
        <f aca="false">+(0.34-0.05)/18</f>
        <v>0.0161111111111111</v>
      </c>
      <c r="AH425" s="170" t="n">
        <f aca="false">+(0.34-0.05)/18</f>
        <v>0.0161111111111111</v>
      </c>
      <c r="AI425" s="196" t="n">
        <f aca="false">+(0.34-0.05)/18</f>
        <v>0.0161111111111111</v>
      </c>
      <c r="AJ425" s="196" t="n">
        <f aca="false">+(0.34-0.05)/18</f>
        <v>0.0161111111111111</v>
      </c>
      <c r="AK425" s="196" t="n">
        <f aca="false">+(0.34-0.05)/18</f>
        <v>0.0161111111111111</v>
      </c>
      <c r="AL425" s="196" t="n">
        <f aca="false">+(0.34-0.05)/18</f>
        <v>0.0161111111111111</v>
      </c>
      <c r="AM425" s="196" t="n">
        <f aca="false">+(0.34-0.05)/18</f>
        <v>0.0161111111111111</v>
      </c>
      <c r="AN425" s="196" t="n">
        <f aca="false">+(0.34-0.05)/18</f>
        <v>0.0161111111111111</v>
      </c>
      <c r="AO425" s="196" t="n">
        <f aca="false">+(0.34-0.05)/18</f>
        <v>0.0161111111111111</v>
      </c>
      <c r="AP425" s="196" t="n">
        <v>0.66</v>
      </c>
      <c r="AQ425" s="196" t="n">
        <v>0</v>
      </c>
      <c r="AR425" s="196" t="n">
        <v>0</v>
      </c>
      <c r="AS425" s="196" t="n">
        <v>0</v>
      </c>
      <c r="AT425" s="196" t="n">
        <v>0</v>
      </c>
      <c r="AU425" s="196" t="n">
        <v>0</v>
      </c>
      <c r="AV425" s="196" t="n">
        <v>0</v>
      </c>
      <c r="AW425" s="196" t="n">
        <v>0</v>
      </c>
      <c r="AX425" s="196" t="n">
        <v>0</v>
      </c>
      <c r="AY425" s="196" t="n">
        <v>0</v>
      </c>
      <c r="AZ425" s="196" t="n">
        <v>0</v>
      </c>
      <c r="BA425" s="196" t="n">
        <v>0</v>
      </c>
      <c r="BB425" s="196" t="n">
        <v>0</v>
      </c>
      <c r="BC425" s="197" t="n">
        <f aca="false">SUM(D425:BB425)</f>
        <v>1</v>
      </c>
      <c r="BD425" s="195"/>
    </row>
    <row r="426" customFormat="false" ht="12.75" hidden="false" customHeight="false" outlineLevel="0" collapsed="false">
      <c r="A426" s="161"/>
      <c r="B426" s="195" t="s">
        <v>124</v>
      </c>
      <c r="C426" s="191"/>
      <c r="D426" s="196" t="n">
        <f aca="false">D425</f>
        <v>0</v>
      </c>
      <c r="E426" s="196" t="n">
        <f aca="false">+D426+E425</f>
        <v>0</v>
      </c>
      <c r="F426" s="196" t="n">
        <f aca="false">+E426+F425</f>
        <v>0</v>
      </c>
      <c r="G426" s="196" t="n">
        <f aca="false">+F426+G425</f>
        <v>0</v>
      </c>
      <c r="H426" s="196" t="n">
        <f aca="false">+G426+H425</f>
        <v>0</v>
      </c>
      <c r="I426" s="196" t="n">
        <f aca="false">+H426+I425</f>
        <v>0</v>
      </c>
      <c r="J426" s="196" t="n">
        <f aca="false">+I426+J425</f>
        <v>0</v>
      </c>
      <c r="K426" s="196" t="n">
        <f aca="false">+J426+K425</f>
        <v>0</v>
      </c>
      <c r="L426" s="196" t="n">
        <f aca="false">+K426+L425</f>
        <v>0</v>
      </c>
      <c r="M426" s="196" t="n">
        <f aca="false">+L426+M425</f>
        <v>0</v>
      </c>
      <c r="N426" s="196" t="n">
        <f aca="false">+M426+N425</f>
        <v>0.05</v>
      </c>
      <c r="O426" s="196" t="n">
        <f aca="false">+N426+O425</f>
        <v>0.05</v>
      </c>
      <c r="P426" s="196" t="n">
        <f aca="false">+O426+P425</f>
        <v>0.05</v>
      </c>
      <c r="Q426" s="196" t="n">
        <f aca="false">+P426+Q425</f>
        <v>0.05</v>
      </c>
      <c r="R426" s="196" t="n">
        <f aca="false">+Q426+R425</f>
        <v>0.05</v>
      </c>
      <c r="S426" s="196" t="n">
        <f aca="false">+R426+S425</f>
        <v>0.05</v>
      </c>
      <c r="T426" s="196" t="n">
        <f aca="false">+S426+T425</f>
        <v>0.05</v>
      </c>
      <c r="U426" s="196" t="n">
        <f aca="false">+T426+U425</f>
        <v>0.05</v>
      </c>
      <c r="V426" s="196" t="n">
        <f aca="false">+U426+V425</f>
        <v>0.05</v>
      </c>
      <c r="W426" s="196" t="n">
        <f aca="false">+V426+W425</f>
        <v>0.05</v>
      </c>
      <c r="X426" s="196" t="n">
        <f aca="false">+W426+X425</f>
        <v>0.0661111111111111</v>
      </c>
      <c r="Y426" s="196" t="n">
        <f aca="false">+X426+Y425</f>
        <v>0.0822222222222222</v>
      </c>
      <c r="Z426" s="196" t="n">
        <f aca="false">+Y426+Z425</f>
        <v>0.0983333333333334</v>
      </c>
      <c r="AA426" s="196" t="n">
        <f aca="false">+Z426+AA425</f>
        <v>0.114444444444444</v>
      </c>
      <c r="AB426" s="196" t="n">
        <f aca="false">+AA426+AB425</f>
        <v>0.130555555555556</v>
      </c>
      <c r="AC426" s="196" t="n">
        <f aca="false">+AB426+AC425</f>
        <v>0.146666666666667</v>
      </c>
      <c r="AD426" s="196" t="n">
        <f aca="false">+AC426+AD425</f>
        <v>0.162777777777778</v>
      </c>
      <c r="AE426" s="196" t="n">
        <f aca="false">+AD426+AE425</f>
        <v>0.178888888888889</v>
      </c>
      <c r="AF426" s="196" t="n">
        <f aca="false">+AE426+AF425</f>
        <v>0.195</v>
      </c>
      <c r="AG426" s="196" t="n">
        <f aca="false">+AF426+AG425</f>
        <v>0.211111111111111</v>
      </c>
      <c r="AH426" s="170" t="n">
        <f aca="false">+AG426+AH425</f>
        <v>0.227222222222222</v>
      </c>
      <c r="AI426" s="196" t="n">
        <f aca="false">+AH426+AI425</f>
        <v>0.243333333333333</v>
      </c>
      <c r="AJ426" s="196" t="n">
        <f aca="false">+AI426+AJ425</f>
        <v>0.259444444444444</v>
      </c>
      <c r="AK426" s="196" t="n">
        <f aca="false">+AJ426+AK425</f>
        <v>0.275555555555556</v>
      </c>
      <c r="AL426" s="196" t="n">
        <f aca="false">+AK426+AL425</f>
        <v>0.291666666666667</v>
      </c>
      <c r="AM426" s="196" t="n">
        <f aca="false">+AL426+AM425</f>
        <v>0.307777777777778</v>
      </c>
      <c r="AN426" s="196" t="n">
        <f aca="false">+AM426+AN425</f>
        <v>0.323888888888889</v>
      </c>
      <c r="AO426" s="196" t="n">
        <f aca="false">+AN426+AO425</f>
        <v>0.34</v>
      </c>
      <c r="AP426" s="196" t="n">
        <f aca="false">+AO426+AP425</f>
        <v>1</v>
      </c>
      <c r="AQ426" s="196" t="n">
        <f aca="false">+AP426+AQ425</f>
        <v>1</v>
      </c>
      <c r="AR426" s="196" t="n">
        <f aca="false">+AQ426+AR425</f>
        <v>1</v>
      </c>
      <c r="AS426" s="196" t="n">
        <f aca="false">+AR426+AS425</f>
        <v>1</v>
      </c>
      <c r="AT426" s="196" t="n">
        <f aca="false">+AS426+AT425</f>
        <v>1</v>
      </c>
      <c r="AU426" s="196" t="n">
        <f aca="false">+AT426+AU425</f>
        <v>1</v>
      </c>
      <c r="AV426" s="196" t="n">
        <f aca="false">+AU426+AV425</f>
        <v>1</v>
      </c>
      <c r="AW426" s="196" t="n">
        <f aca="false">+AV426+AW425</f>
        <v>1</v>
      </c>
      <c r="AX426" s="196" t="n">
        <f aca="false">+AW426+AX425</f>
        <v>1</v>
      </c>
      <c r="AY426" s="196" t="n">
        <f aca="false">+AX426+AY425</f>
        <v>1</v>
      </c>
      <c r="AZ426" s="196" t="n">
        <f aca="false">+AY426+AZ425</f>
        <v>1</v>
      </c>
      <c r="BA426" s="196" t="n">
        <f aca="false">+AZ426+BA425</f>
        <v>1</v>
      </c>
      <c r="BB426" s="196" t="n">
        <f aca="false">+BA426+BB425</f>
        <v>1</v>
      </c>
      <c r="BC426" s="197"/>
      <c r="BD426" s="195"/>
    </row>
    <row r="427" customFormat="false" ht="12.75" hidden="false" customHeight="false" outlineLevel="0" collapsed="false">
      <c r="A427" s="161"/>
      <c r="B427" s="210"/>
      <c r="C427" s="191"/>
      <c r="D427" s="211"/>
      <c r="E427" s="211"/>
      <c r="F427" s="211"/>
      <c r="G427" s="211"/>
      <c r="H427" s="211"/>
      <c r="I427" s="211"/>
      <c r="J427" s="211"/>
      <c r="K427" s="211"/>
      <c r="L427" s="211"/>
      <c r="M427" s="211"/>
      <c r="N427" s="211"/>
      <c r="O427" s="211"/>
      <c r="P427" s="211"/>
      <c r="Q427" s="211"/>
      <c r="R427" s="211"/>
      <c r="S427" s="211"/>
      <c r="T427" s="211"/>
      <c r="U427" s="211"/>
      <c r="V427" s="211"/>
      <c r="W427" s="211"/>
      <c r="X427" s="211"/>
      <c r="Y427" s="211"/>
      <c r="Z427" s="211"/>
      <c r="AA427" s="211"/>
      <c r="AB427" s="211"/>
      <c r="AC427" s="211"/>
      <c r="AD427" s="211"/>
      <c r="AE427" s="211"/>
      <c r="AF427" s="211"/>
      <c r="AG427" s="211"/>
      <c r="AH427" s="175"/>
      <c r="AI427" s="211"/>
      <c r="AJ427" s="211"/>
      <c r="AK427" s="211"/>
      <c r="AL427" s="211"/>
      <c r="AM427" s="211"/>
      <c r="AN427" s="211"/>
      <c r="AO427" s="211"/>
      <c r="AP427" s="211"/>
      <c r="AQ427" s="211"/>
      <c r="AR427" s="211"/>
      <c r="AS427" s="211"/>
      <c r="AT427" s="211"/>
      <c r="AU427" s="211"/>
      <c r="AV427" s="211"/>
      <c r="AW427" s="211"/>
      <c r="AX427" s="211"/>
      <c r="AY427" s="211"/>
      <c r="AZ427" s="211"/>
      <c r="BA427" s="211"/>
      <c r="BB427" s="211"/>
      <c r="BC427" s="212"/>
      <c r="BD427" s="210"/>
    </row>
    <row r="428" customFormat="false" ht="12.75" hidden="false" customHeight="false" outlineLevel="0" collapsed="false">
      <c r="A428" s="161"/>
      <c r="B428" s="200" t="s">
        <v>125</v>
      </c>
      <c r="C428" s="201" t="n">
        <v>14.2</v>
      </c>
      <c r="D428" s="202" t="n">
        <f aca="false">+D424*$C428</f>
        <v>0</v>
      </c>
      <c r="E428" s="202" t="n">
        <f aca="false">+E424*$C428</f>
        <v>0</v>
      </c>
      <c r="F428" s="202" t="n">
        <f aca="false">+F424*$C428</f>
        <v>0</v>
      </c>
      <c r="G428" s="202" t="n">
        <f aca="false">+G424*$C428</f>
        <v>0</v>
      </c>
      <c r="H428" s="202" t="n">
        <f aca="false">+H424*$C428</f>
        <v>0</v>
      </c>
      <c r="I428" s="202" t="n">
        <f aca="false">+I424*$C428</f>
        <v>0</v>
      </c>
      <c r="J428" s="202" t="n">
        <f aca="false">+J424*$C428</f>
        <v>0</v>
      </c>
      <c r="K428" s="202" t="n">
        <f aca="false">+K424*$C428</f>
        <v>0</v>
      </c>
      <c r="L428" s="202" t="n">
        <f aca="false">+L424*$C428</f>
        <v>0</v>
      </c>
      <c r="M428" s="202" t="n">
        <f aca="false">+M424*$C428</f>
        <v>0</v>
      </c>
      <c r="N428" s="202" t="n">
        <f aca="false">+N424*$C428</f>
        <v>0.705773809523809</v>
      </c>
      <c r="O428" s="202" t="n">
        <f aca="false">+O424*$C428</f>
        <v>0.705773809523809</v>
      </c>
      <c r="P428" s="202" t="n">
        <f aca="false">+P424*$C428</f>
        <v>0.705773809523809</v>
      </c>
      <c r="Q428" s="202" t="n">
        <f aca="false">+Q424*$C428</f>
        <v>0.705773809523809</v>
      </c>
      <c r="R428" s="202" t="n">
        <f aca="false">+R424*$C428</f>
        <v>0.705773809523809</v>
      </c>
      <c r="S428" s="202" t="n">
        <f aca="false">+S424*$C428</f>
        <v>0.705773809523809</v>
      </c>
      <c r="T428" s="202" t="n">
        <f aca="false">+T424*$C428</f>
        <v>0.705773809523809</v>
      </c>
      <c r="U428" s="202" t="n">
        <f aca="false">+U424*$C428</f>
        <v>0.705773809523809</v>
      </c>
      <c r="V428" s="202" t="n">
        <f aca="false">+V424*$C428</f>
        <v>0.705773809523809</v>
      </c>
      <c r="W428" s="202" t="n">
        <f aca="false">+W424*$C428</f>
        <v>0.705773809523809</v>
      </c>
      <c r="X428" s="202" t="n">
        <f aca="false">+X424*$C428</f>
        <v>1.41601047619048</v>
      </c>
      <c r="Y428" s="202" t="n">
        <f aca="false">+Y424*$C428</f>
        <v>2.12624714285714</v>
      </c>
      <c r="Z428" s="202" t="n">
        <f aca="false">+Z424*$C428</f>
        <v>2.83648380952381</v>
      </c>
      <c r="AA428" s="202" t="n">
        <f aca="false">+AA424*$C428</f>
        <v>3.54672047619048</v>
      </c>
      <c r="AB428" s="202" t="n">
        <f aca="false">+AB424*$C428</f>
        <v>4.25695714285714</v>
      </c>
      <c r="AC428" s="202" t="n">
        <f aca="false">+AC424*$C428</f>
        <v>4.96719380952381</v>
      </c>
      <c r="AD428" s="202" t="n">
        <f aca="false">+AD424*$C428</f>
        <v>5.67743047619048</v>
      </c>
      <c r="AE428" s="202" t="n">
        <f aca="false">+AE424*$C428</f>
        <v>6.38766714285714</v>
      </c>
      <c r="AF428" s="202" t="n">
        <f aca="false">+AF424*$C428</f>
        <v>7.09790380952381</v>
      </c>
      <c r="AG428" s="202" t="n">
        <f aca="false">+AG424*$C428</f>
        <v>7.80814047619047</v>
      </c>
      <c r="AH428" s="181" t="n">
        <f aca="false">+AH424*$C428</f>
        <v>8.51837714285714</v>
      </c>
      <c r="AI428" s="202" t="n">
        <f aca="false">+AI424*$C428</f>
        <v>9.22861380952381</v>
      </c>
      <c r="AJ428" s="202" t="n">
        <f aca="false">+AJ424*$C428</f>
        <v>9.93885047619048</v>
      </c>
      <c r="AK428" s="202" t="n">
        <f aca="false">+AK424*$C428</f>
        <v>10.6490871428571</v>
      </c>
      <c r="AL428" s="202" t="n">
        <f aca="false">+AL424*$C428</f>
        <v>11.3593238095238</v>
      </c>
      <c r="AM428" s="202" t="n">
        <f aca="false">+AM424*$C428</f>
        <v>12.0695604761905</v>
      </c>
      <c r="AN428" s="202" t="n">
        <f aca="false">+AN424*$C428</f>
        <v>12.7797971428571</v>
      </c>
      <c r="AO428" s="202" t="n">
        <f aca="false">+AO424*$C428</f>
        <v>13.4900338095238</v>
      </c>
      <c r="AP428" s="202" t="n">
        <f aca="false">+AP424*$C428</f>
        <v>13.4900338095238</v>
      </c>
      <c r="AQ428" s="202" t="n">
        <f aca="false">+AQ424*$C428</f>
        <v>13.4900338095238</v>
      </c>
      <c r="AR428" s="202" t="n">
        <f aca="false">+AR424*$C428</f>
        <v>13.4900338095238</v>
      </c>
      <c r="AS428" s="202" t="n">
        <f aca="false">+AS424*$C428</f>
        <v>13.4900338095238</v>
      </c>
      <c r="AT428" s="202" t="n">
        <f aca="false">+AT424*$C428</f>
        <v>14.2000338095238</v>
      </c>
      <c r="AU428" s="202" t="n">
        <f aca="false">+AU424*$C428</f>
        <v>14.2000338095238</v>
      </c>
      <c r="AV428" s="202" t="n">
        <f aca="false">+AV424*$C428</f>
        <v>14.2000338095238</v>
      </c>
      <c r="AW428" s="202" t="n">
        <f aca="false">+AW424*$C428</f>
        <v>14.2000338095238</v>
      </c>
      <c r="AX428" s="202" t="n">
        <f aca="false">+AX424*$C428</f>
        <v>14.2000338095238</v>
      </c>
      <c r="AY428" s="202" t="n">
        <f aca="false">+AY424*$C428</f>
        <v>14.2000338095238</v>
      </c>
      <c r="AZ428" s="202" t="n">
        <f aca="false">+AZ424*$C428</f>
        <v>14.2000338095238</v>
      </c>
      <c r="BA428" s="202" t="n">
        <f aca="false">+BA424*$C428</f>
        <v>14.2000338095238</v>
      </c>
      <c r="BB428" s="202" t="n">
        <f aca="false">+BB424*$C428</f>
        <v>14.2000338095238</v>
      </c>
      <c r="BC428" s="203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204"/>
      <c r="BN428" s="204"/>
      <c r="BO428" s="204"/>
      <c r="BP428" s="204"/>
      <c r="BQ428" s="204"/>
      <c r="BR428" s="204"/>
      <c r="BS428" s="204"/>
      <c r="BT428" s="204"/>
      <c r="BU428" s="204"/>
      <c r="BV428" s="204"/>
      <c r="BW428" s="204"/>
      <c r="BX428" s="204"/>
      <c r="BY428" s="204"/>
      <c r="BZ428" s="204"/>
      <c r="CA428" s="204"/>
      <c r="CB428" s="204"/>
      <c r="CC428" s="204"/>
      <c r="CD428" s="204"/>
      <c r="CE428" s="204"/>
      <c r="CF428" s="204"/>
      <c r="CG428" s="204"/>
      <c r="CH428" s="204"/>
      <c r="CI428" s="204"/>
      <c r="CJ428" s="204"/>
      <c r="CK428" s="204"/>
    </row>
    <row r="429" customFormat="false" ht="13.5" hidden="false" customHeight="false" outlineLevel="0" collapsed="false">
      <c r="A429" s="161"/>
      <c r="B429" s="205" t="s">
        <v>126</v>
      </c>
      <c r="C429" s="206" t="e">
        <f aca="false">+#REF!</f>
        <v>#REF!</v>
      </c>
      <c r="D429" s="207" t="n">
        <f aca="false">+D426*$C428</f>
        <v>0</v>
      </c>
      <c r="E429" s="207" t="n">
        <f aca="false">+E426*$C428</f>
        <v>0</v>
      </c>
      <c r="F429" s="207" t="n">
        <f aca="false">+F426*$C428</f>
        <v>0</v>
      </c>
      <c r="G429" s="207" t="n">
        <f aca="false">+G426*$C428</f>
        <v>0</v>
      </c>
      <c r="H429" s="207" t="n">
        <f aca="false">+H426*$C428</f>
        <v>0</v>
      </c>
      <c r="I429" s="207" t="n">
        <f aca="false">+I426*$C428</f>
        <v>0</v>
      </c>
      <c r="J429" s="207" t="n">
        <f aca="false">+J426*$C428</f>
        <v>0</v>
      </c>
      <c r="K429" s="207" t="n">
        <f aca="false">+K426*$C428</f>
        <v>0</v>
      </c>
      <c r="L429" s="207" t="n">
        <f aca="false">+L426*$C428</f>
        <v>0</v>
      </c>
      <c r="M429" s="207" t="n">
        <f aca="false">+M426*$C428</f>
        <v>0</v>
      </c>
      <c r="N429" s="207" t="n">
        <f aca="false">+N426*$C428</f>
        <v>0.71</v>
      </c>
      <c r="O429" s="207" t="n">
        <f aca="false">+O426*$C428</f>
        <v>0.71</v>
      </c>
      <c r="P429" s="207" t="n">
        <f aca="false">+P426*$C428</f>
        <v>0.71</v>
      </c>
      <c r="Q429" s="207" t="n">
        <f aca="false">+Q426*$C428</f>
        <v>0.71</v>
      </c>
      <c r="R429" s="207" t="n">
        <f aca="false">+R426*$C428</f>
        <v>0.71</v>
      </c>
      <c r="S429" s="207" t="n">
        <f aca="false">+S426*$C428</f>
        <v>0.71</v>
      </c>
      <c r="T429" s="207" t="n">
        <f aca="false">+T426*$C428</f>
        <v>0.71</v>
      </c>
      <c r="U429" s="207" t="n">
        <f aca="false">+U426*$C428</f>
        <v>0.71</v>
      </c>
      <c r="V429" s="207" t="n">
        <f aca="false">+V426*$C428</f>
        <v>0.71</v>
      </c>
      <c r="W429" s="207" t="n">
        <f aca="false">+W426*$C428</f>
        <v>0.71</v>
      </c>
      <c r="X429" s="207" t="n">
        <f aca="false">+X426*$C428</f>
        <v>0.938777777777778</v>
      </c>
      <c r="Y429" s="207" t="n">
        <f aca="false">+Y426*$C428</f>
        <v>1.16755555555556</v>
      </c>
      <c r="Z429" s="207" t="n">
        <f aca="false">+Z426*$C428</f>
        <v>1.39633333333333</v>
      </c>
      <c r="AA429" s="207" t="n">
        <f aca="false">+AA426*$C428</f>
        <v>1.62511111111111</v>
      </c>
      <c r="AB429" s="207" t="n">
        <f aca="false">+AB426*$C428</f>
        <v>1.85388888888889</v>
      </c>
      <c r="AC429" s="207" t="n">
        <f aca="false">+AC426*$C428</f>
        <v>2.08266666666667</v>
      </c>
      <c r="AD429" s="207" t="n">
        <f aca="false">+AD426*$C428</f>
        <v>2.31144444444444</v>
      </c>
      <c r="AE429" s="207" t="n">
        <f aca="false">+AE426*$C428</f>
        <v>2.54022222222222</v>
      </c>
      <c r="AF429" s="207" t="n">
        <f aca="false">+AF426*$C428</f>
        <v>2.769</v>
      </c>
      <c r="AG429" s="207" t="n">
        <f aca="false">+AG426*$C428</f>
        <v>2.99777777777778</v>
      </c>
      <c r="AH429" s="187" t="n">
        <f aca="false">+AH426*$C428</f>
        <v>3.22655555555556</v>
      </c>
      <c r="AI429" s="207" t="n">
        <f aca="false">+AI426*$C428</f>
        <v>3.45533333333333</v>
      </c>
      <c r="AJ429" s="207" t="n">
        <f aca="false">+AJ426*$C428</f>
        <v>3.68411111111111</v>
      </c>
      <c r="AK429" s="207" t="n">
        <f aca="false">+AK426*$C428</f>
        <v>3.91288888888889</v>
      </c>
      <c r="AL429" s="207" t="n">
        <f aca="false">+AL426*$C428</f>
        <v>4.14166666666667</v>
      </c>
      <c r="AM429" s="207" t="n">
        <f aca="false">+AM426*$C428</f>
        <v>4.37044444444445</v>
      </c>
      <c r="AN429" s="207" t="n">
        <f aca="false">+AN426*$C428</f>
        <v>4.59922222222222</v>
      </c>
      <c r="AO429" s="207" t="n">
        <f aca="false">+AO426*$C428</f>
        <v>4.828</v>
      </c>
      <c r="AP429" s="207" t="n">
        <f aca="false">+AP426*$C428</f>
        <v>14.2</v>
      </c>
      <c r="AQ429" s="207" t="n">
        <f aca="false">+AQ426*$C428</f>
        <v>14.2</v>
      </c>
      <c r="AR429" s="207" t="n">
        <f aca="false">+AR426*$C428</f>
        <v>14.2</v>
      </c>
      <c r="AS429" s="207" t="n">
        <f aca="false">+AS426*$C428</f>
        <v>14.2</v>
      </c>
      <c r="AT429" s="207" t="n">
        <f aca="false">+AT426*$C428</f>
        <v>14.2</v>
      </c>
      <c r="AU429" s="207" t="n">
        <f aca="false">+AU426*$C428</f>
        <v>14.2</v>
      </c>
      <c r="AV429" s="207" t="n">
        <f aca="false">+AV426*$C428</f>
        <v>14.2</v>
      </c>
      <c r="AW429" s="207" t="n">
        <f aca="false">+AW426*$C428</f>
        <v>14.2</v>
      </c>
      <c r="AX429" s="207" t="n">
        <f aca="false">+AX426*$C428</f>
        <v>14.2</v>
      </c>
      <c r="AY429" s="207" t="n">
        <f aca="false">+AY426*$C428</f>
        <v>14.2</v>
      </c>
      <c r="AZ429" s="207" t="n">
        <f aca="false">+AZ426*$C428</f>
        <v>14.2</v>
      </c>
      <c r="BA429" s="207" t="n">
        <f aca="false">+BA426*$C428</f>
        <v>14.2</v>
      </c>
      <c r="BB429" s="207" t="n">
        <f aca="false">+BB426*$C428</f>
        <v>14.2</v>
      </c>
      <c r="BC429" s="208"/>
      <c r="BD429" s="209"/>
      <c r="BE429" s="209"/>
      <c r="BF429" s="209"/>
      <c r="BG429" s="209"/>
      <c r="BH429" s="209"/>
      <c r="BI429" s="209"/>
      <c r="BJ429" s="209"/>
      <c r="BK429" s="209"/>
      <c r="BL429" s="209"/>
      <c r="BM429" s="209"/>
      <c r="BN429" s="209"/>
      <c r="BO429" s="209"/>
      <c r="BP429" s="209"/>
      <c r="BQ429" s="209"/>
      <c r="BR429" s="209"/>
      <c r="BS429" s="209"/>
      <c r="BT429" s="209"/>
      <c r="BU429" s="209"/>
      <c r="BV429" s="209"/>
      <c r="BW429" s="209"/>
      <c r="BX429" s="209"/>
      <c r="BY429" s="209"/>
      <c r="BZ429" s="209"/>
      <c r="CA429" s="209"/>
      <c r="CB429" s="209"/>
      <c r="CC429" s="209"/>
      <c r="CD429" s="209"/>
      <c r="CE429" s="209"/>
      <c r="CF429" s="209"/>
      <c r="CG429" s="209"/>
      <c r="CH429" s="209"/>
      <c r="CI429" s="209"/>
      <c r="CJ429" s="209"/>
      <c r="CK429" s="209"/>
    </row>
    <row r="430" customFormat="false" ht="15" hidden="false" customHeight="true" outlineLevel="0" collapsed="false">
      <c r="A430" s="161" t="n">
        <f aca="false">+'Cost Cancel Details'!A12+1</f>
        <v>3</v>
      </c>
      <c r="B430" s="162" t="str">
        <f aca="false">'NTP or Sold'!G45</f>
        <v>LM6000</v>
      </c>
      <c r="C430" s="163" t="str">
        <f aca="false">'NTP or Sold'!S45</f>
        <v>Las Vegas CoGen II</v>
      </c>
      <c r="D430" s="164"/>
      <c r="E430" s="164"/>
      <c r="F430" s="164"/>
      <c r="G430" s="164"/>
      <c r="H430" s="164"/>
      <c r="I430" s="164"/>
      <c r="J430" s="164"/>
      <c r="K430" s="164"/>
      <c r="L430" s="164"/>
      <c r="M430" s="164"/>
      <c r="N430" s="164"/>
      <c r="O430" s="164"/>
      <c r="P430" s="164"/>
      <c r="Q430" s="164"/>
      <c r="R430" s="164"/>
      <c r="S430" s="164"/>
      <c r="T430" s="164"/>
      <c r="U430" s="164"/>
      <c r="V430" s="164"/>
      <c r="W430" s="164"/>
      <c r="X430" s="164"/>
      <c r="Y430" s="164"/>
      <c r="Z430" s="164"/>
      <c r="AA430" s="164"/>
      <c r="AB430" s="164"/>
      <c r="AC430" s="164"/>
      <c r="AD430" s="164"/>
      <c r="AE430" s="164"/>
      <c r="AF430" s="164"/>
      <c r="AG430" s="164"/>
      <c r="AH430" s="164"/>
      <c r="AI430" s="165"/>
      <c r="AJ430" s="164"/>
      <c r="AK430" s="164"/>
      <c r="AL430" s="164"/>
      <c r="AM430" s="164"/>
      <c r="AN430" s="164"/>
      <c r="AO430" s="164"/>
      <c r="AP430" s="164"/>
      <c r="AQ430" s="164"/>
      <c r="AR430" s="164"/>
      <c r="AS430" s="164"/>
      <c r="AT430" s="164"/>
      <c r="AU430" s="164"/>
      <c r="AV430" s="164"/>
      <c r="AW430" s="164"/>
      <c r="AX430" s="164"/>
      <c r="AY430" s="164"/>
      <c r="AZ430" s="164"/>
      <c r="BA430" s="164"/>
      <c r="BB430" s="164"/>
      <c r="BC430" s="166"/>
    </row>
    <row r="431" customFormat="false" ht="12.75" hidden="false" customHeight="false" outlineLevel="0" collapsed="false">
      <c r="A431" s="161"/>
      <c r="B431" s="168" t="s">
        <v>121</v>
      </c>
      <c r="C431" s="163"/>
      <c r="D431" s="169" t="n">
        <v>0</v>
      </c>
      <c r="E431" s="169" t="n">
        <v>0</v>
      </c>
      <c r="F431" s="169" t="n">
        <v>0</v>
      </c>
      <c r="G431" s="169" t="n">
        <v>0</v>
      </c>
      <c r="H431" s="169" t="n">
        <v>0</v>
      </c>
      <c r="I431" s="169" t="n">
        <v>0</v>
      </c>
      <c r="J431" s="169" t="n">
        <v>0</v>
      </c>
      <c r="K431" s="169" t="n">
        <v>0</v>
      </c>
      <c r="L431" s="169" t="n">
        <v>0</v>
      </c>
      <c r="M431" s="169" t="n">
        <v>0</v>
      </c>
      <c r="N431" s="169" t="n">
        <v>0</v>
      </c>
      <c r="O431" s="169" t="n">
        <v>0</v>
      </c>
      <c r="P431" s="169" t="n">
        <v>0</v>
      </c>
      <c r="Q431" s="169" t="n">
        <v>0</v>
      </c>
      <c r="R431" s="169" t="n">
        <v>0</v>
      </c>
      <c r="S431" s="169" t="n">
        <v>0</v>
      </c>
      <c r="T431" s="169" t="n">
        <v>0</v>
      </c>
      <c r="U431" s="169" t="n">
        <v>0</v>
      </c>
      <c r="V431" s="169" t="n">
        <v>0</v>
      </c>
      <c r="W431" s="169" t="n">
        <v>0</v>
      </c>
      <c r="X431" s="169" t="n">
        <v>0</v>
      </c>
      <c r="Y431" s="169" t="n">
        <v>0</v>
      </c>
      <c r="Z431" s="169" t="n">
        <v>0</v>
      </c>
      <c r="AA431" s="169" t="n">
        <v>0</v>
      </c>
      <c r="AB431" s="169" t="n">
        <v>0</v>
      </c>
      <c r="AC431" s="169" t="n">
        <v>0</v>
      </c>
      <c r="AD431" s="169" t="n">
        <v>0</v>
      </c>
      <c r="AE431" s="169" t="n">
        <v>0</v>
      </c>
      <c r="AF431" s="169" t="n">
        <v>0</v>
      </c>
      <c r="AG431" s="169" t="n">
        <f aca="false">0.05+0.1</f>
        <v>0.15</v>
      </c>
      <c r="AH431" s="169" t="n">
        <v>0.1</v>
      </c>
      <c r="AI431" s="170" t="n">
        <v>0.1</v>
      </c>
      <c r="AJ431" s="169" t="n">
        <v>0.1</v>
      </c>
      <c r="AK431" s="169" t="n">
        <v>0.1</v>
      </c>
      <c r="AL431" s="169" t="n">
        <v>0.1</v>
      </c>
      <c r="AM431" s="169" t="n">
        <v>0.1</v>
      </c>
      <c r="AN431" s="169" t="n">
        <v>0.1</v>
      </c>
      <c r="AO431" s="169" t="n">
        <v>0</v>
      </c>
      <c r="AP431" s="169" t="n">
        <v>0.1</v>
      </c>
      <c r="AQ431" s="169" t="n">
        <v>0</v>
      </c>
      <c r="AR431" s="169" t="n">
        <v>0.05</v>
      </c>
      <c r="AS431" s="169" t="n">
        <v>0</v>
      </c>
      <c r="AT431" s="169" t="n">
        <v>0</v>
      </c>
      <c r="AU431" s="169" t="n">
        <v>0</v>
      </c>
      <c r="AV431" s="169" t="n">
        <v>0</v>
      </c>
      <c r="AW431" s="169" t="n">
        <v>0</v>
      </c>
      <c r="AX431" s="169" t="n">
        <v>0</v>
      </c>
      <c r="AY431" s="169" t="n">
        <v>0</v>
      </c>
      <c r="AZ431" s="169" t="n">
        <v>0</v>
      </c>
      <c r="BA431" s="169" t="n">
        <v>0</v>
      </c>
      <c r="BB431" s="169" t="n">
        <v>0</v>
      </c>
      <c r="BC431" s="171" t="n">
        <f aca="false">SUM(D431:BB431)</f>
        <v>1</v>
      </c>
      <c r="BD431" s="168"/>
    </row>
    <row r="432" customFormat="false" ht="12.75" hidden="false" customHeight="false" outlineLevel="0" collapsed="false">
      <c r="A432" s="161"/>
      <c r="B432" s="168" t="s">
        <v>122</v>
      </c>
      <c r="C432" s="163"/>
      <c r="D432" s="169" t="n">
        <f aca="false">D431</f>
        <v>0</v>
      </c>
      <c r="E432" s="169" t="n">
        <f aca="false">+D432+E431</f>
        <v>0</v>
      </c>
      <c r="F432" s="169" t="n">
        <f aca="false">+E432+F431</f>
        <v>0</v>
      </c>
      <c r="G432" s="169" t="n">
        <f aca="false">+F432+G431</f>
        <v>0</v>
      </c>
      <c r="H432" s="169" t="n">
        <f aca="false">+G432+H431</f>
        <v>0</v>
      </c>
      <c r="I432" s="169" t="n">
        <f aca="false">+H432+I431</f>
        <v>0</v>
      </c>
      <c r="J432" s="169" t="n">
        <f aca="false">+I432+J431</f>
        <v>0</v>
      </c>
      <c r="K432" s="169" t="n">
        <f aca="false">+J432+K431</f>
        <v>0</v>
      </c>
      <c r="L432" s="169" t="n">
        <f aca="false">+K432+L431</f>
        <v>0</v>
      </c>
      <c r="M432" s="169" t="n">
        <f aca="false">+L432+M431</f>
        <v>0</v>
      </c>
      <c r="N432" s="169" t="n">
        <f aca="false">+M432+N431</f>
        <v>0</v>
      </c>
      <c r="O432" s="169" t="n">
        <f aca="false">+N432+O431</f>
        <v>0</v>
      </c>
      <c r="P432" s="169" t="n">
        <f aca="false">+O432+P431</f>
        <v>0</v>
      </c>
      <c r="Q432" s="169" t="n">
        <f aca="false">+P432+Q431</f>
        <v>0</v>
      </c>
      <c r="R432" s="169" t="n">
        <f aca="false">+Q432+R431</f>
        <v>0</v>
      </c>
      <c r="S432" s="169" t="n">
        <f aca="false">+R432+S431</f>
        <v>0</v>
      </c>
      <c r="T432" s="169" t="n">
        <f aca="false">+S432+T431</f>
        <v>0</v>
      </c>
      <c r="U432" s="169" t="n">
        <f aca="false">+T432+U431</f>
        <v>0</v>
      </c>
      <c r="V432" s="169" t="n">
        <f aca="false">+U432+V431</f>
        <v>0</v>
      </c>
      <c r="W432" s="169" t="n">
        <f aca="false">+V432+W431</f>
        <v>0</v>
      </c>
      <c r="X432" s="169" t="n">
        <f aca="false">+W432+X431</f>
        <v>0</v>
      </c>
      <c r="Y432" s="169" t="n">
        <f aca="false">+X432+Y431</f>
        <v>0</v>
      </c>
      <c r="Z432" s="169" t="n">
        <f aca="false">+Y432+Z431</f>
        <v>0</v>
      </c>
      <c r="AA432" s="169" t="n">
        <f aca="false">+Z432+AA431</f>
        <v>0</v>
      </c>
      <c r="AB432" s="169" t="n">
        <f aca="false">+AA432+AB431</f>
        <v>0</v>
      </c>
      <c r="AC432" s="169" t="n">
        <f aca="false">+AB432+AC431</f>
        <v>0</v>
      </c>
      <c r="AD432" s="169" t="n">
        <f aca="false">+AC432+AD431</f>
        <v>0</v>
      </c>
      <c r="AE432" s="169" t="n">
        <f aca="false">+AD432+AE431</f>
        <v>0</v>
      </c>
      <c r="AF432" s="169" t="n">
        <f aca="false">+AE432+AF431</f>
        <v>0</v>
      </c>
      <c r="AG432" s="169" t="n">
        <f aca="false">+AF432+AG431</f>
        <v>0.15</v>
      </c>
      <c r="AH432" s="169" t="n">
        <f aca="false">+AG432+AH431</f>
        <v>0.25</v>
      </c>
      <c r="AI432" s="170" t="n">
        <f aca="false">+AH432+AI431</f>
        <v>0.35</v>
      </c>
      <c r="AJ432" s="169" t="n">
        <f aca="false">+AI432+AJ431</f>
        <v>0.45</v>
      </c>
      <c r="AK432" s="169" t="n">
        <f aca="false">+AJ432+AK431</f>
        <v>0.55</v>
      </c>
      <c r="AL432" s="169" t="n">
        <f aca="false">+AK432+AL431</f>
        <v>0.65</v>
      </c>
      <c r="AM432" s="169" t="n">
        <f aca="false">+AL432+AM431</f>
        <v>0.75</v>
      </c>
      <c r="AN432" s="169" t="n">
        <f aca="false">+AM432+AN431</f>
        <v>0.85</v>
      </c>
      <c r="AO432" s="169" t="n">
        <f aca="false">+AN432+AO431</f>
        <v>0.85</v>
      </c>
      <c r="AP432" s="169" t="n">
        <f aca="false">+AO432+AP431</f>
        <v>0.95</v>
      </c>
      <c r="AQ432" s="169" t="n">
        <f aca="false">+AP432+AQ431</f>
        <v>0.95</v>
      </c>
      <c r="AR432" s="169" t="n">
        <f aca="false">+AQ432+AR431</f>
        <v>1</v>
      </c>
      <c r="AS432" s="169" t="n">
        <f aca="false">+AR432+AS431</f>
        <v>1</v>
      </c>
      <c r="AT432" s="169" t="n">
        <f aca="false">+AS432+AT431</f>
        <v>1</v>
      </c>
      <c r="AU432" s="169" t="n">
        <f aca="false">+AT432+AU431</f>
        <v>1</v>
      </c>
      <c r="AV432" s="169" t="n">
        <f aca="false">+AU432+AV431</f>
        <v>1</v>
      </c>
      <c r="AW432" s="169" t="n">
        <f aca="false">+AV432+AW431</f>
        <v>1</v>
      </c>
      <c r="AX432" s="169" t="n">
        <f aca="false">+AW432+AX431</f>
        <v>1</v>
      </c>
      <c r="AY432" s="169" t="n">
        <f aca="false">+AX432+AY431</f>
        <v>1</v>
      </c>
      <c r="AZ432" s="169" t="n">
        <f aca="false">+AY432+AZ431</f>
        <v>1</v>
      </c>
      <c r="BA432" s="169" t="n">
        <f aca="false">+AZ432+BA431</f>
        <v>1</v>
      </c>
      <c r="BB432" s="169" t="n">
        <f aca="false">+BA432+BB431</f>
        <v>1</v>
      </c>
      <c r="BC432" s="171"/>
      <c r="BD432" s="168"/>
    </row>
    <row r="433" customFormat="false" ht="12.75" hidden="false" customHeight="false" outlineLevel="0" collapsed="false">
      <c r="A433" s="161"/>
      <c r="B433" s="168" t="s">
        <v>123</v>
      </c>
      <c r="C433" s="163"/>
      <c r="D433" s="169" t="n">
        <v>0</v>
      </c>
      <c r="E433" s="169" t="n">
        <v>0</v>
      </c>
      <c r="F433" s="169" t="n">
        <v>0</v>
      </c>
      <c r="G433" s="169" t="n">
        <v>0</v>
      </c>
      <c r="H433" s="169" t="n">
        <v>0</v>
      </c>
      <c r="I433" s="169" t="n">
        <v>0</v>
      </c>
      <c r="J433" s="169" t="n">
        <v>0</v>
      </c>
      <c r="K433" s="169" t="n">
        <v>0</v>
      </c>
      <c r="L433" s="169" t="n">
        <v>0</v>
      </c>
      <c r="M433" s="169" t="n">
        <v>0</v>
      </c>
      <c r="N433" s="169" t="n">
        <v>0</v>
      </c>
      <c r="O433" s="169" t="n">
        <v>0</v>
      </c>
      <c r="P433" s="169" t="n">
        <v>0</v>
      </c>
      <c r="Q433" s="169" t="n">
        <v>0</v>
      </c>
      <c r="R433" s="169" t="n">
        <v>0</v>
      </c>
      <c r="S433" s="169" t="n">
        <v>0</v>
      </c>
      <c r="T433" s="169" t="n">
        <v>0</v>
      </c>
      <c r="U433" s="169" t="n">
        <v>0</v>
      </c>
      <c r="V433" s="169" t="n">
        <v>0</v>
      </c>
      <c r="W433" s="169" t="n">
        <v>0</v>
      </c>
      <c r="X433" s="169" t="n">
        <v>0</v>
      </c>
      <c r="Y433" s="169" t="n">
        <v>0</v>
      </c>
      <c r="Z433" s="169" t="n">
        <v>0</v>
      </c>
      <c r="AA433" s="169" t="n">
        <v>0</v>
      </c>
      <c r="AB433" s="169" t="n">
        <v>0</v>
      </c>
      <c r="AC433" s="169" t="n">
        <v>0</v>
      </c>
      <c r="AD433" s="169" t="n">
        <v>0</v>
      </c>
      <c r="AE433" s="169" t="n">
        <v>0</v>
      </c>
      <c r="AF433" s="169" t="n">
        <v>0</v>
      </c>
      <c r="AG433" s="169" t="n">
        <v>0.1</v>
      </c>
      <c r="AH433" s="169" t="n">
        <v>0.1</v>
      </c>
      <c r="AI433" s="170" t="n">
        <v>0.1</v>
      </c>
      <c r="AJ433" s="169" t="n">
        <v>0.1</v>
      </c>
      <c r="AK433" s="169" t="n">
        <v>0.1</v>
      </c>
      <c r="AL433" s="169" t="n">
        <v>0.1</v>
      </c>
      <c r="AM433" s="169" t="n">
        <v>0.1</v>
      </c>
      <c r="AN433" s="169" t="n">
        <v>0.1</v>
      </c>
      <c r="AO433" s="169" t="n">
        <v>0</v>
      </c>
      <c r="AP433" s="169" t="n">
        <v>0.1</v>
      </c>
      <c r="AQ433" s="169" t="n">
        <v>0.1</v>
      </c>
      <c r="AR433" s="169" t="n">
        <v>0</v>
      </c>
      <c r="AS433" s="169" t="n">
        <v>0</v>
      </c>
      <c r="AT433" s="169" t="n">
        <v>0</v>
      </c>
      <c r="AU433" s="169" t="n">
        <v>0</v>
      </c>
      <c r="AV433" s="169" t="n">
        <v>0</v>
      </c>
      <c r="AW433" s="169" t="n">
        <v>0</v>
      </c>
      <c r="AX433" s="169" t="n">
        <v>0</v>
      </c>
      <c r="AY433" s="169" t="n">
        <v>0</v>
      </c>
      <c r="AZ433" s="169" t="n">
        <v>0</v>
      </c>
      <c r="BA433" s="169" t="n">
        <v>0</v>
      </c>
      <c r="BB433" s="169" t="n">
        <v>0</v>
      </c>
      <c r="BC433" s="171" t="n">
        <f aca="false">SUM(D433:BB433)</f>
        <v>1</v>
      </c>
      <c r="BD433" s="168"/>
    </row>
    <row r="434" customFormat="false" ht="12.75" hidden="false" customHeight="false" outlineLevel="0" collapsed="false">
      <c r="A434" s="161"/>
      <c r="B434" s="168" t="s">
        <v>124</v>
      </c>
      <c r="C434" s="163"/>
      <c r="D434" s="169" t="n">
        <f aca="false">D433</f>
        <v>0</v>
      </c>
      <c r="E434" s="169" t="n">
        <f aca="false">+D434+E433</f>
        <v>0</v>
      </c>
      <c r="F434" s="169" t="n">
        <f aca="false">+E434+F433</f>
        <v>0</v>
      </c>
      <c r="G434" s="169" t="n">
        <f aca="false">+F434+G433</f>
        <v>0</v>
      </c>
      <c r="H434" s="169" t="n">
        <f aca="false">+G434+H433</f>
        <v>0</v>
      </c>
      <c r="I434" s="169" t="n">
        <f aca="false">+H434+I433</f>
        <v>0</v>
      </c>
      <c r="J434" s="169" t="n">
        <f aca="false">+I434+J433</f>
        <v>0</v>
      </c>
      <c r="K434" s="169" t="n">
        <f aca="false">+J434+K433</f>
        <v>0</v>
      </c>
      <c r="L434" s="169" t="n">
        <f aca="false">+K434+L433</f>
        <v>0</v>
      </c>
      <c r="M434" s="169" t="n">
        <f aca="false">+L434+M433</f>
        <v>0</v>
      </c>
      <c r="N434" s="169" t="n">
        <f aca="false">+M434+N433</f>
        <v>0</v>
      </c>
      <c r="O434" s="169" t="n">
        <f aca="false">+N434+O433</f>
        <v>0</v>
      </c>
      <c r="P434" s="169" t="n">
        <f aca="false">+O434+P433</f>
        <v>0</v>
      </c>
      <c r="Q434" s="169" t="n">
        <f aca="false">+P434+Q433</f>
        <v>0</v>
      </c>
      <c r="R434" s="169" t="n">
        <f aca="false">+Q434+R433</f>
        <v>0</v>
      </c>
      <c r="S434" s="169" t="n">
        <f aca="false">+R434+S433</f>
        <v>0</v>
      </c>
      <c r="T434" s="169" t="n">
        <f aca="false">+S434+T433</f>
        <v>0</v>
      </c>
      <c r="U434" s="169" t="n">
        <f aca="false">+T434+U433</f>
        <v>0</v>
      </c>
      <c r="V434" s="169" t="n">
        <f aca="false">+U434+V433</f>
        <v>0</v>
      </c>
      <c r="W434" s="169" t="n">
        <f aca="false">+V434+W433</f>
        <v>0</v>
      </c>
      <c r="X434" s="169" t="n">
        <f aca="false">+W434+X433</f>
        <v>0</v>
      </c>
      <c r="Y434" s="169" t="n">
        <f aca="false">+X434+Y433</f>
        <v>0</v>
      </c>
      <c r="Z434" s="169" t="n">
        <f aca="false">+Y434+Z433</f>
        <v>0</v>
      </c>
      <c r="AA434" s="169" t="n">
        <f aca="false">+Z434+AA433</f>
        <v>0</v>
      </c>
      <c r="AB434" s="169" t="n">
        <f aca="false">+AA434+AB433</f>
        <v>0</v>
      </c>
      <c r="AC434" s="169" t="n">
        <f aca="false">+AB434+AC433</f>
        <v>0</v>
      </c>
      <c r="AD434" s="169" t="n">
        <f aca="false">+AC434+AD433</f>
        <v>0</v>
      </c>
      <c r="AE434" s="169" t="n">
        <f aca="false">+AD434+AE433</f>
        <v>0</v>
      </c>
      <c r="AF434" s="169" t="n">
        <f aca="false">+AE434+AF433</f>
        <v>0</v>
      </c>
      <c r="AG434" s="169" t="n">
        <f aca="false">+AF434+AG433</f>
        <v>0.1</v>
      </c>
      <c r="AH434" s="169" t="n">
        <f aca="false">+AG434+AH433</f>
        <v>0.2</v>
      </c>
      <c r="AI434" s="170" t="n">
        <f aca="false">+AH434+AI433</f>
        <v>0.3</v>
      </c>
      <c r="AJ434" s="169" t="n">
        <f aca="false">+AI434+AJ433</f>
        <v>0.4</v>
      </c>
      <c r="AK434" s="169" t="n">
        <f aca="false">+AJ434+AK433</f>
        <v>0.5</v>
      </c>
      <c r="AL434" s="169" t="n">
        <f aca="false">+AK434+AL433</f>
        <v>0.6</v>
      </c>
      <c r="AM434" s="169" t="n">
        <f aca="false">+AL434+AM433</f>
        <v>0.7</v>
      </c>
      <c r="AN434" s="169" t="n">
        <f aca="false">+AM434+AN433</f>
        <v>0.8</v>
      </c>
      <c r="AO434" s="169" t="n">
        <f aca="false">+AN434+AO433</f>
        <v>0.8</v>
      </c>
      <c r="AP434" s="169" t="n">
        <f aca="false">+AO434+AP433</f>
        <v>0.9</v>
      </c>
      <c r="AQ434" s="169" t="n">
        <f aca="false">+AP434+AQ433</f>
        <v>1</v>
      </c>
      <c r="AR434" s="169" t="n">
        <f aca="false">+AQ434+AR433</f>
        <v>1</v>
      </c>
      <c r="AS434" s="169" t="n">
        <f aca="false">+AR434+AS433</f>
        <v>1</v>
      </c>
      <c r="AT434" s="169" t="n">
        <f aca="false">+AS434+AT433</f>
        <v>1</v>
      </c>
      <c r="AU434" s="169" t="n">
        <f aca="false">+AT434+AU433</f>
        <v>1</v>
      </c>
      <c r="AV434" s="169" t="n">
        <f aca="false">+AU434+AV433</f>
        <v>1</v>
      </c>
      <c r="AW434" s="169" t="n">
        <f aca="false">+AV434+AW433</f>
        <v>1</v>
      </c>
      <c r="AX434" s="169" t="n">
        <f aca="false">+AW434+AX433</f>
        <v>1</v>
      </c>
      <c r="AY434" s="169" t="n">
        <f aca="false">+AX434+AY433</f>
        <v>1</v>
      </c>
      <c r="AZ434" s="169" t="n">
        <f aca="false">+AY434+AZ433</f>
        <v>1</v>
      </c>
      <c r="BA434" s="169" t="n">
        <f aca="false">+AZ434+BA433</f>
        <v>1</v>
      </c>
      <c r="BB434" s="169" t="n">
        <f aca="false">+BA434+BB433</f>
        <v>1</v>
      </c>
      <c r="BC434" s="171"/>
      <c r="BD434" s="168"/>
    </row>
    <row r="435" customFormat="false" ht="12.75" hidden="false" customHeight="false" outlineLevel="0" collapsed="false">
      <c r="A435" s="161"/>
      <c r="B435" s="173"/>
      <c r="C435" s="163"/>
      <c r="D435" s="174"/>
      <c r="E435" s="174"/>
      <c r="F435" s="174"/>
      <c r="G435" s="174"/>
      <c r="H435" s="174"/>
      <c r="I435" s="174"/>
      <c r="J435" s="174"/>
      <c r="K435" s="174"/>
      <c r="L435" s="174"/>
      <c r="M435" s="174"/>
      <c r="N435" s="174"/>
      <c r="O435" s="174"/>
      <c r="P435" s="174"/>
      <c r="Q435" s="174"/>
      <c r="R435" s="174"/>
      <c r="S435" s="174"/>
      <c r="T435" s="174"/>
      <c r="U435" s="174"/>
      <c r="V435" s="174"/>
      <c r="W435" s="174"/>
      <c r="X435" s="174"/>
      <c r="Y435" s="174"/>
      <c r="Z435" s="174"/>
      <c r="AA435" s="174"/>
      <c r="AB435" s="174"/>
      <c r="AC435" s="174"/>
      <c r="AD435" s="174"/>
      <c r="AE435" s="174"/>
      <c r="AF435" s="174"/>
      <c r="AG435" s="174"/>
      <c r="AH435" s="174"/>
      <c r="AI435" s="175"/>
      <c r="AJ435" s="174"/>
      <c r="AK435" s="174"/>
      <c r="AL435" s="174"/>
      <c r="AM435" s="174"/>
      <c r="AN435" s="174"/>
      <c r="AO435" s="174"/>
      <c r="AP435" s="174"/>
      <c r="AQ435" s="174"/>
      <c r="AR435" s="174"/>
      <c r="AS435" s="174"/>
      <c r="AT435" s="174"/>
      <c r="AU435" s="174"/>
      <c r="AV435" s="174"/>
      <c r="AW435" s="174"/>
      <c r="AX435" s="174"/>
      <c r="AY435" s="174"/>
      <c r="AZ435" s="174"/>
      <c r="BA435" s="174"/>
      <c r="BB435" s="174"/>
      <c r="BC435" s="176"/>
      <c r="BD435" s="173"/>
    </row>
    <row r="436" customFormat="false" ht="12.75" hidden="false" customHeight="false" outlineLevel="0" collapsed="false">
      <c r="A436" s="161"/>
      <c r="B436" s="178" t="s">
        <v>125</v>
      </c>
      <c r="C436" s="179" t="n">
        <v>15.769725</v>
      </c>
      <c r="D436" s="180" t="n">
        <f aca="false">+D432*$C436</f>
        <v>0</v>
      </c>
      <c r="E436" s="180" t="n">
        <f aca="false">+E432*$C436</f>
        <v>0</v>
      </c>
      <c r="F436" s="180" t="n">
        <f aca="false">+F432*$C436</f>
        <v>0</v>
      </c>
      <c r="G436" s="180" t="n">
        <f aca="false">+G432*$C436</f>
        <v>0</v>
      </c>
      <c r="H436" s="180" t="n">
        <f aca="false">+H432*$C436</f>
        <v>0</v>
      </c>
      <c r="I436" s="180" t="n">
        <f aca="false">+I432*$C436</f>
        <v>0</v>
      </c>
      <c r="J436" s="180" t="n">
        <f aca="false">+J432*$C436</f>
        <v>0</v>
      </c>
      <c r="K436" s="180" t="n">
        <f aca="false">+K432*$C436</f>
        <v>0</v>
      </c>
      <c r="L436" s="180" t="n">
        <f aca="false">+L432*$C436</f>
        <v>0</v>
      </c>
      <c r="M436" s="180" t="n">
        <f aca="false">+M432*$C436</f>
        <v>0</v>
      </c>
      <c r="N436" s="180" t="n">
        <f aca="false">+N432*$C436</f>
        <v>0</v>
      </c>
      <c r="O436" s="180" t="n">
        <f aca="false">+O432*$C436</f>
        <v>0</v>
      </c>
      <c r="P436" s="180" t="n">
        <f aca="false">+P432*$C436</f>
        <v>0</v>
      </c>
      <c r="Q436" s="180" t="n">
        <f aca="false">+Q432*$C436</f>
        <v>0</v>
      </c>
      <c r="R436" s="180" t="n">
        <f aca="false">+R432*$C436</f>
        <v>0</v>
      </c>
      <c r="S436" s="180" t="n">
        <f aca="false">+S432*$C436</f>
        <v>0</v>
      </c>
      <c r="T436" s="180" t="n">
        <f aca="false">+T432*$C436</f>
        <v>0</v>
      </c>
      <c r="U436" s="180" t="n">
        <f aca="false">+U432*$C436</f>
        <v>0</v>
      </c>
      <c r="V436" s="180" t="n">
        <f aca="false">+V432*$C436</f>
        <v>0</v>
      </c>
      <c r="W436" s="180" t="n">
        <f aca="false">+W432*$C436</f>
        <v>0</v>
      </c>
      <c r="X436" s="180" t="n">
        <f aca="false">+X432*$C436</f>
        <v>0</v>
      </c>
      <c r="Y436" s="180" t="n">
        <f aca="false">+Y432*$C436</f>
        <v>0</v>
      </c>
      <c r="Z436" s="180" t="n">
        <f aca="false">+Z432*$C436</f>
        <v>0</v>
      </c>
      <c r="AA436" s="180" t="n">
        <f aca="false">+AA432*$C436</f>
        <v>0</v>
      </c>
      <c r="AB436" s="180" t="n">
        <f aca="false">+AB432*$C436</f>
        <v>0</v>
      </c>
      <c r="AC436" s="180" t="n">
        <f aca="false">+AC432*$C436</f>
        <v>0</v>
      </c>
      <c r="AD436" s="180" t="n">
        <f aca="false">+AD432*$C436</f>
        <v>0</v>
      </c>
      <c r="AE436" s="180" t="n">
        <f aca="false">+AE432*$C436</f>
        <v>0</v>
      </c>
      <c r="AF436" s="180" t="n">
        <f aca="false">+AF432*$C436</f>
        <v>0</v>
      </c>
      <c r="AG436" s="180" t="n">
        <f aca="false">+AG432*$C436</f>
        <v>2.36545875</v>
      </c>
      <c r="AH436" s="180" t="n">
        <f aca="false">+AH432*$C436</f>
        <v>3.94243125</v>
      </c>
      <c r="AI436" s="181" t="n">
        <f aca="false">+AI432*$C436</f>
        <v>5.51940375</v>
      </c>
      <c r="AJ436" s="180" t="n">
        <f aca="false">+AJ432*$C436</f>
        <v>7.09637625</v>
      </c>
      <c r="AK436" s="180" t="n">
        <f aca="false">+AK432*$C436</f>
        <v>8.67334875</v>
      </c>
      <c r="AL436" s="180" t="n">
        <f aca="false">+AL432*$C436</f>
        <v>10.25032125</v>
      </c>
      <c r="AM436" s="180" t="n">
        <f aca="false">+AM432*$C436</f>
        <v>11.82729375</v>
      </c>
      <c r="AN436" s="180" t="n">
        <f aca="false">+AN432*$C436</f>
        <v>13.40426625</v>
      </c>
      <c r="AO436" s="180" t="n">
        <f aca="false">+AO432*$C436</f>
        <v>13.40426625</v>
      </c>
      <c r="AP436" s="180" t="n">
        <f aca="false">+AP432*$C436</f>
        <v>14.98123875</v>
      </c>
      <c r="AQ436" s="180" t="n">
        <f aca="false">+AQ432*$C436</f>
        <v>14.98123875</v>
      </c>
      <c r="AR436" s="180" t="n">
        <f aca="false">+AR432*$C436</f>
        <v>15.769725</v>
      </c>
      <c r="AS436" s="180" t="n">
        <f aca="false">+AS432*$C436</f>
        <v>15.769725</v>
      </c>
      <c r="AT436" s="180" t="n">
        <f aca="false">+AT432*$C436</f>
        <v>15.769725</v>
      </c>
      <c r="AU436" s="180" t="n">
        <f aca="false">+AU432*$C436</f>
        <v>15.769725</v>
      </c>
      <c r="AV436" s="180" t="n">
        <f aca="false">+AV432*$C436</f>
        <v>15.769725</v>
      </c>
      <c r="AW436" s="180" t="n">
        <f aca="false">+AW432*$C436</f>
        <v>15.769725</v>
      </c>
      <c r="AX436" s="180" t="n">
        <f aca="false">+AX432*$C436</f>
        <v>15.769725</v>
      </c>
      <c r="AY436" s="180" t="n">
        <f aca="false">+AY432*$C436</f>
        <v>15.769725</v>
      </c>
      <c r="AZ436" s="180" t="n">
        <f aca="false">+AZ432*$C436</f>
        <v>15.769725</v>
      </c>
      <c r="BA436" s="180" t="n">
        <f aca="false">+BA432*$C436</f>
        <v>15.769725</v>
      </c>
      <c r="BB436" s="180" t="n">
        <f aca="false">+BB432*$C436</f>
        <v>15.769725</v>
      </c>
      <c r="BC436" s="182"/>
      <c r="BD436" s="183"/>
      <c r="BE436" s="183"/>
      <c r="BF436" s="183"/>
      <c r="BG436" s="183"/>
      <c r="BH436" s="183"/>
      <c r="BI436" s="183"/>
      <c r="BJ436" s="183"/>
      <c r="BK436" s="183"/>
      <c r="BL436" s="183"/>
      <c r="BM436" s="183"/>
      <c r="BN436" s="183"/>
      <c r="BO436" s="183"/>
      <c r="BP436" s="183"/>
      <c r="BQ436" s="183"/>
      <c r="BR436" s="183"/>
      <c r="BS436" s="183"/>
      <c r="BT436" s="183"/>
      <c r="BU436" s="183"/>
      <c r="BV436" s="183"/>
      <c r="BW436" s="183"/>
      <c r="BX436" s="183"/>
      <c r="BY436" s="183"/>
      <c r="BZ436" s="183"/>
      <c r="CA436" s="183"/>
      <c r="CB436" s="183"/>
      <c r="CC436" s="183"/>
      <c r="CD436" s="183"/>
      <c r="CE436" s="183"/>
      <c r="CF436" s="183"/>
      <c r="CG436" s="183"/>
      <c r="CH436" s="183"/>
      <c r="CI436" s="183"/>
      <c r="CJ436" s="183"/>
      <c r="CK436" s="183"/>
    </row>
    <row r="437" customFormat="false" ht="13.5" hidden="false" customHeight="false" outlineLevel="0" collapsed="false">
      <c r="A437" s="161"/>
      <c r="B437" s="184" t="s">
        <v>126</v>
      </c>
      <c r="C437" s="185" t="str">
        <f aca="false">+'NTP or Sold'!B45</f>
        <v>Committed</v>
      </c>
      <c r="D437" s="186" t="n">
        <f aca="false">+D434*$C436</f>
        <v>0</v>
      </c>
      <c r="E437" s="186" t="n">
        <f aca="false">+E434*$C436</f>
        <v>0</v>
      </c>
      <c r="F437" s="186" t="n">
        <f aca="false">+F434*$C436</f>
        <v>0</v>
      </c>
      <c r="G437" s="186" t="n">
        <f aca="false">+G434*$C436</f>
        <v>0</v>
      </c>
      <c r="H437" s="186" t="n">
        <f aca="false">+H434*$C436</f>
        <v>0</v>
      </c>
      <c r="I437" s="186" t="n">
        <f aca="false">+I434*$C436</f>
        <v>0</v>
      </c>
      <c r="J437" s="186" t="n">
        <f aca="false">+J434*$C436</f>
        <v>0</v>
      </c>
      <c r="K437" s="186" t="n">
        <f aca="false">+K434*$C436</f>
        <v>0</v>
      </c>
      <c r="L437" s="186" t="n">
        <f aca="false">+L434*$C436</f>
        <v>0</v>
      </c>
      <c r="M437" s="186" t="n">
        <f aca="false">+M434*$C436</f>
        <v>0</v>
      </c>
      <c r="N437" s="186" t="n">
        <f aca="false">+N434*$C436</f>
        <v>0</v>
      </c>
      <c r="O437" s="186" t="n">
        <f aca="false">+O434*$C436</f>
        <v>0</v>
      </c>
      <c r="P437" s="186" t="n">
        <f aca="false">+P434*$C436</f>
        <v>0</v>
      </c>
      <c r="Q437" s="186" t="n">
        <f aca="false">+Q434*$C436</f>
        <v>0</v>
      </c>
      <c r="R437" s="186" t="n">
        <f aca="false">+R434*$C436</f>
        <v>0</v>
      </c>
      <c r="S437" s="186" t="n">
        <f aca="false">+S434*$C436</f>
        <v>0</v>
      </c>
      <c r="T437" s="186" t="n">
        <f aca="false">+T434*$C436</f>
        <v>0</v>
      </c>
      <c r="U437" s="186" t="n">
        <f aca="false">+U434*$C436</f>
        <v>0</v>
      </c>
      <c r="V437" s="186" t="n">
        <f aca="false">+V434*$C436</f>
        <v>0</v>
      </c>
      <c r="W437" s="186" t="n">
        <f aca="false">+W434*$C436</f>
        <v>0</v>
      </c>
      <c r="X437" s="186" t="n">
        <f aca="false">+X434*$C436</f>
        <v>0</v>
      </c>
      <c r="Y437" s="186" t="n">
        <f aca="false">+Y434*$C436</f>
        <v>0</v>
      </c>
      <c r="Z437" s="186" t="n">
        <f aca="false">+Z434*$C436</f>
        <v>0</v>
      </c>
      <c r="AA437" s="186" t="n">
        <f aca="false">+AA434*$C436</f>
        <v>0</v>
      </c>
      <c r="AB437" s="186" t="n">
        <f aca="false">+AB434*$C436</f>
        <v>0</v>
      </c>
      <c r="AC437" s="186" t="n">
        <f aca="false">+AC434*$C436</f>
        <v>0</v>
      </c>
      <c r="AD437" s="186" t="n">
        <f aca="false">+AD434*$C436</f>
        <v>0</v>
      </c>
      <c r="AE437" s="186" t="n">
        <f aca="false">+AE434*$C436</f>
        <v>0</v>
      </c>
      <c r="AF437" s="186" t="n">
        <f aca="false">+AF434*$C436</f>
        <v>0</v>
      </c>
      <c r="AG437" s="186" t="n">
        <f aca="false">+AG434*$C436</f>
        <v>1.5769725</v>
      </c>
      <c r="AH437" s="186" t="n">
        <f aca="false">+AH434*$C436</f>
        <v>3.153945</v>
      </c>
      <c r="AI437" s="187" t="n">
        <f aca="false">+AI434*$C436</f>
        <v>4.7309175</v>
      </c>
      <c r="AJ437" s="186" t="n">
        <f aca="false">+AJ434*$C436</f>
        <v>6.30789</v>
      </c>
      <c r="AK437" s="186" t="n">
        <f aca="false">+AK434*$C436</f>
        <v>7.8848625</v>
      </c>
      <c r="AL437" s="186" t="n">
        <f aca="false">+AL434*$C436</f>
        <v>9.461835</v>
      </c>
      <c r="AM437" s="186" t="n">
        <f aca="false">+AM434*$C436</f>
        <v>11.0388075</v>
      </c>
      <c r="AN437" s="186" t="n">
        <f aca="false">+AN434*$C436</f>
        <v>12.61578</v>
      </c>
      <c r="AO437" s="186" t="n">
        <f aca="false">+AO434*$C436</f>
        <v>12.61578</v>
      </c>
      <c r="AP437" s="186" t="n">
        <f aca="false">+AP434*$C436</f>
        <v>14.1927525</v>
      </c>
      <c r="AQ437" s="186" t="n">
        <f aca="false">+AQ434*$C436</f>
        <v>15.769725</v>
      </c>
      <c r="AR437" s="186" t="n">
        <f aca="false">+AR434*$C436</f>
        <v>15.769725</v>
      </c>
      <c r="AS437" s="186" t="n">
        <f aca="false">+AS434*$C436</f>
        <v>15.769725</v>
      </c>
      <c r="AT437" s="186" t="n">
        <f aca="false">+AT434*$C436</f>
        <v>15.769725</v>
      </c>
      <c r="AU437" s="186" t="n">
        <f aca="false">+AU434*$C436</f>
        <v>15.769725</v>
      </c>
      <c r="AV437" s="186" t="n">
        <f aca="false">+AV434*$C436</f>
        <v>15.769725</v>
      </c>
      <c r="AW437" s="186" t="n">
        <f aca="false">+AW434*$C436</f>
        <v>15.769725</v>
      </c>
      <c r="AX437" s="186" t="n">
        <f aca="false">+AX434*$C436</f>
        <v>15.769725</v>
      </c>
      <c r="AY437" s="186" t="n">
        <f aca="false">+AY434*$C436</f>
        <v>15.769725</v>
      </c>
      <c r="AZ437" s="186" t="n">
        <f aca="false">+AZ434*$C436</f>
        <v>15.769725</v>
      </c>
      <c r="BA437" s="186" t="n">
        <f aca="false">+BA434*$C436</f>
        <v>15.769725</v>
      </c>
      <c r="BB437" s="186" t="n">
        <f aca="false">+BB434*$C436</f>
        <v>15.769725</v>
      </c>
      <c r="BC437" s="188"/>
      <c r="BD437" s="189"/>
      <c r="BE437" s="189"/>
      <c r="BF437" s="189"/>
      <c r="BG437" s="189"/>
      <c r="BH437" s="189"/>
      <c r="BI437" s="189"/>
      <c r="BJ437" s="189"/>
      <c r="BK437" s="189"/>
      <c r="BL437" s="189"/>
      <c r="BM437" s="189"/>
      <c r="BN437" s="189"/>
      <c r="BO437" s="189"/>
      <c r="BP437" s="189"/>
      <c r="BQ437" s="189"/>
      <c r="BR437" s="189"/>
      <c r="BS437" s="189"/>
      <c r="BT437" s="189"/>
      <c r="BU437" s="189"/>
      <c r="BV437" s="189"/>
      <c r="BW437" s="189"/>
      <c r="BX437" s="189"/>
      <c r="BY437" s="189"/>
      <c r="BZ437" s="189"/>
      <c r="CA437" s="189"/>
      <c r="CB437" s="189"/>
      <c r="CC437" s="189"/>
      <c r="CD437" s="189"/>
      <c r="CE437" s="189"/>
      <c r="CF437" s="189"/>
      <c r="CG437" s="189"/>
      <c r="CH437" s="189"/>
      <c r="CI437" s="189"/>
      <c r="CJ437" s="189"/>
      <c r="CK437" s="189"/>
    </row>
    <row r="438" customFormat="false" ht="15" hidden="false" customHeight="true" outlineLevel="0" collapsed="false">
      <c r="A438" s="161" t="n">
        <f aca="false">+A430+1</f>
        <v>4</v>
      </c>
      <c r="B438" s="162" t="str">
        <f aca="false">'NTP or Sold'!G46</f>
        <v>LM6000</v>
      </c>
      <c r="C438" s="163" t="str">
        <f aca="false">'NTP or Sold'!S46</f>
        <v>Las Vegas CoGen II</v>
      </c>
      <c r="D438" s="164"/>
      <c r="E438" s="164"/>
      <c r="F438" s="164"/>
      <c r="G438" s="164"/>
      <c r="H438" s="164"/>
      <c r="I438" s="164"/>
      <c r="J438" s="164"/>
      <c r="K438" s="164"/>
      <c r="L438" s="164"/>
      <c r="M438" s="164"/>
      <c r="N438" s="164"/>
      <c r="O438" s="164"/>
      <c r="P438" s="164"/>
      <c r="Q438" s="164"/>
      <c r="R438" s="164"/>
      <c r="S438" s="164"/>
      <c r="T438" s="164"/>
      <c r="U438" s="164"/>
      <c r="V438" s="164"/>
      <c r="W438" s="164"/>
      <c r="X438" s="164"/>
      <c r="Y438" s="164"/>
      <c r="Z438" s="164"/>
      <c r="AA438" s="164"/>
      <c r="AB438" s="164"/>
      <c r="AC438" s="164"/>
      <c r="AD438" s="164"/>
      <c r="AE438" s="164"/>
      <c r="AF438" s="164"/>
      <c r="AG438" s="164"/>
      <c r="AH438" s="164"/>
      <c r="AI438" s="165"/>
      <c r="AJ438" s="164"/>
      <c r="AK438" s="164"/>
      <c r="AL438" s="164"/>
      <c r="AM438" s="164"/>
      <c r="AN438" s="164"/>
      <c r="AO438" s="164"/>
      <c r="AP438" s="164"/>
      <c r="AQ438" s="164"/>
      <c r="AR438" s="164"/>
      <c r="AS438" s="164"/>
      <c r="AT438" s="164"/>
      <c r="AU438" s="164"/>
      <c r="AV438" s="164"/>
      <c r="AW438" s="164"/>
      <c r="AX438" s="164"/>
      <c r="AY438" s="164"/>
      <c r="AZ438" s="164"/>
      <c r="BA438" s="164"/>
      <c r="BB438" s="164"/>
      <c r="BC438" s="166"/>
    </row>
    <row r="439" customFormat="false" ht="12.75" hidden="false" customHeight="false" outlineLevel="0" collapsed="false">
      <c r="A439" s="161"/>
      <c r="B439" s="168" t="s">
        <v>121</v>
      </c>
      <c r="C439" s="163"/>
      <c r="D439" s="169" t="n">
        <v>0</v>
      </c>
      <c r="E439" s="169" t="n">
        <v>0</v>
      </c>
      <c r="F439" s="169" t="n">
        <v>0</v>
      </c>
      <c r="G439" s="169" t="n">
        <v>0</v>
      </c>
      <c r="H439" s="169" t="n">
        <v>0</v>
      </c>
      <c r="I439" s="169" t="n">
        <v>0</v>
      </c>
      <c r="J439" s="169" t="n">
        <v>0</v>
      </c>
      <c r="K439" s="169" t="n">
        <v>0</v>
      </c>
      <c r="L439" s="169" t="n">
        <v>0</v>
      </c>
      <c r="M439" s="169" t="n">
        <v>0</v>
      </c>
      <c r="N439" s="169" t="n">
        <v>0</v>
      </c>
      <c r="O439" s="169" t="n">
        <v>0</v>
      </c>
      <c r="P439" s="169" t="n">
        <v>0</v>
      </c>
      <c r="Q439" s="169" t="n">
        <v>0</v>
      </c>
      <c r="R439" s="169" t="n">
        <v>0</v>
      </c>
      <c r="S439" s="169" t="n">
        <v>0</v>
      </c>
      <c r="T439" s="169" t="n">
        <v>0</v>
      </c>
      <c r="U439" s="169" t="n">
        <v>0</v>
      </c>
      <c r="V439" s="169" t="n">
        <v>0</v>
      </c>
      <c r="W439" s="169" t="n">
        <v>0</v>
      </c>
      <c r="X439" s="169" t="n">
        <v>0</v>
      </c>
      <c r="Y439" s="169" t="n">
        <v>0</v>
      </c>
      <c r="Z439" s="169" t="n">
        <v>0</v>
      </c>
      <c r="AA439" s="169" t="n">
        <v>0</v>
      </c>
      <c r="AB439" s="169" t="n">
        <v>0</v>
      </c>
      <c r="AC439" s="169" t="n">
        <v>0</v>
      </c>
      <c r="AD439" s="169" t="n">
        <v>0</v>
      </c>
      <c r="AE439" s="169" t="n">
        <v>0</v>
      </c>
      <c r="AF439" s="169" t="n">
        <v>0</v>
      </c>
      <c r="AG439" s="169" t="n">
        <f aca="false">0.05+0.1</f>
        <v>0.15</v>
      </c>
      <c r="AH439" s="169" t="n">
        <v>0.1</v>
      </c>
      <c r="AI439" s="170" t="n">
        <v>0.1</v>
      </c>
      <c r="AJ439" s="169" t="n">
        <v>0.1</v>
      </c>
      <c r="AK439" s="169" t="n">
        <v>0.1</v>
      </c>
      <c r="AL439" s="169" t="n">
        <v>0.1</v>
      </c>
      <c r="AM439" s="169" t="n">
        <v>0.1</v>
      </c>
      <c r="AN439" s="169" t="n">
        <v>0.1</v>
      </c>
      <c r="AO439" s="169" t="n">
        <v>0</v>
      </c>
      <c r="AP439" s="169" t="n">
        <v>0.1</v>
      </c>
      <c r="AQ439" s="169" t="n">
        <v>0</v>
      </c>
      <c r="AR439" s="169" t="n">
        <v>0.05</v>
      </c>
      <c r="AS439" s="169" t="n">
        <v>0</v>
      </c>
      <c r="AT439" s="169" t="n">
        <v>0</v>
      </c>
      <c r="AU439" s="169" t="n">
        <v>0</v>
      </c>
      <c r="AV439" s="169" t="n">
        <v>0</v>
      </c>
      <c r="AW439" s="169" t="n">
        <v>0</v>
      </c>
      <c r="AX439" s="169" t="n">
        <v>0</v>
      </c>
      <c r="AY439" s="169" t="n">
        <v>0</v>
      </c>
      <c r="AZ439" s="169" t="n">
        <v>0</v>
      </c>
      <c r="BA439" s="169" t="n">
        <v>0</v>
      </c>
      <c r="BB439" s="169" t="n">
        <v>0</v>
      </c>
      <c r="BC439" s="171" t="n">
        <f aca="false">SUM(D439:BB439)</f>
        <v>1</v>
      </c>
      <c r="BD439" s="168"/>
    </row>
    <row r="440" customFormat="false" ht="12.75" hidden="false" customHeight="false" outlineLevel="0" collapsed="false">
      <c r="A440" s="161"/>
      <c r="B440" s="168" t="s">
        <v>122</v>
      </c>
      <c r="C440" s="163"/>
      <c r="D440" s="169" t="n">
        <f aca="false">D439</f>
        <v>0</v>
      </c>
      <c r="E440" s="169" t="n">
        <f aca="false">+D440+E439</f>
        <v>0</v>
      </c>
      <c r="F440" s="169" t="n">
        <f aca="false">+E440+F439</f>
        <v>0</v>
      </c>
      <c r="G440" s="169" t="n">
        <f aca="false">+F440+G439</f>
        <v>0</v>
      </c>
      <c r="H440" s="169" t="n">
        <f aca="false">+G440+H439</f>
        <v>0</v>
      </c>
      <c r="I440" s="169" t="n">
        <f aca="false">+H440+I439</f>
        <v>0</v>
      </c>
      <c r="J440" s="169" t="n">
        <f aca="false">+I440+J439</f>
        <v>0</v>
      </c>
      <c r="K440" s="169" t="n">
        <f aca="false">+J440+K439</f>
        <v>0</v>
      </c>
      <c r="L440" s="169" t="n">
        <f aca="false">+K440+L439</f>
        <v>0</v>
      </c>
      <c r="M440" s="169" t="n">
        <f aca="false">+L440+M439</f>
        <v>0</v>
      </c>
      <c r="N440" s="169" t="n">
        <f aca="false">+M440+N439</f>
        <v>0</v>
      </c>
      <c r="O440" s="169" t="n">
        <f aca="false">+N440+O439</f>
        <v>0</v>
      </c>
      <c r="P440" s="169" t="n">
        <f aca="false">+O440+P439</f>
        <v>0</v>
      </c>
      <c r="Q440" s="169" t="n">
        <f aca="false">+P440+Q439</f>
        <v>0</v>
      </c>
      <c r="R440" s="169" t="n">
        <f aca="false">+Q440+R439</f>
        <v>0</v>
      </c>
      <c r="S440" s="169" t="n">
        <f aca="false">+R440+S439</f>
        <v>0</v>
      </c>
      <c r="T440" s="169" t="n">
        <f aca="false">+S440+T439</f>
        <v>0</v>
      </c>
      <c r="U440" s="169" t="n">
        <f aca="false">+T440+U439</f>
        <v>0</v>
      </c>
      <c r="V440" s="169" t="n">
        <f aca="false">+U440+V439</f>
        <v>0</v>
      </c>
      <c r="W440" s="169" t="n">
        <f aca="false">+V440+W439</f>
        <v>0</v>
      </c>
      <c r="X440" s="169" t="n">
        <f aca="false">+W440+X439</f>
        <v>0</v>
      </c>
      <c r="Y440" s="169" t="n">
        <f aca="false">+X440+Y439</f>
        <v>0</v>
      </c>
      <c r="Z440" s="169" t="n">
        <f aca="false">+Y440+Z439</f>
        <v>0</v>
      </c>
      <c r="AA440" s="169" t="n">
        <f aca="false">+Z440+AA439</f>
        <v>0</v>
      </c>
      <c r="AB440" s="169" t="n">
        <f aca="false">+AA440+AB439</f>
        <v>0</v>
      </c>
      <c r="AC440" s="169" t="n">
        <f aca="false">+AB440+AC439</f>
        <v>0</v>
      </c>
      <c r="AD440" s="169" t="n">
        <f aca="false">+AC440+AD439</f>
        <v>0</v>
      </c>
      <c r="AE440" s="169" t="n">
        <f aca="false">+AD440+AE439</f>
        <v>0</v>
      </c>
      <c r="AF440" s="169" t="n">
        <f aca="false">+AE440+AF439</f>
        <v>0</v>
      </c>
      <c r="AG440" s="169" t="n">
        <f aca="false">+AF440+AG439</f>
        <v>0.15</v>
      </c>
      <c r="AH440" s="169" t="n">
        <f aca="false">+AG440+AH439</f>
        <v>0.25</v>
      </c>
      <c r="AI440" s="170" t="n">
        <f aca="false">+AH440+AI439</f>
        <v>0.35</v>
      </c>
      <c r="AJ440" s="169" t="n">
        <f aca="false">+AI440+AJ439</f>
        <v>0.45</v>
      </c>
      <c r="AK440" s="169" t="n">
        <f aca="false">+AJ440+AK439</f>
        <v>0.55</v>
      </c>
      <c r="AL440" s="169" t="n">
        <f aca="false">+AK440+AL439</f>
        <v>0.65</v>
      </c>
      <c r="AM440" s="169" t="n">
        <f aca="false">+AL440+AM439</f>
        <v>0.75</v>
      </c>
      <c r="AN440" s="169" t="n">
        <f aca="false">+AM440+AN439</f>
        <v>0.85</v>
      </c>
      <c r="AO440" s="169" t="n">
        <f aca="false">+AN440+AO439</f>
        <v>0.85</v>
      </c>
      <c r="AP440" s="169" t="n">
        <f aca="false">+AO440+AP439</f>
        <v>0.95</v>
      </c>
      <c r="AQ440" s="169" t="n">
        <f aca="false">+AP440+AQ439</f>
        <v>0.95</v>
      </c>
      <c r="AR440" s="169" t="n">
        <f aca="false">+AQ440+AR439</f>
        <v>1</v>
      </c>
      <c r="AS440" s="169" t="n">
        <f aca="false">+AR440+AS439</f>
        <v>1</v>
      </c>
      <c r="AT440" s="169" t="n">
        <f aca="false">+AS440+AT439</f>
        <v>1</v>
      </c>
      <c r="AU440" s="169" t="n">
        <f aca="false">+AT440+AU439</f>
        <v>1</v>
      </c>
      <c r="AV440" s="169" t="n">
        <f aca="false">+AU440+AV439</f>
        <v>1</v>
      </c>
      <c r="AW440" s="169" t="n">
        <f aca="false">+AV440+AW439</f>
        <v>1</v>
      </c>
      <c r="AX440" s="169" t="n">
        <f aca="false">+AW440+AX439</f>
        <v>1</v>
      </c>
      <c r="AY440" s="169" t="n">
        <f aca="false">+AX440+AY439</f>
        <v>1</v>
      </c>
      <c r="AZ440" s="169" t="n">
        <f aca="false">+AY440+AZ439</f>
        <v>1</v>
      </c>
      <c r="BA440" s="169" t="n">
        <f aca="false">+AZ440+BA439</f>
        <v>1</v>
      </c>
      <c r="BB440" s="169" t="n">
        <f aca="false">+BA440+BB439</f>
        <v>1</v>
      </c>
      <c r="BC440" s="171"/>
      <c r="BD440" s="168"/>
    </row>
    <row r="441" customFormat="false" ht="12.75" hidden="false" customHeight="false" outlineLevel="0" collapsed="false">
      <c r="A441" s="161"/>
      <c r="B441" s="168" t="s">
        <v>123</v>
      </c>
      <c r="C441" s="163"/>
      <c r="D441" s="169" t="n">
        <v>0</v>
      </c>
      <c r="E441" s="169" t="n">
        <v>0</v>
      </c>
      <c r="F441" s="169" t="n">
        <v>0</v>
      </c>
      <c r="G441" s="169" t="n">
        <v>0</v>
      </c>
      <c r="H441" s="169" t="n">
        <v>0</v>
      </c>
      <c r="I441" s="169" t="n">
        <v>0</v>
      </c>
      <c r="J441" s="169" t="n">
        <v>0</v>
      </c>
      <c r="K441" s="169" t="n">
        <v>0</v>
      </c>
      <c r="L441" s="169" t="n">
        <v>0</v>
      </c>
      <c r="M441" s="169" t="n">
        <v>0</v>
      </c>
      <c r="N441" s="169" t="n">
        <v>0</v>
      </c>
      <c r="O441" s="169" t="n">
        <v>0</v>
      </c>
      <c r="P441" s="169" t="n">
        <v>0</v>
      </c>
      <c r="Q441" s="169" t="n">
        <v>0</v>
      </c>
      <c r="R441" s="169" t="n">
        <v>0</v>
      </c>
      <c r="S441" s="169" t="n">
        <v>0</v>
      </c>
      <c r="T441" s="169" t="n">
        <v>0</v>
      </c>
      <c r="U441" s="169" t="n">
        <v>0</v>
      </c>
      <c r="V441" s="169" t="n">
        <v>0</v>
      </c>
      <c r="W441" s="169" t="n">
        <v>0</v>
      </c>
      <c r="X441" s="169" t="n">
        <v>0</v>
      </c>
      <c r="Y441" s="169" t="n">
        <v>0</v>
      </c>
      <c r="Z441" s="169" t="n">
        <v>0</v>
      </c>
      <c r="AA441" s="169" t="n">
        <v>0</v>
      </c>
      <c r="AB441" s="169" t="n">
        <v>0</v>
      </c>
      <c r="AC441" s="169" t="n">
        <v>0</v>
      </c>
      <c r="AD441" s="169" t="n">
        <v>0</v>
      </c>
      <c r="AE441" s="169" t="n">
        <v>0</v>
      </c>
      <c r="AF441" s="169" t="n">
        <v>0</v>
      </c>
      <c r="AG441" s="169" t="n">
        <v>0.1</v>
      </c>
      <c r="AH441" s="169" t="n">
        <v>0.1</v>
      </c>
      <c r="AI441" s="170" t="n">
        <v>0.1</v>
      </c>
      <c r="AJ441" s="169" t="n">
        <v>0.1</v>
      </c>
      <c r="AK441" s="169" t="n">
        <v>0.1</v>
      </c>
      <c r="AL441" s="169" t="n">
        <v>0.1</v>
      </c>
      <c r="AM441" s="169" t="n">
        <v>0.1</v>
      </c>
      <c r="AN441" s="169" t="n">
        <v>0.1</v>
      </c>
      <c r="AO441" s="169" t="n">
        <v>0</v>
      </c>
      <c r="AP441" s="169" t="n">
        <v>0.1</v>
      </c>
      <c r="AQ441" s="169" t="n">
        <v>0.1</v>
      </c>
      <c r="AR441" s="169" t="n">
        <v>0</v>
      </c>
      <c r="AS441" s="169" t="n">
        <v>0</v>
      </c>
      <c r="AT441" s="169" t="n">
        <v>0</v>
      </c>
      <c r="AU441" s="169" t="n">
        <v>0</v>
      </c>
      <c r="AV441" s="169" t="n">
        <v>0</v>
      </c>
      <c r="AW441" s="169" t="n">
        <v>0</v>
      </c>
      <c r="AX441" s="169" t="n">
        <v>0</v>
      </c>
      <c r="AY441" s="169" t="n">
        <v>0</v>
      </c>
      <c r="AZ441" s="169" t="n">
        <v>0</v>
      </c>
      <c r="BA441" s="169" t="n">
        <v>0</v>
      </c>
      <c r="BB441" s="169" t="n">
        <v>0</v>
      </c>
      <c r="BC441" s="171" t="n">
        <f aca="false">SUM(D441:BB441)</f>
        <v>1</v>
      </c>
      <c r="BD441" s="168"/>
    </row>
    <row r="442" customFormat="false" ht="12.75" hidden="false" customHeight="false" outlineLevel="0" collapsed="false">
      <c r="A442" s="161"/>
      <c r="B442" s="168" t="s">
        <v>124</v>
      </c>
      <c r="C442" s="163"/>
      <c r="D442" s="169" t="n">
        <f aca="false">D441</f>
        <v>0</v>
      </c>
      <c r="E442" s="169" t="n">
        <f aca="false">+D442+E441</f>
        <v>0</v>
      </c>
      <c r="F442" s="169" t="n">
        <f aca="false">+E442+F441</f>
        <v>0</v>
      </c>
      <c r="G442" s="169" t="n">
        <f aca="false">+F442+G441</f>
        <v>0</v>
      </c>
      <c r="H442" s="169" t="n">
        <f aca="false">+G442+H441</f>
        <v>0</v>
      </c>
      <c r="I442" s="169" t="n">
        <f aca="false">+H442+I441</f>
        <v>0</v>
      </c>
      <c r="J442" s="169" t="n">
        <f aca="false">+I442+J441</f>
        <v>0</v>
      </c>
      <c r="K442" s="169" t="n">
        <f aca="false">+J442+K441</f>
        <v>0</v>
      </c>
      <c r="L442" s="169" t="n">
        <f aca="false">+K442+L441</f>
        <v>0</v>
      </c>
      <c r="M442" s="169" t="n">
        <f aca="false">+L442+M441</f>
        <v>0</v>
      </c>
      <c r="N442" s="169" t="n">
        <f aca="false">+M442+N441</f>
        <v>0</v>
      </c>
      <c r="O442" s="169" t="n">
        <f aca="false">+N442+O441</f>
        <v>0</v>
      </c>
      <c r="P442" s="169" t="n">
        <f aca="false">+O442+P441</f>
        <v>0</v>
      </c>
      <c r="Q442" s="169" t="n">
        <f aca="false">+P442+Q441</f>
        <v>0</v>
      </c>
      <c r="R442" s="169" t="n">
        <f aca="false">+Q442+R441</f>
        <v>0</v>
      </c>
      <c r="S442" s="169" t="n">
        <f aca="false">+R442+S441</f>
        <v>0</v>
      </c>
      <c r="T442" s="169" t="n">
        <f aca="false">+S442+T441</f>
        <v>0</v>
      </c>
      <c r="U442" s="169" t="n">
        <f aca="false">+T442+U441</f>
        <v>0</v>
      </c>
      <c r="V442" s="169" t="n">
        <f aca="false">+U442+V441</f>
        <v>0</v>
      </c>
      <c r="W442" s="169" t="n">
        <f aca="false">+V442+W441</f>
        <v>0</v>
      </c>
      <c r="X442" s="169" t="n">
        <f aca="false">+W442+X441</f>
        <v>0</v>
      </c>
      <c r="Y442" s="169" t="n">
        <f aca="false">+X442+Y441</f>
        <v>0</v>
      </c>
      <c r="Z442" s="169" t="n">
        <f aca="false">+Y442+Z441</f>
        <v>0</v>
      </c>
      <c r="AA442" s="169" t="n">
        <f aca="false">+Z442+AA441</f>
        <v>0</v>
      </c>
      <c r="AB442" s="169" t="n">
        <f aca="false">+AA442+AB441</f>
        <v>0</v>
      </c>
      <c r="AC442" s="169" t="n">
        <f aca="false">+AB442+AC441</f>
        <v>0</v>
      </c>
      <c r="AD442" s="169" t="n">
        <f aca="false">+AC442+AD441</f>
        <v>0</v>
      </c>
      <c r="AE442" s="169" t="n">
        <f aca="false">+AD442+AE441</f>
        <v>0</v>
      </c>
      <c r="AF442" s="169" t="n">
        <f aca="false">+AE442+AF441</f>
        <v>0</v>
      </c>
      <c r="AG442" s="169" t="n">
        <f aca="false">+AF442+AG441</f>
        <v>0.1</v>
      </c>
      <c r="AH442" s="169" t="n">
        <f aca="false">+AG442+AH441</f>
        <v>0.2</v>
      </c>
      <c r="AI442" s="170" t="n">
        <f aca="false">+AH442+AI441</f>
        <v>0.3</v>
      </c>
      <c r="AJ442" s="169" t="n">
        <f aca="false">+AI442+AJ441</f>
        <v>0.4</v>
      </c>
      <c r="AK442" s="169" t="n">
        <f aca="false">+AJ442+AK441</f>
        <v>0.5</v>
      </c>
      <c r="AL442" s="169" t="n">
        <f aca="false">+AK442+AL441</f>
        <v>0.6</v>
      </c>
      <c r="AM442" s="169" t="n">
        <f aca="false">+AL442+AM441</f>
        <v>0.7</v>
      </c>
      <c r="AN442" s="169" t="n">
        <f aca="false">+AM442+AN441</f>
        <v>0.8</v>
      </c>
      <c r="AO442" s="169" t="n">
        <f aca="false">+AN442+AO441</f>
        <v>0.8</v>
      </c>
      <c r="AP442" s="169" t="n">
        <f aca="false">+AO442+AP441</f>
        <v>0.9</v>
      </c>
      <c r="AQ442" s="169" t="n">
        <f aca="false">+AP442+AQ441</f>
        <v>1</v>
      </c>
      <c r="AR442" s="169" t="n">
        <f aca="false">+AQ442+AR441</f>
        <v>1</v>
      </c>
      <c r="AS442" s="169" t="n">
        <f aca="false">+AR442+AS441</f>
        <v>1</v>
      </c>
      <c r="AT442" s="169" t="n">
        <f aca="false">+AS442+AT441</f>
        <v>1</v>
      </c>
      <c r="AU442" s="169" t="n">
        <f aca="false">+AT442+AU441</f>
        <v>1</v>
      </c>
      <c r="AV442" s="169" t="n">
        <f aca="false">+AU442+AV441</f>
        <v>1</v>
      </c>
      <c r="AW442" s="169" t="n">
        <f aca="false">+AV442+AW441</f>
        <v>1</v>
      </c>
      <c r="AX442" s="169" t="n">
        <f aca="false">+AW442+AX441</f>
        <v>1</v>
      </c>
      <c r="AY442" s="169" t="n">
        <f aca="false">+AX442+AY441</f>
        <v>1</v>
      </c>
      <c r="AZ442" s="169" t="n">
        <f aca="false">+AY442+AZ441</f>
        <v>1</v>
      </c>
      <c r="BA442" s="169" t="n">
        <f aca="false">+AZ442+BA441</f>
        <v>1</v>
      </c>
      <c r="BB442" s="169" t="n">
        <f aca="false">+BA442+BB441</f>
        <v>1</v>
      </c>
      <c r="BC442" s="171"/>
      <c r="BD442" s="168"/>
    </row>
    <row r="443" customFormat="false" ht="12.75" hidden="false" customHeight="false" outlineLevel="0" collapsed="false">
      <c r="A443" s="161"/>
      <c r="B443" s="173"/>
      <c r="C443" s="163"/>
      <c r="D443" s="174"/>
      <c r="E443" s="174"/>
      <c r="F443" s="174"/>
      <c r="G443" s="174"/>
      <c r="H443" s="174"/>
      <c r="I443" s="174"/>
      <c r="J443" s="174"/>
      <c r="K443" s="174"/>
      <c r="L443" s="174"/>
      <c r="M443" s="174"/>
      <c r="N443" s="174"/>
      <c r="O443" s="174"/>
      <c r="P443" s="174"/>
      <c r="Q443" s="174"/>
      <c r="R443" s="174"/>
      <c r="S443" s="174"/>
      <c r="T443" s="174"/>
      <c r="U443" s="174"/>
      <c r="V443" s="174"/>
      <c r="W443" s="174"/>
      <c r="X443" s="174"/>
      <c r="Y443" s="174"/>
      <c r="Z443" s="174"/>
      <c r="AA443" s="174"/>
      <c r="AB443" s="174"/>
      <c r="AC443" s="174"/>
      <c r="AD443" s="174"/>
      <c r="AE443" s="174"/>
      <c r="AF443" s="174"/>
      <c r="AG443" s="174"/>
      <c r="AH443" s="174"/>
      <c r="AI443" s="175"/>
      <c r="AJ443" s="174"/>
      <c r="AK443" s="174"/>
      <c r="AL443" s="174"/>
      <c r="AM443" s="174"/>
      <c r="AN443" s="174"/>
      <c r="AO443" s="174"/>
      <c r="AP443" s="174"/>
      <c r="AQ443" s="174"/>
      <c r="AR443" s="174"/>
      <c r="AS443" s="174"/>
      <c r="AT443" s="174"/>
      <c r="AU443" s="174"/>
      <c r="AV443" s="174"/>
      <c r="AW443" s="174"/>
      <c r="AX443" s="174"/>
      <c r="AY443" s="174"/>
      <c r="AZ443" s="174"/>
      <c r="BA443" s="174"/>
      <c r="BB443" s="174"/>
      <c r="BC443" s="176"/>
      <c r="BD443" s="173"/>
    </row>
    <row r="444" customFormat="false" ht="12.75" hidden="false" customHeight="false" outlineLevel="0" collapsed="false">
      <c r="A444" s="161"/>
      <c r="B444" s="178" t="s">
        <v>125</v>
      </c>
      <c r="C444" s="179" t="n">
        <v>15.769725</v>
      </c>
      <c r="D444" s="180" t="n">
        <f aca="false">+D440*$C444</f>
        <v>0</v>
      </c>
      <c r="E444" s="180" t="n">
        <f aca="false">+E440*$C444</f>
        <v>0</v>
      </c>
      <c r="F444" s="180" t="n">
        <f aca="false">+F440*$C444</f>
        <v>0</v>
      </c>
      <c r="G444" s="180" t="n">
        <f aca="false">+G440*$C444</f>
        <v>0</v>
      </c>
      <c r="H444" s="180" t="n">
        <f aca="false">+H440*$C444</f>
        <v>0</v>
      </c>
      <c r="I444" s="180" t="n">
        <f aca="false">+I440*$C444</f>
        <v>0</v>
      </c>
      <c r="J444" s="180" t="n">
        <f aca="false">+J440*$C444</f>
        <v>0</v>
      </c>
      <c r="K444" s="180" t="n">
        <f aca="false">+K440*$C444</f>
        <v>0</v>
      </c>
      <c r="L444" s="180" t="n">
        <f aca="false">+L440*$C444</f>
        <v>0</v>
      </c>
      <c r="M444" s="180" t="n">
        <f aca="false">+M440*$C444</f>
        <v>0</v>
      </c>
      <c r="N444" s="180" t="n">
        <f aca="false">+N440*$C444</f>
        <v>0</v>
      </c>
      <c r="O444" s="180" t="n">
        <f aca="false">+O440*$C444</f>
        <v>0</v>
      </c>
      <c r="P444" s="180" t="n">
        <f aca="false">+P440*$C444</f>
        <v>0</v>
      </c>
      <c r="Q444" s="180" t="n">
        <f aca="false">+Q440*$C444</f>
        <v>0</v>
      </c>
      <c r="R444" s="180" t="n">
        <f aca="false">+R440*$C444</f>
        <v>0</v>
      </c>
      <c r="S444" s="180" t="n">
        <f aca="false">+S440*$C444</f>
        <v>0</v>
      </c>
      <c r="T444" s="180" t="n">
        <f aca="false">+T440*$C444</f>
        <v>0</v>
      </c>
      <c r="U444" s="180" t="n">
        <f aca="false">+U440*$C444</f>
        <v>0</v>
      </c>
      <c r="V444" s="180" t="n">
        <f aca="false">+V440*$C444</f>
        <v>0</v>
      </c>
      <c r="W444" s="180" t="n">
        <f aca="false">+W440*$C444</f>
        <v>0</v>
      </c>
      <c r="X444" s="180" t="n">
        <f aca="false">+X440*$C444</f>
        <v>0</v>
      </c>
      <c r="Y444" s="180" t="n">
        <f aca="false">+Y440*$C444</f>
        <v>0</v>
      </c>
      <c r="Z444" s="180" t="n">
        <f aca="false">+Z440*$C444</f>
        <v>0</v>
      </c>
      <c r="AA444" s="180" t="n">
        <f aca="false">+AA440*$C444</f>
        <v>0</v>
      </c>
      <c r="AB444" s="180" t="n">
        <f aca="false">+AB440*$C444</f>
        <v>0</v>
      </c>
      <c r="AC444" s="180" t="n">
        <f aca="false">+AC440*$C444</f>
        <v>0</v>
      </c>
      <c r="AD444" s="180" t="n">
        <f aca="false">+AD440*$C444</f>
        <v>0</v>
      </c>
      <c r="AE444" s="180" t="n">
        <f aca="false">+AE440*$C444</f>
        <v>0</v>
      </c>
      <c r="AF444" s="180" t="n">
        <f aca="false">+AF440*$C444</f>
        <v>0</v>
      </c>
      <c r="AG444" s="180" t="n">
        <f aca="false">+AG440*$C444</f>
        <v>2.36545875</v>
      </c>
      <c r="AH444" s="180" t="n">
        <f aca="false">+AH440*$C444</f>
        <v>3.94243125</v>
      </c>
      <c r="AI444" s="181" t="n">
        <f aca="false">+AI440*$C444</f>
        <v>5.51940375</v>
      </c>
      <c r="AJ444" s="180" t="n">
        <f aca="false">+AJ440*$C444</f>
        <v>7.09637625</v>
      </c>
      <c r="AK444" s="180" t="n">
        <f aca="false">+AK440*$C444</f>
        <v>8.67334875</v>
      </c>
      <c r="AL444" s="180" t="n">
        <f aca="false">+AL440*$C444</f>
        <v>10.25032125</v>
      </c>
      <c r="AM444" s="180" t="n">
        <f aca="false">+AM440*$C444</f>
        <v>11.82729375</v>
      </c>
      <c r="AN444" s="180" t="n">
        <f aca="false">+AN440*$C444</f>
        <v>13.40426625</v>
      </c>
      <c r="AO444" s="180" t="n">
        <f aca="false">+AO440*$C444</f>
        <v>13.40426625</v>
      </c>
      <c r="AP444" s="180" t="n">
        <f aca="false">+AP440*$C444</f>
        <v>14.98123875</v>
      </c>
      <c r="AQ444" s="180" t="n">
        <f aca="false">+AQ440*$C444</f>
        <v>14.98123875</v>
      </c>
      <c r="AR444" s="180" t="n">
        <f aca="false">+AR440*$C444</f>
        <v>15.769725</v>
      </c>
      <c r="AS444" s="180" t="n">
        <f aca="false">+AS440*$C444</f>
        <v>15.769725</v>
      </c>
      <c r="AT444" s="180" t="n">
        <f aca="false">+AT440*$C444</f>
        <v>15.769725</v>
      </c>
      <c r="AU444" s="180" t="n">
        <f aca="false">+AU440*$C444</f>
        <v>15.769725</v>
      </c>
      <c r="AV444" s="180" t="n">
        <f aca="false">+AV440*$C444</f>
        <v>15.769725</v>
      </c>
      <c r="AW444" s="180" t="n">
        <f aca="false">+AW440*$C444</f>
        <v>15.769725</v>
      </c>
      <c r="AX444" s="180" t="n">
        <f aca="false">+AX440*$C444</f>
        <v>15.769725</v>
      </c>
      <c r="AY444" s="180" t="n">
        <f aca="false">+AY440*$C444</f>
        <v>15.769725</v>
      </c>
      <c r="AZ444" s="180" t="n">
        <f aca="false">+AZ440*$C444</f>
        <v>15.769725</v>
      </c>
      <c r="BA444" s="180" t="n">
        <f aca="false">+BA440*$C444</f>
        <v>15.769725</v>
      </c>
      <c r="BB444" s="180" t="n">
        <f aca="false">+BB440*$C444</f>
        <v>15.769725</v>
      </c>
      <c r="BC444" s="182"/>
      <c r="BD444" s="183"/>
      <c r="BE444" s="183"/>
      <c r="BF444" s="183"/>
      <c r="BG444" s="183"/>
      <c r="BH444" s="183"/>
      <c r="BI444" s="183"/>
      <c r="BJ444" s="183"/>
      <c r="BK444" s="183"/>
      <c r="BL444" s="183"/>
      <c r="BM444" s="183"/>
      <c r="BN444" s="183"/>
      <c r="BO444" s="183"/>
      <c r="BP444" s="183"/>
      <c r="BQ444" s="183"/>
      <c r="BR444" s="183"/>
      <c r="BS444" s="183"/>
      <c r="BT444" s="183"/>
      <c r="BU444" s="183"/>
      <c r="BV444" s="183"/>
      <c r="BW444" s="183"/>
      <c r="BX444" s="183"/>
      <c r="BY444" s="183"/>
      <c r="BZ444" s="183"/>
      <c r="CA444" s="183"/>
      <c r="CB444" s="183"/>
      <c r="CC444" s="183"/>
      <c r="CD444" s="183"/>
      <c r="CE444" s="183"/>
      <c r="CF444" s="183"/>
      <c r="CG444" s="183"/>
      <c r="CH444" s="183"/>
      <c r="CI444" s="183"/>
      <c r="CJ444" s="183"/>
      <c r="CK444" s="183"/>
    </row>
    <row r="445" customFormat="false" ht="13.5" hidden="false" customHeight="false" outlineLevel="0" collapsed="false">
      <c r="A445" s="161"/>
      <c r="B445" s="184" t="s">
        <v>126</v>
      </c>
      <c r="C445" s="185" t="str">
        <f aca="false">+'NTP or Sold'!B46</f>
        <v>Committed</v>
      </c>
      <c r="D445" s="186" t="n">
        <f aca="false">+D442*$C444</f>
        <v>0</v>
      </c>
      <c r="E445" s="186" t="n">
        <f aca="false">+E442*$C444</f>
        <v>0</v>
      </c>
      <c r="F445" s="186" t="n">
        <f aca="false">+F442*$C444</f>
        <v>0</v>
      </c>
      <c r="G445" s="186" t="n">
        <f aca="false">+G442*$C444</f>
        <v>0</v>
      </c>
      <c r="H445" s="186" t="n">
        <f aca="false">+H442*$C444</f>
        <v>0</v>
      </c>
      <c r="I445" s="186" t="n">
        <f aca="false">+I442*$C444</f>
        <v>0</v>
      </c>
      <c r="J445" s="186" t="n">
        <f aca="false">+J442*$C444</f>
        <v>0</v>
      </c>
      <c r="K445" s="186" t="n">
        <f aca="false">+K442*$C444</f>
        <v>0</v>
      </c>
      <c r="L445" s="186" t="n">
        <f aca="false">+L442*$C444</f>
        <v>0</v>
      </c>
      <c r="M445" s="186" t="n">
        <f aca="false">+M442*$C444</f>
        <v>0</v>
      </c>
      <c r="N445" s="186" t="n">
        <f aca="false">+N442*$C444</f>
        <v>0</v>
      </c>
      <c r="O445" s="186" t="n">
        <f aca="false">+O442*$C444</f>
        <v>0</v>
      </c>
      <c r="P445" s="186" t="n">
        <f aca="false">+P442*$C444</f>
        <v>0</v>
      </c>
      <c r="Q445" s="186" t="n">
        <f aca="false">+Q442*$C444</f>
        <v>0</v>
      </c>
      <c r="R445" s="186" t="n">
        <f aca="false">+R442*$C444</f>
        <v>0</v>
      </c>
      <c r="S445" s="186" t="n">
        <f aca="false">+S442*$C444</f>
        <v>0</v>
      </c>
      <c r="T445" s="186" t="n">
        <f aca="false">+T442*$C444</f>
        <v>0</v>
      </c>
      <c r="U445" s="186" t="n">
        <f aca="false">+U442*$C444</f>
        <v>0</v>
      </c>
      <c r="V445" s="186" t="n">
        <f aca="false">+V442*$C444</f>
        <v>0</v>
      </c>
      <c r="W445" s="186" t="n">
        <f aca="false">+W442*$C444</f>
        <v>0</v>
      </c>
      <c r="X445" s="186" t="n">
        <f aca="false">+X442*$C444</f>
        <v>0</v>
      </c>
      <c r="Y445" s="186" t="n">
        <f aca="false">+Y442*$C444</f>
        <v>0</v>
      </c>
      <c r="Z445" s="186" t="n">
        <f aca="false">+Z442*$C444</f>
        <v>0</v>
      </c>
      <c r="AA445" s="186" t="n">
        <f aca="false">+AA442*$C444</f>
        <v>0</v>
      </c>
      <c r="AB445" s="186" t="n">
        <f aca="false">+AB442*$C444</f>
        <v>0</v>
      </c>
      <c r="AC445" s="186" t="n">
        <f aca="false">+AC442*$C444</f>
        <v>0</v>
      </c>
      <c r="AD445" s="186" t="n">
        <f aca="false">+AD442*$C444</f>
        <v>0</v>
      </c>
      <c r="AE445" s="186" t="n">
        <f aca="false">+AE442*$C444</f>
        <v>0</v>
      </c>
      <c r="AF445" s="186" t="n">
        <f aca="false">+AF442*$C444</f>
        <v>0</v>
      </c>
      <c r="AG445" s="186" t="n">
        <f aca="false">+AG442*$C444</f>
        <v>1.5769725</v>
      </c>
      <c r="AH445" s="186" t="n">
        <f aca="false">+AH442*$C444</f>
        <v>3.153945</v>
      </c>
      <c r="AI445" s="187" t="n">
        <f aca="false">+AI442*$C444</f>
        <v>4.7309175</v>
      </c>
      <c r="AJ445" s="186" t="n">
        <f aca="false">+AJ442*$C444</f>
        <v>6.30789</v>
      </c>
      <c r="AK445" s="186" t="n">
        <f aca="false">+AK442*$C444</f>
        <v>7.8848625</v>
      </c>
      <c r="AL445" s="186" t="n">
        <f aca="false">+AL442*$C444</f>
        <v>9.461835</v>
      </c>
      <c r="AM445" s="186" t="n">
        <f aca="false">+AM442*$C444</f>
        <v>11.0388075</v>
      </c>
      <c r="AN445" s="186" t="n">
        <f aca="false">+AN442*$C444</f>
        <v>12.61578</v>
      </c>
      <c r="AO445" s="186" t="n">
        <f aca="false">+AO442*$C444</f>
        <v>12.61578</v>
      </c>
      <c r="AP445" s="186" t="n">
        <f aca="false">+AP442*$C444</f>
        <v>14.1927525</v>
      </c>
      <c r="AQ445" s="186" t="n">
        <f aca="false">+AQ442*$C444</f>
        <v>15.769725</v>
      </c>
      <c r="AR445" s="186" t="n">
        <f aca="false">+AR442*$C444</f>
        <v>15.769725</v>
      </c>
      <c r="AS445" s="186" t="n">
        <f aca="false">+AS442*$C444</f>
        <v>15.769725</v>
      </c>
      <c r="AT445" s="186" t="n">
        <f aca="false">+AT442*$C444</f>
        <v>15.769725</v>
      </c>
      <c r="AU445" s="186" t="n">
        <f aca="false">+AU442*$C444</f>
        <v>15.769725</v>
      </c>
      <c r="AV445" s="186" t="n">
        <f aca="false">+AV442*$C444</f>
        <v>15.769725</v>
      </c>
      <c r="AW445" s="186" t="n">
        <f aca="false">+AW442*$C444</f>
        <v>15.769725</v>
      </c>
      <c r="AX445" s="186" t="n">
        <f aca="false">+AX442*$C444</f>
        <v>15.769725</v>
      </c>
      <c r="AY445" s="186" t="n">
        <f aca="false">+AY442*$C444</f>
        <v>15.769725</v>
      </c>
      <c r="AZ445" s="186" t="n">
        <f aca="false">+AZ442*$C444</f>
        <v>15.769725</v>
      </c>
      <c r="BA445" s="186" t="n">
        <f aca="false">+BA442*$C444</f>
        <v>15.769725</v>
      </c>
      <c r="BB445" s="186" t="n">
        <f aca="false">+BB442*$C444</f>
        <v>15.769725</v>
      </c>
      <c r="BC445" s="188"/>
      <c r="BD445" s="189"/>
      <c r="BE445" s="189"/>
      <c r="BF445" s="189"/>
      <c r="BG445" s="189"/>
      <c r="BH445" s="189"/>
      <c r="BI445" s="189"/>
      <c r="BJ445" s="189"/>
      <c r="BK445" s="189"/>
      <c r="BL445" s="189"/>
      <c r="BM445" s="189"/>
      <c r="BN445" s="189"/>
      <c r="BO445" s="189"/>
      <c r="BP445" s="189"/>
      <c r="BQ445" s="189"/>
      <c r="BR445" s="189"/>
      <c r="BS445" s="189"/>
      <c r="BT445" s="189"/>
      <c r="BU445" s="189"/>
      <c r="BV445" s="189"/>
      <c r="BW445" s="189"/>
      <c r="BX445" s="189"/>
      <c r="BY445" s="189"/>
      <c r="BZ445" s="189"/>
      <c r="CA445" s="189"/>
      <c r="CB445" s="189"/>
      <c r="CC445" s="189"/>
      <c r="CD445" s="189"/>
      <c r="CE445" s="189"/>
      <c r="CF445" s="189"/>
      <c r="CG445" s="189"/>
      <c r="CH445" s="189"/>
      <c r="CI445" s="189"/>
      <c r="CJ445" s="189"/>
      <c r="CK445" s="189"/>
    </row>
    <row r="446" customFormat="false" ht="15" hidden="false" customHeight="true" outlineLevel="0" collapsed="false">
      <c r="A446" s="161" t="n">
        <f aca="false">+A438+1</f>
        <v>5</v>
      </c>
      <c r="B446" s="162" t="str">
        <f aca="false">'NTP or Sold'!G47</f>
        <v>LM6000</v>
      </c>
      <c r="C446" s="163" t="str">
        <f aca="false">'NTP or Sold'!S47</f>
        <v>Las Vegas CoGen II</v>
      </c>
      <c r="D446" s="164"/>
      <c r="E446" s="164"/>
      <c r="F446" s="164"/>
      <c r="G446" s="164"/>
      <c r="H446" s="164"/>
      <c r="I446" s="164"/>
      <c r="J446" s="164"/>
      <c r="K446" s="164"/>
      <c r="L446" s="164"/>
      <c r="M446" s="164"/>
      <c r="N446" s="164"/>
      <c r="O446" s="164"/>
      <c r="P446" s="164"/>
      <c r="Q446" s="164"/>
      <c r="R446" s="164"/>
      <c r="S446" s="164"/>
      <c r="T446" s="164"/>
      <c r="U446" s="164"/>
      <c r="V446" s="164"/>
      <c r="W446" s="164"/>
      <c r="X446" s="164"/>
      <c r="Y446" s="164"/>
      <c r="Z446" s="164"/>
      <c r="AA446" s="164"/>
      <c r="AB446" s="164"/>
      <c r="AC446" s="164"/>
      <c r="AD446" s="164"/>
      <c r="AE446" s="164"/>
      <c r="AF446" s="164"/>
      <c r="AG446" s="164"/>
      <c r="AH446" s="164"/>
      <c r="AI446" s="165"/>
      <c r="AJ446" s="164"/>
      <c r="AK446" s="164"/>
      <c r="AL446" s="164"/>
      <c r="AM446" s="164"/>
      <c r="AN446" s="164"/>
      <c r="AO446" s="164"/>
      <c r="AP446" s="164"/>
      <c r="AQ446" s="164"/>
      <c r="AR446" s="164"/>
      <c r="AS446" s="164"/>
      <c r="AT446" s="164"/>
      <c r="AU446" s="164"/>
      <c r="AV446" s="164"/>
      <c r="AW446" s="164"/>
      <c r="AX446" s="164"/>
      <c r="AY446" s="164"/>
      <c r="AZ446" s="164"/>
      <c r="BA446" s="164"/>
      <c r="BB446" s="164"/>
      <c r="BC446" s="166"/>
    </row>
    <row r="447" customFormat="false" ht="12.75" hidden="false" customHeight="false" outlineLevel="0" collapsed="false">
      <c r="A447" s="161"/>
      <c r="B447" s="168" t="s">
        <v>121</v>
      </c>
      <c r="C447" s="163"/>
      <c r="D447" s="169" t="n">
        <v>0</v>
      </c>
      <c r="E447" s="169" t="n">
        <v>0</v>
      </c>
      <c r="F447" s="169" t="n">
        <v>0</v>
      </c>
      <c r="G447" s="169" t="n">
        <v>0</v>
      </c>
      <c r="H447" s="169" t="n">
        <v>0</v>
      </c>
      <c r="I447" s="169" t="n">
        <v>0</v>
      </c>
      <c r="J447" s="169" t="n">
        <v>0</v>
      </c>
      <c r="K447" s="169" t="n">
        <v>0</v>
      </c>
      <c r="L447" s="169" t="n">
        <v>0</v>
      </c>
      <c r="M447" s="169" t="n">
        <v>0</v>
      </c>
      <c r="N447" s="169" t="n">
        <v>0</v>
      </c>
      <c r="O447" s="169" t="n">
        <v>0</v>
      </c>
      <c r="P447" s="169" t="n">
        <v>0</v>
      </c>
      <c r="Q447" s="169" t="n">
        <v>0</v>
      </c>
      <c r="R447" s="169" t="n">
        <v>0</v>
      </c>
      <c r="S447" s="169" t="n">
        <v>0</v>
      </c>
      <c r="T447" s="169" t="n">
        <v>0</v>
      </c>
      <c r="U447" s="169" t="n">
        <v>0</v>
      </c>
      <c r="V447" s="169" t="n">
        <v>0</v>
      </c>
      <c r="W447" s="169" t="n">
        <v>0</v>
      </c>
      <c r="X447" s="169" t="n">
        <v>0</v>
      </c>
      <c r="Y447" s="169" t="n">
        <v>0</v>
      </c>
      <c r="Z447" s="169" t="n">
        <v>0</v>
      </c>
      <c r="AA447" s="169" t="n">
        <v>0</v>
      </c>
      <c r="AB447" s="169" t="n">
        <v>0</v>
      </c>
      <c r="AC447" s="169" t="n">
        <v>0</v>
      </c>
      <c r="AD447" s="169" t="n">
        <v>0</v>
      </c>
      <c r="AE447" s="169" t="n">
        <v>0</v>
      </c>
      <c r="AF447" s="169" t="n">
        <v>0</v>
      </c>
      <c r="AG447" s="169" t="n">
        <f aca="false">0.05+0.1</f>
        <v>0.15</v>
      </c>
      <c r="AH447" s="169" t="n">
        <v>0.1</v>
      </c>
      <c r="AI447" s="170" t="n">
        <v>0.1</v>
      </c>
      <c r="AJ447" s="169" t="n">
        <v>0.1</v>
      </c>
      <c r="AK447" s="169" t="n">
        <v>0.1</v>
      </c>
      <c r="AL447" s="169" t="n">
        <v>0.1</v>
      </c>
      <c r="AM447" s="169" t="n">
        <v>0.1</v>
      </c>
      <c r="AN447" s="169" t="n">
        <v>0.1</v>
      </c>
      <c r="AO447" s="169" t="n">
        <v>0</v>
      </c>
      <c r="AP447" s="169" t="n">
        <v>0.1</v>
      </c>
      <c r="AQ447" s="169" t="n">
        <v>0</v>
      </c>
      <c r="AR447" s="169" t="n">
        <v>0.05</v>
      </c>
      <c r="AS447" s="169" t="n">
        <v>0</v>
      </c>
      <c r="AT447" s="169" t="n">
        <v>0</v>
      </c>
      <c r="AU447" s="169" t="n">
        <v>0</v>
      </c>
      <c r="AV447" s="169" t="n">
        <v>0</v>
      </c>
      <c r="AW447" s="169" t="n">
        <v>0</v>
      </c>
      <c r="AX447" s="169" t="n">
        <v>0</v>
      </c>
      <c r="AY447" s="169" t="n">
        <v>0</v>
      </c>
      <c r="AZ447" s="169" t="n">
        <v>0</v>
      </c>
      <c r="BA447" s="169" t="n">
        <v>0</v>
      </c>
      <c r="BB447" s="169" t="n">
        <v>0</v>
      </c>
      <c r="BC447" s="171" t="n">
        <f aca="false">SUM(D447:BB447)</f>
        <v>1</v>
      </c>
      <c r="BD447" s="168"/>
    </row>
    <row r="448" customFormat="false" ht="12.75" hidden="false" customHeight="false" outlineLevel="0" collapsed="false">
      <c r="A448" s="161"/>
      <c r="B448" s="168" t="s">
        <v>122</v>
      </c>
      <c r="C448" s="163"/>
      <c r="D448" s="169" t="n">
        <f aca="false">D447</f>
        <v>0</v>
      </c>
      <c r="E448" s="169" t="n">
        <f aca="false">+D448+E447</f>
        <v>0</v>
      </c>
      <c r="F448" s="169" t="n">
        <f aca="false">+E448+F447</f>
        <v>0</v>
      </c>
      <c r="G448" s="169" t="n">
        <f aca="false">+F448+G447</f>
        <v>0</v>
      </c>
      <c r="H448" s="169" t="n">
        <f aca="false">+G448+H447</f>
        <v>0</v>
      </c>
      <c r="I448" s="169" t="n">
        <f aca="false">+H448+I447</f>
        <v>0</v>
      </c>
      <c r="J448" s="169" t="n">
        <f aca="false">+I448+J447</f>
        <v>0</v>
      </c>
      <c r="K448" s="169" t="n">
        <f aca="false">+J448+K447</f>
        <v>0</v>
      </c>
      <c r="L448" s="169" t="n">
        <f aca="false">+K448+L447</f>
        <v>0</v>
      </c>
      <c r="M448" s="169" t="n">
        <f aca="false">+L448+M447</f>
        <v>0</v>
      </c>
      <c r="N448" s="169" t="n">
        <f aca="false">+M448+N447</f>
        <v>0</v>
      </c>
      <c r="O448" s="169" t="n">
        <f aca="false">+N448+O447</f>
        <v>0</v>
      </c>
      <c r="P448" s="169" t="n">
        <f aca="false">+O448+P447</f>
        <v>0</v>
      </c>
      <c r="Q448" s="169" t="n">
        <f aca="false">+P448+Q447</f>
        <v>0</v>
      </c>
      <c r="R448" s="169" t="n">
        <f aca="false">+Q448+R447</f>
        <v>0</v>
      </c>
      <c r="S448" s="169" t="n">
        <f aca="false">+R448+S447</f>
        <v>0</v>
      </c>
      <c r="T448" s="169" t="n">
        <f aca="false">+S448+T447</f>
        <v>0</v>
      </c>
      <c r="U448" s="169" t="n">
        <f aca="false">+T448+U447</f>
        <v>0</v>
      </c>
      <c r="V448" s="169" t="n">
        <f aca="false">+U448+V447</f>
        <v>0</v>
      </c>
      <c r="W448" s="169" t="n">
        <f aca="false">+V448+W447</f>
        <v>0</v>
      </c>
      <c r="X448" s="169" t="n">
        <f aca="false">+W448+X447</f>
        <v>0</v>
      </c>
      <c r="Y448" s="169" t="n">
        <f aca="false">+X448+Y447</f>
        <v>0</v>
      </c>
      <c r="Z448" s="169" t="n">
        <f aca="false">+Y448+Z447</f>
        <v>0</v>
      </c>
      <c r="AA448" s="169" t="n">
        <f aca="false">+Z448+AA447</f>
        <v>0</v>
      </c>
      <c r="AB448" s="169" t="n">
        <f aca="false">+AA448+AB447</f>
        <v>0</v>
      </c>
      <c r="AC448" s="169" t="n">
        <f aca="false">+AB448+AC447</f>
        <v>0</v>
      </c>
      <c r="AD448" s="169" t="n">
        <f aca="false">+AC448+AD447</f>
        <v>0</v>
      </c>
      <c r="AE448" s="169" t="n">
        <f aca="false">+AD448+AE447</f>
        <v>0</v>
      </c>
      <c r="AF448" s="169" t="n">
        <f aca="false">+AE448+AF447</f>
        <v>0</v>
      </c>
      <c r="AG448" s="169" t="n">
        <f aca="false">+AF448+AG447</f>
        <v>0.15</v>
      </c>
      <c r="AH448" s="169" t="n">
        <f aca="false">+AG448+AH447</f>
        <v>0.25</v>
      </c>
      <c r="AI448" s="170" t="n">
        <f aca="false">+AH448+AI447</f>
        <v>0.35</v>
      </c>
      <c r="AJ448" s="169" t="n">
        <f aca="false">+AI448+AJ447</f>
        <v>0.45</v>
      </c>
      <c r="AK448" s="169" t="n">
        <f aca="false">+AJ448+AK447</f>
        <v>0.55</v>
      </c>
      <c r="AL448" s="169" t="n">
        <f aca="false">+AK448+AL447</f>
        <v>0.65</v>
      </c>
      <c r="AM448" s="169" t="n">
        <f aca="false">+AL448+AM447</f>
        <v>0.75</v>
      </c>
      <c r="AN448" s="169" t="n">
        <f aca="false">+AM448+AN447</f>
        <v>0.85</v>
      </c>
      <c r="AO448" s="169" t="n">
        <f aca="false">+AN448+AO447</f>
        <v>0.85</v>
      </c>
      <c r="AP448" s="169" t="n">
        <f aca="false">+AO448+AP447</f>
        <v>0.95</v>
      </c>
      <c r="AQ448" s="169" t="n">
        <f aca="false">+AP448+AQ447</f>
        <v>0.95</v>
      </c>
      <c r="AR448" s="169" t="n">
        <f aca="false">+AQ448+AR447</f>
        <v>1</v>
      </c>
      <c r="AS448" s="169" t="n">
        <f aca="false">+AR448+AS447</f>
        <v>1</v>
      </c>
      <c r="AT448" s="169" t="n">
        <f aca="false">+AS448+AT447</f>
        <v>1</v>
      </c>
      <c r="AU448" s="169" t="n">
        <f aca="false">+AT448+AU447</f>
        <v>1</v>
      </c>
      <c r="AV448" s="169" t="n">
        <f aca="false">+AU448+AV447</f>
        <v>1</v>
      </c>
      <c r="AW448" s="169" t="n">
        <f aca="false">+AV448+AW447</f>
        <v>1</v>
      </c>
      <c r="AX448" s="169" t="n">
        <f aca="false">+AW448+AX447</f>
        <v>1</v>
      </c>
      <c r="AY448" s="169" t="n">
        <f aca="false">+AX448+AY447</f>
        <v>1</v>
      </c>
      <c r="AZ448" s="169" t="n">
        <f aca="false">+AY448+AZ447</f>
        <v>1</v>
      </c>
      <c r="BA448" s="169" t="n">
        <f aca="false">+AZ448+BA447</f>
        <v>1</v>
      </c>
      <c r="BB448" s="169" t="n">
        <f aca="false">+BA448+BB447</f>
        <v>1</v>
      </c>
      <c r="BC448" s="171"/>
      <c r="BD448" s="168"/>
    </row>
    <row r="449" customFormat="false" ht="12.75" hidden="false" customHeight="false" outlineLevel="0" collapsed="false">
      <c r="A449" s="161"/>
      <c r="B449" s="168" t="s">
        <v>123</v>
      </c>
      <c r="C449" s="163"/>
      <c r="D449" s="169" t="n">
        <v>0</v>
      </c>
      <c r="E449" s="169" t="n">
        <v>0</v>
      </c>
      <c r="F449" s="169" t="n">
        <v>0</v>
      </c>
      <c r="G449" s="169" t="n">
        <v>0</v>
      </c>
      <c r="H449" s="169" t="n">
        <v>0</v>
      </c>
      <c r="I449" s="169" t="n">
        <v>0</v>
      </c>
      <c r="J449" s="169" t="n">
        <v>0</v>
      </c>
      <c r="K449" s="169" t="n">
        <v>0</v>
      </c>
      <c r="L449" s="169" t="n">
        <v>0</v>
      </c>
      <c r="M449" s="169" t="n">
        <v>0</v>
      </c>
      <c r="N449" s="169" t="n">
        <v>0</v>
      </c>
      <c r="O449" s="169" t="n">
        <v>0</v>
      </c>
      <c r="P449" s="169" t="n">
        <v>0</v>
      </c>
      <c r="Q449" s="169" t="n">
        <v>0</v>
      </c>
      <c r="R449" s="169" t="n">
        <v>0</v>
      </c>
      <c r="S449" s="169" t="n">
        <v>0</v>
      </c>
      <c r="T449" s="169" t="n">
        <v>0</v>
      </c>
      <c r="U449" s="169" t="n">
        <v>0</v>
      </c>
      <c r="V449" s="169" t="n">
        <v>0</v>
      </c>
      <c r="W449" s="169" t="n">
        <v>0</v>
      </c>
      <c r="X449" s="169" t="n">
        <v>0</v>
      </c>
      <c r="Y449" s="169" t="n">
        <v>0</v>
      </c>
      <c r="Z449" s="169" t="n">
        <v>0</v>
      </c>
      <c r="AA449" s="169" t="n">
        <v>0</v>
      </c>
      <c r="AB449" s="169" t="n">
        <v>0</v>
      </c>
      <c r="AC449" s="169" t="n">
        <v>0</v>
      </c>
      <c r="AD449" s="169" t="n">
        <v>0</v>
      </c>
      <c r="AE449" s="169" t="n">
        <v>0</v>
      </c>
      <c r="AF449" s="169" t="n">
        <v>0</v>
      </c>
      <c r="AG449" s="169" t="n">
        <v>0.1</v>
      </c>
      <c r="AH449" s="169" t="n">
        <v>0.1</v>
      </c>
      <c r="AI449" s="170" t="n">
        <v>0.1</v>
      </c>
      <c r="AJ449" s="169" t="n">
        <v>0.1</v>
      </c>
      <c r="AK449" s="169" t="n">
        <v>0.1</v>
      </c>
      <c r="AL449" s="169" t="n">
        <v>0.1</v>
      </c>
      <c r="AM449" s="169" t="n">
        <v>0.1</v>
      </c>
      <c r="AN449" s="169" t="n">
        <v>0.1</v>
      </c>
      <c r="AO449" s="169" t="n">
        <v>0</v>
      </c>
      <c r="AP449" s="169" t="n">
        <v>0.1</v>
      </c>
      <c r="AQ449" s="169" t="n">
        <v>0.1</v>
      </c>
      <c r="AR449" s="169" t="n">
        <v>0</v>
      </c>
      <c r="AS449" s="169" t="n">
        <v>0</v>
      </c>
      <c r="AT449" s="169" t="n">
        <v>0</v>
      </c>
      <c r="AU449" s="169" t="n">
        <v>0</v>
      </c>
      <c r="AV449" s="169" t="n">
        <v>0</v>
      </c>
      <c r="AW449" s="169" t="n">
        <v>0</v>
      </c>
      <c r="AX449" s="169" t="n">
        <v>0</v>
      </c>
      <c r="AY449" s="169" t="n">
        <v>0</v>
      </c>
      <c r="AZ449" s="169" t="n">
        <v>0</v>
      </c>
      <c r="BA449" s="169" t="n">
        <v>0</v>
      </c>
      <c r="BB449" s="169" t="n">
        <v>0</v>
      </c>
      <c r="BC449" s="171" t="n">
        <f aca="false">SUM(D449:BB449)</f>
        <v>1</v>
      </c>
      <c r="BD449" s="168"/>
    </row>
    <row r="450" customFormat="false" ht="12.75" hidden="false" customHeight="false" outlineLevel="0" collapsed="false">
      <c r="A450" s="161"/>
      <c r="B450" s="168" t="s">
        <v>124</v>
      </c>
      <c r="C450" s="163"/>
      <c r="D450" s="169" t="n">
        <f aca="false">D449</f>
        <v>0</v>
      </c>
      <c r="E450" s="169" t="n">
        <f aca="false">+D450+E449</f>
        <v>0</v>
      </c>
      <c r="F450" s="169" t="n">
        <f aca="false">+E450+F449</f>
        <v>0</v>
      </c>
      <c r="G450" s="169" t="n">
        <f aca="false">+F450+G449</f>
        <v>0</v>
      </c>
      <c r="H450" s="169" t="n">
        <f aca="false">+G450+H449</f>
        <v>0</v>
      </c>
      <c r="I450" s="169" t="n">
        <f aca="false">+H450+I449</f>
        <v>0</v>
      </c>
      <c r="J450" s="169" t="n">
        <f aca="false">+I450+J449</f>
        <v>0</v>
      </c>
      <c r="K450" s="169" t="n">
        <f aca="false">+J450+K449</f>
        <v>0</v>
      </c>
      <c r="L450" s="169" t="n">
        <f aca="false">+K450+L449</f>
        <v>0</v>
      </c>
      <c r="M450" s="169" t="n">
        <f aca="false">+L450+M449</f>
        <v>0</v>
      </c>
      <c r="N450" s="169" t="n">
        <f aca="false">+M450+N449</f>
        <v>0</v>
      </c>
      <c r="O450" s="169" t="n">
        <f aca="false">+N450+O449</f>
        <v>0</v>
      </c>
      <c r="P450" s="169" t="n">
        <f aca="false">+O450+P449</f>
        <v>0</v>
      </c>
      <c r="Q450" s="169" t="n">
        <f aca="false">+P450+Q449</f>
        <v>0</v>
      </c>
      <c r="R450" s="169" t="n">
        <f aca="false">+Q450+R449</f>
        <v>0</v>
      </c>
      <c r="S450" s="169" t="n">
        <f aca="false">+R450+S449</f>
        <v>0</v>
      </c>
      <c r="T450" s="169" t="n">
        <f aca="false">+S450+T449</f>
        <v>0</v>
      </c>
      <c r="U450" s="169" t="n">
        <f aca="false">+T450+U449</f>
        <v>0</v>
      </c>
      <c r="V450" s="169" t="n">
        <f aca="false">+U450+V449</f>
        <v>0</v>
      </c>
      <c r="W450" s="169" t="n">
        <f aca="false">+V450+W449</f>
        <v>0</v>
      </c>
      <c r="X450" s="169" t="n">
        <f aca="false">+W450+X449</f>
        <v>0</v>
      </c>
      <c r="Y450" s="169" t="n">
        <f aca="false">+X450+Y449</f>
        <v>0</v>
      </c>
      <c r="Z450" s="169" t="n">
        <f aca="false">+Y450+Z449</f>
        <v>0</v>
      </c>
      <c r="AA450" s="169" t="n">
        <f aca="false">+Z450+AA449</f>
        <v>0</v>
      </c>
      <c r="AB450" s="169" t="n">
        <f aca="false">+AA450+AB449</f>
        <v>0</v>
      </c>
      <c r="AC450" s="169" t="n">
        <f aca="false">+AB450+AC449</f>
        <v>0</v>
      </c>
      <c r="AD450" s="169" t="n">
        <f aca="false">+AC450+AD449</f>
        <v>0</v>
      </c>
      <c r="AE450" s="169" t="n">
        <f aca="false">+AD450+AE449</f>
        <v>0</v>
      </c>
      <c r="AF450" s="169" t="n">
        <f aca="false">+AE450+AF449</f>
        <v>0</v>
      </c>
      <c r="AG450" s="169" t="n">
        <f aca="false">+AF450+AG449</f>
        <v>0.1</v>
      </c>
      <c r="AH450" s="169" t="n">
        <f aca="false">+AG450+AH449</f>
        <v>0.2</v>
      </c>
      <c r="AI450" s="170" t="n">
        <f aca="false">+AH450+AI449</f>
        <v>0.3</v>
      </c>
      <c r="AJ450" s="169" t="n">
        <f aca="false">+AI450+AJ449</f>
        <v>0.4</v>
      </c>
      <c r="AK450" s="169" t="n">
        <f aca="false">+AJ450+AK449</f>
        <v>0.5</v>
      </c>
      <c r="AL450" s="169" t="n">
        <f aca="false">+AK450+AL449</f>
        <v>0.6</v>
      </c>
      <c r="AM450" s="169" t="n">
        <f aca="false">+AL450+AM449</f>
        <v>0.7</v>
      </c>
      <c r="AN450" s="169" t="n">
        <f aca="false">+AM450+AN449</f>
        <v>0.8</v>
      </c>
      <c r="AO450" s="169" t="n">
        <f aca="false">+AN450+AO449</f>
        <v>0.8</v>
      </c>
      <c r="AP450" s="169" t="n">
        <f aca="false">+AO450+AP449</f>
        <v>0.9</v>
      </c>
      <c r="AQ450" s="169" t="n">
        <f aca="false">+AP450+AQ449</f>
        <v>1</v>
      </c>
      <c r="AR450" s="169" t="n">
        <f aca="false">+AQ450+AR449</f>
        <v>1</v>
      </c>
      <c r="AS450" s="169" t="n">
        <f aca="false">+AR450+AS449</f>
        <v>1</v>
      </c>
      <c r="AT450" s="169" t="n">
        <f aca="false">+AS450+AT449</f>
        <v>1</v>
      </c>
      <c r="AU450" s="169" t="n">
        <f aca="false">+AT450+AU449</f>
        <v>1</v>
      </c>
      <c r="AV450" s="169" t="n">
        <f aca="false">+AU450+AV449</f>
        <v>1</v>
      </c>
      <c r="AW450" s="169" t="n">
        <f aca="false">+AV450+AW449</f>
        <v>1</v>
      </c>
      <c r="AX450" s="169" t="n">
        <f aca="false">+AW450+AX449</f>
        <v>1</v>
      </c>
      <c r="AY450" s="169" t="n">
        <f aca="false">+AX450+AY449</f>
        <v>1</v>
      </c>
      <c r="AZ450" s="169" t="n">
        <f aca="false">+AY450+AZ449</f>
        <v>1</v>
      </c>
      <c r="BA450" s="169" t="n">
        <f aca="false">+AZ450+BA449</f>
        <v>1</v>
      </c>
      <c r="BB450" s="169" t="n">
        <f aca="false">+BA450+BB449</f>
        <v>1</v>
      </c>
      <c r="BC450" s="171"/>
      <c r="BD450" s="168"/>
    </row>
    <row r="451" customFormat="false" ht="12.75" hidden="false" customHeight="false" outlineLevel="0" collapsed="false">
      <c r="A451" s="161"/>
      <c r="B451" s="173"/>
      <c r="C451" s="163"/>
      <c r="D451" s="174"/>
      <c r="E451" s="174"/>
      <c r="F451" s="174"/>
      <c r="G451" s="174"/>
      <c r="H451" s="174"/>
      <c r="I451" s="174"/>
      <c r="J451" s="174"/>
      <c r="K451" s="174"/>
      <c r="L451" s="174"/>
      <c r="M451" s="174"/>
      <c r="N451" s="174"/>
      <c r="O451" s="174"/>
      <c r="P451" s="174"/>
      <c r="Q451" s="174"/>
      <c r="R451" s="174"/>
      <c r="S451" s="174"/>
      <c r="T451" s="174"/>
      <c r="U451" s="174"/>
      <c r="V451" s="174"/>
      <c r="W451" s="174"/>
      <c r="X451" s="174"/>
      <c r="Y451" s="174"/>
      <c r="Z451" s="174"/>
      <c r="AA451" s="174"/>
      <c r="AB451" s="174"/>
      <c r="AC451" s="174"/>
      <c r="AD451" s="174"/>
      <c r="AE451" s="174"/>
      <c r="AF451" s="174"/>
      <c r="AG451" s="174"/>
      <c r="AH451" s="174"/>
      <c r="AI451" s="175"/>
      <c r="AJ451" s="174"/>
      <c r="AK451" s="174"/>
      <c r="AL451" s="174"/>
      <c r="AM451" s="174"/>
      <c r="AN451" s="174"/>
      <c r="AO451" s="174"/>
      <c r="AP451" s="174"/>
      <c r="AQ451" s="174"/>
      <c r="AR451" s="174"/>
      <c r="AS451" s="174"/>
      <c r="AT451" s="174"/>
      <c r="AU451" s="174"/>
      <c r="AV451" s="174"/>
      <c r="AW451" s="174"/>
      <c r="AX451" s="174"/>
      <c r="AY451" s="174"/>
      <c r="AZ451" s="174"/>
      <c r="BA451" s="174"/>
      <c r="BB451" s="174"/>
      <c r="BC451" s="176"/>
      <c r="BD451" s="173"/>
    </row>
    <row r="452" customFormat="false" ht="12.75" hidden="false" customHeight="false" outlineLevel="0" collapsed="false">
      <c r="A452" s="161"/>
      <c r="B452" s="178" t="s">
        <v>125</v>
      </c>
      <c r="C452" s="179" t="n">
        <v>15.769725</v>
      </c>
      <c r="D452" s="180" t="n">
        <f aca="false">+D448*$C452</f>
        <v>0</v>
      </c>
      <c r="E452" s="180" t="n">
        <f aca="false">+E448*$C452</f>
        <v>0</v>
      </c>
      <c r="F452" s="180" t="n">
        <f aca="false">+F448*$C452</f>
        <v>0</v>
      </c>
      <c r="G452" s="180" t="n">
        <f aca="false">+G448*$C452</f>
        <v>0</v>
      </c>
      <c r="H452" s="180" t="n">
        <f aca="false">+H448*$C452</f>
        <v>0</v>
      </c>
      <c r="I452" s="180" t="n">
        <f aca="false">+I448*$C452</f>
        <v>0</v>
      </c>
      <c r="J452" s="180" t="n">
        <f aca="false">+J448*$C452</f>
        <v>0</v>
      </c>
      <c r="K452" s="180" t="n">
        <f aca="false">+K448*$C452</f>
        <v>0</v>
      </c>
      <c r="L452" s="180" t="n">
        <f aca="false">+L448*$C452</f>
        <v>0</v>
      </c>
      <c r="M452" s="180" t="n">
        <f aca="false">+M448*$C452</f>
        <v>0</v>
      </c>
      <c r="N452" s="180" t="n">
        <f aca="false">+N448*$C452</f>
        <v>0</v>
      </c>
      <c r="O452" s="180" t="n">
        <f aca="false">+O448*$C452</f>
        <v>0</v>
      </c>
      <c r="P452" s="180" t="n">
        <f aca="false">+P448*$C452</f>
        <v>0</v>
      </c>
      <c r="Q452" s="180" t="n">
        <f aca="false">+Q448*$C452</f>
        <v>0</v>
      </c>
      <c r="R452" s="180" t="n">
        <f aca="false">+R448*$C452</f>
        <v>0</v>
      </c>
      <c r="S452" s="180" t="n">
        <f aca="false">+S448*$C452</f>
        <v>0</v>
      </c>
      <c r="T452" s="180" t="n">
        <f aca="false">+T448*$C452</f>
        <v>0</v>
      </c>
      <c r="U452" s="180" t="n">
        <f aca="false">+U448*$C452</f>
        <v>0</v>
      </c>
      <c r="V452" s="180" t="n">
        <f aca="false">+V448*$C452</f>
        <v>0</v>
      </c>
      <c r="W452" s="180" t="n">
        <f aca="false">+W448*$C452</f>
        <v>0</v>
      </c>
      <c r="X452" s="180" t="n">
        <f aca="false">+X448*$C452</f>
        <v>0</v>
      </c>
      <c r="Y452" s="180" t="n">
        <f aca="false">+Y448*$C452</f>
        <v>0</v>
      </c>
      <c r="Z452" s="180" t="n">
        <f aca="false">+Z448*$C452</f>
        <v>0</v>
      </c>
      <c r="AA452" s="180" t="n">
        <f aca="false">+AA448*$C452</f>
        <v>0</v>
      </c>
      <c r="AB452" s="180" t="n">
        <f aca="false">+AB448*$C452</f>
        <v>0</v>
      </c>
      <c r="AC452" s="180" t="n">
        <f aca="false">+AC448*$C452</f>
        <v>0</v>
      </c>
      <c r="AD452" s="180" t="n">
        <f aca="false">+AD448*$C452</f>
        <v>0</v>
      </c>
      <c r="AE452" s="180" t="n">
        <f aca="false">+AE448*$C452</f>
        <v>0</v>
      </c>
      <c r="AF452" s="180" t="n">
        <f aca="false">+AF448*$C452</f>
        <v>0</v>
      </c>
      <c r="AG452" s="180" t="n">
        <f aca="false">+AG448*$C452</f>
        <v>2.36545875</v>
      </c>
      <c r="AH452" s="180" t="n">
        <f aca="false">+AH448*$C452</f>
        <v>3.94243125</v>
      </c>
      <c r="AI452" s="181" t="n">
        <f aca="false">+AI448*$C452</f>
        <v>5.51940375</v>
      </c>
      <c r="AJ452" s="180" t="n">
        <f aca="false">+AJ448*$C452</f>
        <v>7.09637625</v>
      </c>
      <c r="AK452" s="180" t="n">
        <f aca="false">+AK448*$C452</f>
        <v>8.67334875</v>
      </c>
      <c r="AL452" s="180" t="n">
        <f aca="false">+AL448*$C452</f>
        <v>10.25032125</v>
      </c>
      <c r="AM452" s="180" t="n">
        <f aca="false">+AM448*$C452</f>
        <v>11.82729375</v>
      </c>
      <c r="AN452" s="180" t="n">
        <f aca="false">+AN448*$C452</f>
        <v>13.40426625</v>
      </c>
      <c r="AO452" s="180" t="n">
        <f aca="false">+AO448*$C452</f>
        <v>13.40426625</v>
      </c>
      <c r="AP452" s="180" t="n">
        <f aca="false">+AP448*$C452</f>
        <v>14.98123875</v>
      </c>
      <c r="AQ452" s="180" t="n">
        <f aca="false">+AQ448*$C452</f>
        <v>14.98123875</v>
      </c>
      <c r="AR452" s="180" t="n">
        <f aca="false">+AR448*$C452</f>
        <v>15.769725</v>
      </c>
      <c r="AS452" s="180" t="n">
        <f aca="false">+AS448*$C452</f>
        <v>15.769725</v>
      </c>
      <c r="AT452" s="180" t="n">
        <f aca="false">+AT448*$C452</f>
        <v>15.769725</v>
      </c>
      <c r="AU452" s="180" t="n">
        <f aca="false">+AU448*$C452</f>
        <v>15.769725</v>
      </c>
      <c r="AV452" s="180" t="n">
        <f aca="false">+AV448*$C452</f>
        <v>15.769725</v>
      </c>
      <c r="AW452" s="180" t="n">
        <f aca="false">+AW448*$C452</f>
        <v>15.769725</v>
      </c>
      <c r="AX452" s="180" t="n">
        <f aca="false">+AX448*$C452</f>
        <v>15.769725</v>
      </c>
      <c r="AY452" s="180" t="n">
        <f aca="false">+AY448*$C452</f>
        <v>15.769725</v>
      </c>
      <c r="AZ452" s="180" t="n">
        <f aca="false">+AZ448*$C452</f>
        <v>15.769725</v>
      </c>
      <c r="BA452" s="180" t="n">
        <f aca="false">+BA448*$C452</f>
        <v>15.769725</v>
      </c>
      <c r="BB452" s="180" t="n">
        <f aca="false">+BB448*$C452</f>
        <v>15.769725</v>
      </c>
      <c r="BC452" s="182"/>
      <c r="BD452" s="183"/>
      <c r="BE452" s="183"/>
      <c r="BF452" s="183"/>
      <c r="BG452" s="183"/>
      <c r="BH452" s="183"/>
      <c r="BI452" s="183"/>
      <c r="BJ452" s="183"/>
      <c r="BK452" s="183"/>
      <c r="BL452" s="183"/>
      <c r="BM452" s="183"/>
      <c r="BN452" s="183"/>
      <c r="BO452" s="183"/>
      <c r="BP452" s="183"/>
      <c r="BQ452" s="183"/>
      <c r="BR452" s="183"/>
      <c r="BS452" s="183"/>
      <c r="BT452" s="183"/>
      <c r="BU452" s="183"/>
      <c r="BV452" s="183"/>
      <c r="BW452" s="183"/>
      <c r="BX452" s="183"/>
      <c r="BY452" s="183"/>
      <c r="BZ452" s="183"/>
      <c r="CA452" s="183"/>
      <c r="CB452" s="183"/>
      <c r="CC452" s="183"/>
      <c r="CD452" s="183"/>
      <c r="CE452" s="183"/>
      <c r="CF452" s="183"/>
      <c r="CG452" s="183"/>
      <c r="CH452" s="183"/>
      <c r="CI452" s="183"/>
      <c r="CJ452" s="183"/>
      <c r="CK452" s="183"/>
    </row>
    <row r="453" customFormat="false" ht="13.5" hidden="false" customHeight="false" outlineLevel="0" collapsed="false">
      <c r="A453" s="161"/>
      <c r="B453" s="184" t="s">
        <v>126</v>
      </c>
      <c r="C453" s="185" t="str">
        <f aca="false">+'NTP or Sold'!B47</f>
        <v>Committed</v>
      </c>
      <c r="D453" s="186" t="n">
        <f aca="false">+D450*$C452</f>
        <v>0</v>
      </c>
      <c r="E453" s="186" t="n">
        <f aca="false">+E450*$C452</f>
        <v>0</v>
      </c>
      <c r="F453" s="186" t="n">
        <f aca="false">+F450*$C452</f>
        <v>0</v>
      </c>
      <c r="G453" s="186" t="n">
        <f aca="false">+G450*$C452</f>
        <v>0</v>
      </c>
      <c r="H453" s="186" t="n">
        <f aca="false">+H450*$C452</f>
        <v>0</v>
      </c>
      <c r="I453" s="186" t="n">
        <f aca="false">+I450*$C452</f>
        <v>0</v>
      </c>
      <c r="J453" s="186" t="n">
        <f aca="false">+J450*$C452</f>
        <v>0</v>
      </c>
      <c r="K453" s="186" t="n">
        <f aca="false">+K450*$C452</f>
        <v>0</v>
      </c>
      <c r="L453" s="186" t="n">
        <f aca="false">+L450*$C452</f>
        <v>0</v>
      </c>
      <c r="M453" s="186" t="n">
        <f aca="false">+M450*$C452</f>
        <v>0</v>
      </c>
      <c r="N453" s="186" t="n">
        <f aca="false">+N450*$C452</f>
        <v>0</v>
      </c>
      <c r="O453" s="186" t="n">
        <f aca="false">+O450*$C452</f>
        <v>0</v>
      </c>
      <c r="P453" s="186" t="n">
        <f aca="false">+P450*$C452</f>
        <v>0</v>
      </c>
      <c r="Q453" s="186" t="n">
        <f aca="false">+Q450*$C452</f>
        <v>0</v>
      </c>
      <c r="R453" s="186" t="n">
        <f aca="false">+R450*$C452</f>
        <v>0</v>
      </c>
      <c r="S453" s="186" t="n">
        <f aca="false">+S450*$C452</f>
        <v>0</v>
      </c>
      <c r="T453" s="186" t="n">
        <f aca="false">+T450*$C452</f>
        <v>0</v>
      </c>
      <c r="U453" s="186" t="n">
        <f aca="false">+U450*$C452</f>
        <v>0</v>
      </c>
      <c r="V453" s="186" t="n">
        <f aca="false">+V450*$C452</f>
        <v>0</v>
      </c>
      <c r="W453" s="186" t="n">
        <f aca="false">+W450*$C452</f>
        <v>0</v>
      </c>
      <c r="X453" s="186" t="n">
        <f aca="false">+X450*$C452</f>
        <v>0</v>
      </c>
      <c r="Y453" s="186" t="n">
        <f aca="false">+Y450*$C452</f>
        <v>0</v>
      </c>
      <c r="Z453" s="186" t="n">
        <f aca="false">+Z450*$C452</f>
        <v>0</v>
      </c>
      <c r="AA453" s="186" t="n">
        <f aca="false">+AA450*$C452</f>
        <v>0</v>
      </c>
      <c r="AB453" s="186" t="n">
        <f aca="false">+AB450*$C452</f>
        <v>0</v>
      </c>
      <c r="AC453" s="186" t="n">
        <f aca="false">+AC450*$C452</f>
        <v>0</v>
      </c>
      <c r="AD453" s="186" t="n">
        <f aca="false">+AD450*$C452</f>
        <v>0</v>
      </c>
      <c r="AE453" s="186" t="n">
        <f aca="false">+AE450*$C452</f>
        <v>0</v>
      </c>
      <c r="AF453" s="186" t="n">
        <f aca="false">+AF450*$C452</f>
        <v>0</v>
      </c>
      <c r="AG453" s="186" t="n">
        <f aca="false">+AG450*$C452</f>
        <v>1.5769725</v>
      </c>
      <c r="AH453" s="186" t="n">
        <f aca="false">+AH450*$C452</f>
        <v>3.153945</v>
      </c>
      <c r="AI453" s="187" t="n">
        <f aca="false">+AI450*$C452</f>
        <v>4.7309175</v>
      </c>
      <c r="AJ453" s="186" t="n">
        <f aca="false">+AJ450*$C452</f>
        <v>6.30789</v>
      </c>
      <c r="AK453" s="186" t="n">
        <f aca="false">+AK450*$C452</f>
        <v>7.8848625</v>
      </c>
      <c r="AL453" s="186" t="n">
        <f aca="false">+AL450*$C452</f>
        <v>9.461835</v>
      </c>
      <c r="AM453" s="186" t="n">
        <f aca="false">+AM450*$C452</f>
        <v>11.0388075</v>
      </c>
      <c r="AN453" s="186" t="n">
        <f aca="false">+AN450*$C452</f>
        <v>12.61578</v>
      </c>
      <c r="AO453" s="186" t="n">
        <f aca="false">+AO450*$C452</f>
        <v>12.61578</v>
      </c>
      <c r="AP453" s="186" t="n">
        <f aca="false">+AP450*$C452</f>
        <v>14.1927525</v>
      </c>
      <c r="AQ453" s="186" t="n">
        <f aca="false">+AQ450*$C452</f>
        <v>15.769725</v>
      </c>
      <c r="AR453" s="186" t="n">
        <f aca="false">+AR450*$C452</f>
        <v>15.769725</v>
      </c>
      <c r="AS453" s="186" t="n">
        <f aca="false">+AS450*$C452</f>
        <v>15.769725</v>
      </c>
      <c r="AT453" s="186" t="n">
        <f aca="false">+AT450*$C452</f>
        <v>15.769725</v>
      </c>
      <c r="AU453" s="186" t="n">
        <f aca="false">+AU450*$C452</f>
        <v>15.769725</v>
      </c>
      <c r="AV453" s="186" t="n">
        <f aca="false">+AV450*$C452</f>
        <v>15.769725</v>
      </c>
      <c r="AW453" s="186" t="n">
        <f aca="false">+AW450*$C452</f>
        <v>15.769725</v>
      </c>
      <c r="AX453" s="186" t="n">
        <f aca="false">+AX450*$C452</f>
        <v>15.769725</v>
      </c>
      <c r="AY453" s="186" t="n">
        <f aca="false">+AY450*$C452</f>
        <v>15.769725</v>
      </c>
      <c r="AZ453" s="186" t="n">
        <f aca="false">+AZ450*$C452</f>
        <v>15.769725</v>
      </c>
      <c r="BA453" s="186" t="n">
        <f aca="false">+BA450*$C452</f>
        <v>15.769725</v>
      </c>
      <c r="BB453" s="186" t="n">
        <f aca="false">+BB450*$C452</f>
        <v>15.769725</v>
      </c>
      <c r="BC453" s="188"/>
      <c r="BD453" s="189"/>
      <c r="BE453" s="189"/>
      <c r="BF453" s="189"/>
      <c r="BG453" s="189"/>
      <c r="BH453" s="189"/>
      <c r="BI453" s="189"/>
      <c r="BJ453" s="189"/>
      <c r="BK453" s="189"/>
      <c r="BL453" s="189"/>
      <c r="BM453" s="189"/>
      <c r="BN453" s="189"/>
      <c r="BO453" s="189"/>
      <c r="BP453" s="189"/>
      <c r="BQ453" s="189"/>
      <c r="BR453" s="189"/>
      <c r="BS453" s="189"/>
      <c r="BT453" s="189"/>
      <c r="BU453" s="189"/>
      <c r="BV453" s="189"/>
      <c r="BW453" s="189"/>
      <c r="BX453" s="189"/>
      <c r="BY453" s="189"/>
      <c r="BZ453" s="189"/>
      <c r="CA453" s="189"/>
      <c r="CB453" s="189"/>
      <c r="CC453" s="189"/>
      <c r="CD453" s="189"/>
      <c r="CE453" s="189"/>
      <c r="CF453" s="189"/>
      <c r="CG453" s="189"/>
      <c r="CH453" s="189"/>
      <c r="CI453" s="189"/>
      <c r="CJ453" s="189"/>
      <c r="CK453" s="189"/>
    </row>
    <row r="454" customFormat="false" ht="15" hidden="false" customHeight="true" outlineLevel="0" collapsed="false">
      <c r="A454" s="161" t="n">
        <f aca="false">+A446+1</f>
        <v>6</v>
      </c>
      <c r="B454" s="162" t="str">
        <f aca="false">'NTP or Sold'!G48</f>
        <v>LM6000</v>
      </c>
      <c r="C454" s="163" t="str">
        <f aca="false">'NTP or Sold'!S48</f>
        <v>Las Vegas CoGen II</v>
      </c>
      <c r="D454" s="164"/>
      <c r="E454" s="164"/>
      <c r="F454" s="164"/>
      <c r="G454" s="164"/>
      <c r="H454" s="164"/>
      <c r="I454" s="164"/>
      <c r="J454" s="164"/>
      <c r="K454" s="164"/>
      <c r="L454" s="164"/>
      <c r="M454" s="164"/>
      <c r="N454" s="164"/>
      <c r="O454" s="164"/>
      <c r="P454" s="164"/>
      <c r="Q454" s="164"/>
      <c r="R454" s="164"/>
      <c r="S454" s="164"/>
      <c r="T454" s="164"/>
      <c r="U454" s="164"/>
      <c r="V454" s="164"/>
      <c r="W454" s="164"/>
      <c r="X454" s="164"/>
      <c r="Y454" s="164"/>
      <c r="Z454" s="164"/>
      <c r="AA454" s="164"/>
      <c r="AB454" s="164"/>
      <c r="AC454" s="164"/>
      <c r="AD454" s="164"/>
      <c r="AE454" s="164"/>
      <c r="AF454" s="164"/>
      <c r="AG454" s="164"/>
      <c r="AH454" s="164"/>
      <c r="AI454" s="165"/>
      <c r="AJ454" s="164"/>
      <c r="AK454" s="164"/>
      <c r="AL454" s="164"/>
      <c r="AM454" s="164"/>
      <c r="AN454" s="164"/>
      <c r="AO454" s="164"/>
      <c r="AP454" s="164"/>
      <c r="AQ454" s="164"/>
      <c r="AR454" s="164"/>
      <c r="AS454" s="164"/>
      <c r="AT454" s="164"/>
      <c r="AU454" s="164"/>
      <c r="AV454" s="164"/>
      <c r="AW454" s="164"/>
      <c r="AX454" s="164"/>
      <c r="AY454" s="164"/>
      <c r="AZ454" s="164"/>
      <c r="BA454" s="164"/>
      <c r="BB454" s="164"/>
      <c r="BC454" s="166"/>
    </row>
    <row r="455" customFormat="false" ht="12.75" hidden="false" customHeight="false" outlineLevel="0" collapsed="false">
      <c r="A455" s="161"/>
      <c r="B455" s="168" t="s">
        <v>121</v>
      </c>
      <c r="C455" s="163"/>
      <c r="D455" s="169" t="n">
        <v>0</v>
      </c>
      <c r="E455" s="169" t="n">
        <v>0</v>
      </c>
      <c r="F455" s="169" t="n">
        <v>0</v>
      </c>
      <c r="G455" s="169" t="n">
        <v>0</v>
      </c>
      <c r="H455" s="169" t="n">
        <v>0</v>
      </c>
      <c r="I455" s="169" t="n">
        <v>0</v>
      </c>
      <c r="J455" s="169" t="n">
        <v>0</v>
      </c>
      <c r="K455" s="169" t="n">
        <v>0</v>
      </c>
      <c r="L455" s="169" t="n">
        <v>0</v>
      </c>
      <c r="M455" s="169" t="n">
        <v>0</v>
      </c>
      <c r="N455" s="169" t="n">
        <v>0</v>
      </c>
      <c r="O455" s="169" t="n">
        <v>0</v>
      </c>
      <c r="P455" s="169" t="n">
        <v>0</v>
      </c>
      <c r="Q455" s="169" t="n">
        <v>0</v>
      </c>
      <c r="R455" s="169" t="n">
        <v>0</v>
      </c>
      <c r="S455" s="169" t="n">
        <v>0</v>
      </c>
      <c r="T455" s="169" t="n">
        <v>0</v>
      </c>
      <c r="U455" s="169" t="n">
        <v>0</v>
      </c>
      <c r="V455" s="169" t="n">
        <v>0</v>
      </c>
      <c r="W455" s="169" t="n">
        <v>0</v>
      </c>
      <c r="X455" s="169" t="n">
        <v>0</v>
      </c>
      <c r="Y455" s="169" t="n">
        <v>0</v>
      </c>
      <c r="Z455" s="169" t="n">
        <v>0</v>
      </c>
      <c r="AA455" s="169" t="n">
        <v>0</v>
      </c>
      <c r="AB455" s="169" t="n">
        <v>0</v>
      </c>
      <c r="AC455" s="169" t="n">
        <v>0</v>
      </c>
      <c r="AD455" s="169" t="n">
        <v>0</v>
      </c>
      <c r="AE455" s="169" t="n">
        <v>0</v>
      </c>
      <c r="AF455" s="169" t="n">
        <v>0</v>
      </c>
      <c r="AG455" s="169" t="n">
        <f aca="false">0.05+0.1</f>
        <v>0.15</v>
      </c>
      <c r="AH455" s="169" t="n">
        <v>0.1</v>
      </c>
      <c r="AI455" s="170" t="n">
        <v>0.1</v>
      </c>
      <c r="AJ455" s="169" t="n">
        <v>0.1</v>
      </c>
      <c r="AK455" s="169" t="n">
        <v>0.1</v>
      </c>
      <c r="AL455" s="169" t="n">
        <v>0.1</v>
      </c>
      <c r="AM455" s="169" t="n">
        <v>0.1</v>
      </c>
      <c r="AN455" s="169" t="n">
        <v>0.1</v>
      </c>
      <c r="AO455" s="169" t="n">
        <v>0</v>
      </c>
      <c r="AP455" s="169" t="n">
        <v>0.1</v>
      </c>
      <c r="AQ455" s="169" t="n">
        <v>0</v>
      </c>
      <c r="AR455" s="169" t="n">
        <v>0.05</v>
      </c>
      <c r="AS455" s="169" t="n">
        <v>0</v>
      </c>
      <c r="AT455" s="169" t="n">
        <v>0</v>
      </c>
      <c r="AU455" s="169" t="n">
        <v>0</v>
      </c>
      <c r="AV455" s="169" t="n">
        <v>0</v>
      </c>
      <c r="AW455" s="169" t="n">
        <v>0</v>
      </c>
      <c r="AX455" s="169" t="n">
        <v>0</v>
      </c>
      <c r="AY455" s="169" t="n">
        <v>0</v>
      </c>
      <c r="AZ455" s="169" t="n">
        <v>0</v>
      </c>
      <c r="BA455" s="169" t="n">
        <v>0</v>
      </c>
      <c r="BB455" s="169" t="n">
        <v>0</v>
      </c>
      <c r="BC455" s="171" t="n">
        <f aca="false">SUM(D455:BB455)</f>
        <v>1</v>
      </c>
      <c r="BD455" s="168"/>
    </row>
    <row r="456" customFormat="false" ht="12.75" hidden="false" customHeight="false" outlineLevel="0" collapsed="false">
      <c r="A456" s="161"/>
      <c r="B456" s="168" t="s">
        <v>122</v>
      </c>
      <c r="C456" s="163"/>
      <c r="D456" s="169" t="n">
        <f aca="false">D455</f>
        <v>0</v>
      </c>
      <c r="E456" s="169" t="n">
        <f aca="false">+D456+E455</f>
        <v>0</v>
      </c>
      <c r="F456" s="169" t="n">
        <f aca="false">+E456+F455</f>
        <v>0</v>
      </c>
      <c r="G456" s="169" t="n">
        <f aca="false">+F456+G455</f>
        <v>0</v>
      </c>
      <c r="H456" s="169" t="n">
        <f aca="false">+G456+H455</f>
        <v>0</v>
      </c>
      <c r="I456" s="169" t="n">
        <f aca="false">+H456+I455</f>
        <v>0</v>
      </c>
      <c r="J456" s="169" t="n">
        <f aca="false">+I456+J455</f>
        <v>0</v>
      </c>
      <c r="K456" s="169" t="n">
        <f aca="false">+J456+K455</f>
        <v>0</v>
      </c>
      <c r="L456" s="169" t="n">
        <f aca="false">+K456+L455</f>
        <v>0</v>
      </c>
      <c r="M456" s="169" t="n">
        <f aca="false">+L456+M455</f>
        <v>0</v>
      </c>
      <c r="N456" s="169" t="n">
        <f aca="false">+M456+N455</f>
        <v>0</v>
      </c>
      <c r="O456" s="169" t="n">
        <f aca="false">+N456+O455</f>
        <v>0</v>
      </c>
      <c r="P456" s="169" t="n">
        <f aca="false">+O456+P455</f>
        <v>0</v>
      </c>
      <c r="Q456" s="169" t="n">
        <f aca="false">+P456+Q455</f>
        <v>0</v>
      </c>
      <c r="R456" s="169" t="n">
        <f aca="false">+Q456+R455</f>
        <v>0</v>
      </c>
      <c r="S456" s="169" t="n">
        <f aca="false">+R456+S455</f>
        <v>0</v>
      </c>
      <c r="T456" s="169" t="n">
        <f aca="false">+S456+T455</f>
        <v>0</v>
      </c>
      <c r="U456" s="169" t="n">
        <f aca="false">+T456+U455</f>
        <v>0</v>
      </c>
      <c r="V456" s="169" t="n">
        <f aca="false">+U456+V455</f>
        <v>0</v>
      </c>
      <c r="W456" s="169" t="n">
        <f aca="false">+V456+W455</f>
        <v>0</v>
      </c>
      <c r="X456" s="169" t="n">
        <f aca="false">+W456+X455</f>
        <v>0</v>
      </c>
      <c r="Y456" s="169" t="n">
        <f aca="false">+X456+Y455</f>
        <v>0</v>
      </c>
      <c r="Z456" s="169" t="n">
        <f aca="false">+Y456+Z455</f>
        <v>0</v>
      </c>
      <c r="AA456" s="169" t="n">
        <f aca="false">+Z456+AA455</f>
        <v>0</v>
      </c>
      <c r="AB456" s="169" t="n">
        <f aca="false">+AA456+AB455</f>
        <v>0</v>
      </c>
      <c r="AC456" s="169" t="n">
        <f aca="false">+AB456+AC455</f>
        <v>0</v>
      </c>
      <c r="AD456" s="169" t="n">
        <f aca="false">+AC456+AD455</f>
        <v>0</v>
      </c>
      <c r="AE456" s="169" t="n">
        <f aca="false">+AD456+AE455</f>
        <v>0</v>
      </c>
      <c r="AF456" s="169" t="n">
        <f aca="false">+AE456+AF455</f>
        <v>0</v>
      </c>
      <c r="AG456" s="169" t="n">
        <f aca="false">+AF456+AG455</f>
        <v>0.15</v>
      </c>
      <c r="AH456" s="169" t="n">
        <f aca="false">+AG456+AH455</f>
        <v>0.25</v>
      </c>
      <c r="AI456" s="170" t="n">
        <f aca="false">+AH456+AI455</f>
        <v>0.35</v>
      </c>
      <c r="AJ456" s="169" t="n">
        <f aca="false">+AI456+AJ455</f>
        <v>0.45</v>
      </c>
      <c r="AK456" s="169" t="n">
        <f aca="false">+AJ456+AK455</f>
        <v>0.55</v>
      </c>
      <c r="AL456" s="169" t="n">
        <f aca="false">+AK456+AL455</f>
        <v>0.65</v>
      </c>
      <c r="AM456" s="169" t="n">
        <f aca="false">+AL456+AM455</f>
        <v>0.75</v>
      </c>
      <c r="AN456" s="169" t="n">
        <f aca="false">+AM456+AN455</f>
        <v>0.85</v>
      </c>
      <c r="AO456" s="169" t="n">
        <f aca="false">+AN456+AO455</f>
        <v>0.85</v>
      </c>
      <c r="AP456" s="169" t="n">
        <f aca="false">+AO456+AP455</f>
        <v>0.95</v>
      </c>
      <c r="AQ456" s="169" t="n">
        <f aca="false">+AP456+AQ455</f>
        <v>0.95</v>
      </c>
      <c r="AR456" s="169" t="n">
        <f aca="false">+AQ456+AR455</f>
        <v>1</v>
      </c>
      <c r="AS456" s="169" t="n">
        <f aca="false">+AR456+AS455</f>
        <v>1</v>
      </c>
      <c r="AT456" s="169" t="n">
        <f aca="false">+AS456+AT455</f>
        <v>1</v>
      </c>
      <c r="AU456" s="169" t="n">
        <f aca="false">+AT456+AU455</f>
        <v>1</v>
      </c>
      <c r="AV456" s="169" t="n">
        <f aca="false">+AU456+AV455</f>
        <v>1</v>
      </c>
      <c r="AW456" s="169" t="n">
        <f aca="false">+AV456+AW455</f>
        <v>1</v>
      </c>
      <c r="AX456" s="169" t="n">
        <f aca="false">+AW456+AX455</f>
        <v>1</v>
      </c>
      <c r="AY456" s="169" t="n">
        <f aca="false">+AX456+AY455</f>
        <v>1</v>
      </c>
      <c r="AZ456" s="169" t="n">
        <f aca="false">+AY456+AZ455</f>
        <v>1</v>
      </c>
      <c r="BA456" s="169" t="n">
        <f aca="false">+AZ456+BA455</f>
        <v>1</v>
      </c>
      <c r="BB456" s="169" t="n">
        <f aca="false">+BA456+BB455</f>
        <v>1</v>
      </c>
      <c r="BC456" s="171"/>
      <c r="BD456" s="168"/>
    </row>
    <row r="457" customFormat="false" ht="12.75" hidden="false" customHeight="false" outlineLevel="0" collapsed="false">
      <c r="A457" s="161"/>
      <c r="B457" s="168" t="s">
        <v>123</v>
      </c>
      <c r="C457" s="163"/>
      <c r="D457" s="169" t="n">
        <v>0</v>
      </c>
      <c r="E457" s="169" t="n">
        <v>0</v>
      </c>
      <c r="F457" s="169" t="n">
        <v>0</v>
      </c>
      <c r="G457" s="169" t="n">
        <v>0</v>
      </c>
      <c r="H457" s="169" t="n">
        <v>0</v>
      </c>
      <c r="I457" s="169" t="n">
        <v>0</v>
      </c>
      <c r="J457" s="169" t="n">
        <v>0</v>
      </c>
      <c r="K457" s="169" t="n">
        <v>0</v>
      </c>
      <c r="L457" s="169" t="n">
        <v>0</v>
      </c>
      <c r="M457" s="169" t="n">
        <v>0</v>
      </c>
      <c r="N457" s="169" t="n">
        <v>0</v>
      </c>
      <c r="O457" s="169" t="n">
        <v>0</v>
      </c>
      <c r="P457" s="169" t="n">
        <v>0</v>
      </c>
      <c r="Q457" s="169" t="n">
        <v>0</v>
      </c>
      <c r="R457" s="169" t="n">
        <v>0</v>
      </c>
      <c r="S457" s="169" t="n">
        <v>0</v>
      </c>
      <c r="T457" s="169" t="n">
        <v>0</v>
      </c>
      <c r="U457" s="169" t="n">
        <v>0</v>
      </c>
      <c r="V457" s="169" t="n">
        <v>0</v>
      </c>
      <c r="W457" s="169" t="n">
        <v>0</v>
      </c>
      <c r="X457" s="169" t="n">
        <v>0</v>
      </c>
      <c r="Y457" s="169" t="n">
        <v>0</v>
      </c>
      <c r="Z457" s="169" t="n">
        <v>0</v>
      </c>
      <c r="AA457" s="169" t="n">
        <v>0</v>
      </c>
      <c r="AB457" s="169" t="n">
        <v>0</v>
      </c>
      <c r="AC457" s="169" t="n">
        <v>0</v>
      </c>
      <c r="AD457" s="169" t="n">
        <v>0</v>
      </c>
      <c r="AE457" s="169" t="n">
        <v>0</v>
      </c>
      <c r="AF457" s="169" t="n">
        <v>0</v>
      </c>
      <c r="AG457" s="169" t="n">
        <v>0.1</v>
      </c>
      <c r="AH457" s="169" t="n">
        <v>0.1</v>
      </c>
      <c r="AI457" s="170" t="n">
        <v>0.1</v>
      </c>
      <c r="AJ457" s="169" t="n">
        <v>0.1</v>
      </c>
      <c r="AK457" s="169" t="n">
        <v>0.1</v>
      </c>
      <c r="AL457" s="169" t="n">
        <v>0.1</v>
      </c>
      <c r="AM457" s="169" t="n">
        <v>0.1</v>
      </c>
      <c r="AN457" s="169" t="n">
        <v>0.1</v>
      </c>
      <c r="AO457" s="169" t="n">
        <v>0</v>
      </c>
      <c r="AP457" s="169" t="n">
        <v>0.1</v>
      </c>
      <c r="AQ457" s="169" t="n">
        <v>0.1</v>
      </c>
      <c r="AR457" s="169" t="n">
        <v>0</v>
      </c>
      <c r="AS457" s="169" t="n">
        <v>0</v>
      </c>
      <c r="AT457" s="169" t="n">
        <v>0</v>
      </c>
      <c r="AU457" s="169" t="n">
        <v>0</v>
      </c>
      <c r="AV457" s="169" t="n">
        <v>0</v>
      </c>
      <c r="AW457" s="169" t="n">
        <v>0</v>
      </c>
      <c r="AX457" s="169" t="n">
        <v>0</v>
      </c>
      <c r="AY457" s="169" t="n">
        <v>0</v>
      </c>
      <c r="AZ457" s="169" t="n">
        <v>0</v>
      </c>
      <c r="BA457" s="169" t="n">
        <v>0</v>
      </c>
      <c r="BB457" s="169" t="n">
        <v>0</v>
      </c>
      <c r="BC457" s="171" t="n">
        <f aca="false">SUM(D457:BB457)</f>
        <v>1</v>
      </c>
      <c r="BD457" s="168"/>
    </row>
    <row r="458" customFormat="false" ht="12.75" hidden="false" customHeight="false" outlineLevel="0" collapsed="false">
      <c r="A458" s="161"/>
      <c r="B458" s="168" t="s">
        <v>124</v>
      </c>
      <c r="C458" s="163"/>
      <c r="D458" s="169" t="n">
        <f aca="false">D457</f>
        <v>0</v>
      </c>
      <c r="E458" s="169" t="n">
        <f aca="false">+D458+E457</f>
        <v>0</v>
      </c>
      <c r="F458" s="169" t="n">
        <f aca="false">+E458+F457</f>
        <v>0</v>
      </c>
      <c r="G458" s="169" t="n">
        <f aca="false">+F458+G457</f>
        <v>0</v>
      </c>
      <c r="H458" s="169" t="n">
        <f aca="false">+G458+H457</f>
        <v>0</v>
      </c>
      <c r="I458" s="169" t="n">
        <f aca="false">+H458+I457</f>
        <v>0</v>
      </c>
      <c r="J458" s="169" t="n">
        <f aca="false">+I458+J457</f>
        <v>0</v>
      </c>
      <c r="K458" s="169" t="n">
        <f aca="false">+J458+K457</f>
        <v>0</v>
      </c>
      <c r="L458" s="169" t="n">
        <f aca="false">+K458+L457</f>
        <v>0</v>
      </c>
      <c r="M458" s="169" t="n">
        <f aca="false">+L458+M457</f>
        <v>0</v>
      </c>
      <c r="N458" s="169" t="n">
        <f aca="false">+M458+N457</f>
        <v>0</v>
      </c>
      <c r="O458" s="169" t="n">
        <f aca="false">+N458+O457</f>
        <v>0</v>
      </c>
      <c r="P458" s="169" t="n">
        <f aca="false">+O458+P457</f>
        <v>0</v>
      </c>
      <c r="Q458" s="169" t="n">
        <f aca="false">+P458+Q457</f>
        <v>0</v>
      </c>
      <c r="R458" s="169" t="n">
        <f aca="false">+Q458+R457</f>
        <v>0</v>
      </c>
      <c r="S458" s="169" t="n">
        <f aca="false">+R458+S457</f>
        <v>0</v>
      </c>
      <c r="T458" s="169" t="n">
        <f aca="false">+S458+T457</f>
        <v>0</v>
      </c>
      <c r="U458" s="169" t="n">
        <f aca="false">+T458+U457</f>
        <v>0</v>
      </c>
      <c r="V458" s="169" t="n">
        <f aca="false">+U458+V457</f>
        <v>0</v>
      </c>
      <c r="W458" s="169" t="n">
        <f aca="false">+V458+W457</f>
        <v>0</v>
      </c>
      <c r="X458" s="169" t="n">
        <f aca="false">+W458+X457</f>
        <v>0</v>
      </c>
      <c r="Y458" s="169" t="n">
        <f aca="false">+X458+Y457</f>
        <v>0</v>
      </c>
      <c r="Z458" s="169" t="n">
        <f aca="false">+Y458+Z457</f>
        <v>0</v>
      </c>
      <c r="AA458" s="169" t="n">
        <f aca="false">+Z458+AA457</f>
        <v>0</v>
      </c>
      <c r="AB458" s="169" t="n">
        <f aca="false">+AA458+AB457</f>
        <v>0</v>
      </c>
      <c r="AC458" s="169" t="n">
        <f aca="false">+AB458+AC457</f>
        <v>0</v>
      </c>
      <c r="AD458" s="169" t="n">
        <f aca="false">+AC458+AD457</f>
        <v>0</v>
      </c>
      <c r="AE458" s="169" t="n">
        <f aca="false">+AD458+AE457</f>
        <v>0</v>
      </c>
      <c r="AF458" s="169" t="n">
        <f aca="false">+AE458+AF457</f>
        <v>0</v>
      </c>
      <c r="AG458" s="169" t="n">
        <f aca="false">+AF458+AG457</f>
        <v>0.1</v>
      </c>
      <c r="AH458" s="169" t="n">
        <f aca="false">+AG458+AH457</f>
        <v>0.2</v>
      </c>
      <c r="AI458" s="170" t="n">
        <f aca="false">+AH458+AI457</f>
        <v>0.3</v>
      </c>
      <c r="AJ458" s="169" t="n">
        <f aca="false">+AI458+AJ457</f>
        <v>0.4</v>
      </c>
      <c r="AK458" s="169" t="n">
        <f aca="false">+AJ458+AK457</f>
        <v>0.5</v>
      </c>
      <c r="AL458" s="169" t="n">
        <f aca="false">+AK458+AL457</f>
        <v>0.6</v>
      </c>
      <c r="AM458" s="169" t="n">
        <f aca="false">+AL458+AM457</f>
        <v>0.7</v>
      </c>
      <c r="AN458" s="169" t="n">
        <f aca="false">+AM458+AN457</f>
        <v>0.8</v>
      </c>
      <c r="AO458" s="169" t="n">
        <f aca="false">+AN458+AO457</f>
        <v>0.8</v>
      </c>
      <c r="AP458" s="169" t="n">
        <f aca="false">+AO458+AP457</f>
        <v>0.9</v>
      </c>
      <c r="AQ458" s="169" t="n">
        <f aca="false">+AP458+AQ457</f>
        <v>1</v>
      </c>
      <c r="AR458" s="169" t="n">
        <f aca="false">+AQ458+AR457</f>
        <v>1</v>
      </c>
      <c r="AS458" s="169" t="n">
        <f aca="false">+AR458+AS457</f>
        <v>1</v>
      </c>
      <c r="AT458" s="169" t="n">
        <f aca="false">+AS458+AT457</f>
        <v>1</v>
      </c>
      <c r="AU458" s="169" t="n">
        <f aca="false">+AT458+AU457</f>
        <v>1</v>
      </c>
      <c r="AV458" s="169" t="n">
        <f aca="false">+AU458+AV457</f>
        <v>1</v>
      </c>
      <c r="AW458" s="169" t="n">
        <f aca="false">+AV458+AW457</f>
        <v>1</v>
      </c>
      <c r="AX458" s="169" t="n">
        <f aca="false">+AW458+AX457</f>
        <v>1</v>
      </c>
      <c r="AY458" s="169" t="n">
        <f aca="false">+AX458+AY457</f>
        <v>1</v>
      </c>
      <c r="AZ458" s="169" t="n">
        <f aca="false">+AY458+AZ457</f>
        <v>1</v>
      </c>
      <c r="BA458" s="169" t="n">
        <f aca="false">+AZ458+BA457</f>
        <v>1</v>
      </c>
      <c r="BB458" s="169" t="n">
        <f aca="false">+BA458+BB457</f>
        <v>1</v>
      </c>
      <c r="BC458" s="171"/>
      <c r="BD458" s="168"/>
    </row>
    <row r="459" customFormat="false" ht="12.75" hidden="false" customHeight="false" outlineLevel="0" collapsed="false">
      <c r="A459" s="161"/>
      <c r="B459" s="173"/>
      <c r="C459" s="163"/>
      <c r="D459" s="174"/>
      <c r="E459" s="174"/>
      <c r="F459" s="174"/>
      <c r="G459" s="174"/>
      <c r="H459" s="174"/>
      <c r="I459" s="174"/>
      <c r="J459" s="174"/>
      <c r="K459" s="174"/>
      <c r="L459" s="174"/>
      <c r="M459" s="174"/>
      <c r="N459" s="174"/>
      <c r="O459" s="174"/>
      <c r="P459" s="174"/>
      <c r="Q459" s="174"/>
      <c r="R459" s="174"/>
      <c r="S459" s="174"/>
      <c r="T459" s="174"/>
      <c r="U459" s="174"/>
      <c r="V459" s="174"/>
      <c r="W459" s="174"/>
      <c r="X459" s="174"/>
      <c r="Y459" s="174"/>
      <c r="Z459" s="174"/>
      <c r="AA459" s="174"/>
      <c r="AB459" s="174"/>
      <c r="AC459" s="174"/>
      <c r="AD459" s="174"/>
      <c r="AE459" s="174"/>
      <c r="AF459" s="174"/>
      <c r="AG459" s="174"/>
      <c r="AH459" s="174"/>
      <c r="AI459" s="175"/>
      <c r="AJ459" s="174"/>
      <c r="AK459" s="174"/>
      <c r="AL459" s="174"/>
      <c r="AM459" s="174"/>
      <c r="AN459" s="174"/>
      <c r="AO459" s="174"/>
      <c r="AP459" s="174"/>
      <c r="AQ459" s="174"/>
      <c r="AR459" s="174"/>
      <c r="AS459" s="174"/>
      <c r="AT459" s="174"/>
      <c r="AU459" s="174"/>
      <c r="AV459" s="174"/>
      <c r="AW459" s="174"/>
      <c r="AX459" s="174"/>
      <c r="AY459" s="174"/>
      <c r="AZ459" s="174"/>
      <c r="BA459" s="174"/>
      <c r="BB459" s="174"/>
      <c r="BC459" s="176"/>
      <c r="BD459" s="173"/>
    </row>
    <row r="460" customFormat="false" ht="12.75" hidden="false" customHeight="false" outlineLevel="0" collapsed="false">
      <c r="A460" s="161"/>
      <c r="B460" s="178" t="s">
        <v>125</v>
      </c>
      <c r="C460" s="179" t="n">
        <v>15.769725</v>
      </c>
      <c r="D460" s="180" t="n">
        <f aca="false">+D456*$C460</f>
        <v>0</v>
      </c>
      <c r="E460" s="180" t="n">
        <f aca="false">+E456*$C460</f>
        <v>0</v>
      </c>
      <c r="F460" s="180" t="n">
        <f aca="false">+F456*$C460</f>
        <v>0</v>
      </c>
      <c r="G460" s="180" t="n">
        <f aca="false">+G456*$C460</f>
        <v>0</v>
      </c>
      <c r="H460" s="180" t="n">
        <f aca="false">+H456*$C460</f>
        <v>0</v>
      </c>
      <c r="I460" s="180" t="n">
        <f aca="false">+I456*$C460</f>
        <v>0</v>
      </c>
      <c r="J460" s="180" t="n">
        <f aca="false">+J456*$C460</f>
        <v>0</v>
      </c>
      <c r="K460" s="180" t="n">
        <f aca="false">+K456*$C460</f>
        <v>0</v>
      </c>
      <c r="L460" s="180" t="n">
        <f aca="false">+L456*$C460</f>
        <v>0</v>
      </c>
      <c r="M460" s="180" t="n">
        <f aca="false">+M456*$C460</f>
        <v>0</v>
      </c>
      <c r="N460" s="180" t="n">
        <f aca="false">+N456*$C460</f>
        <v>0</v>
      </c>
      <c r="O460" s="180" t="n">
        <f aca="false">+O456*$C460</f>
        <v>0</v>
      </c>
      <c r="P460" s="180" t="n">
        <f aca="false">+P456*$C460</f>
        <v>0</v>
      </c>
      <c r="Q460" s="180" t="n">
        <f aca="false">+Q456*$C460</f>
        <v>0</v>
      </c>
      <c r="R460" s="180" t="n">
        <f aca="false">+R456*$C460</f>
        <v>0</v>
      </c>
      <c r="S460" s="180" t="n">
        <f aca="false">+S456*$C460</f>
        <v>0</v>
      </c>
      <c r="T460" s="180" t="n">
        <f aca="false">+T456*$C460</f>
        <v>0</v>
      </c>
      <c r="U460" s="180" t="n">
        <f aca="false">+U456*$C460</f>
        <v>0</v>
      </c>
      <c r="V460" s="180" t="n">
        <f aca="false">+V456*$C460</f>
        <v>0</v>
      </c>
      <c r="W460" s="180" t="n">
        <f aca="false">+W456*$C460</f>
        <v>0</v>
      </c>
      <c r="X460" s="180" t="n">
        <f aca="false">+X456*$C460</f>
        <v>0</v>
      </c>
      <c r="Y460" s="180" t="n">
        <f aca="false">+Y456*$C460</f>
        <v>0</v>
      </c>
      <c r="Z460" s="180" t="n">
        <f aca="false">+Z456*$C460</f>
        <v>0</v>
      </c>
      <c r="AA460" s="180" t="n">
        <f aca="false">+AA456*$C460</f>
        <v>0</v>
      </c>
      <c r="AB460" s="180" t="n">
        <f aca="false">+AB456*$C460</f>
        <v>0</v>
      </c>
      <c r="AC460" s="180" t="n">
        <f aca="false">+AC456*$C460</f>
        <v>0</v>
      </c>
      <c r="AD460" s="180" t="n">
        <f aca="false">+AD456*$C460</f>
        <v>0</v>
      </c>
      <c r="AE460" s="180" t="n">
        <f aca="false">+AE456*$C460</f>
        <v>0</v>
      </c>
      <c r="AF460" s="180" t="n">
        <f aca="false">+AF456*$C460</f>
        <v>0</v>
      </c>
      <c r="AG460" s="180" t="n">
        <f aca="false">+AG456*$C460</f>
        <v>2.36545875</v>
      </c>
      <c r="AH460" s="180" t="n">
        <f aca="false">+AH456*$C460</f>
        <v>3.94243125</v>
      </c>
      <c r="AI460" s="181" t="n">
        <f aca="false">+AI456*$C460</f>
        <v>5.51940375</v>
      </c>
      <c r="AJ460" s="180" t="n">
        <f aca="false">+AJ456*$C460</f>
        <v>7.09637625</v>
      </c>
      <c r="AK460" s="180" t="n">
        <f aca="false">+AK456*$C460</f>
        <v>8.67334875</v>
      </c>
      <c r="AL460" s="180" t="n">
        <f aca="false">+AL456*$C460</f>
        <v>10.25032125</v>
      </c>
      <c r="AM460" s="180" t="n">
        <f aca="false">+AM456*$C460</f>
        <v>11.82729375</v>
      </c>
      <c r="AN460" s="180" t="n">
        <f aca="false">+AN456*$C460</f>
        <v>13.40426625</v>
      </c>
      <c r="AO460" s="180" t="n">
        <f aca="false">+AO456*$C460</f>
        <v>13.40426625</v>
      </c>
      <c r="AP460" s="180" t="n">
        <f aca="false">+AP456*$C460</f>
        <v>14.98123875</v>
      </c>
      <c r="AQ460" s="180" t="n">
        <f aca="false">+AQ456*$C460</f>
        <v>14.98123875</v>
      </c>
      <c r="AR460" s="180" t="n">
        <f aca="false">+AR456*$C460</f>
        <v>15.769725</v>
      </c>
      <c r="AS460" s="180" t="n">
        <f aca="false">+AS456*$C460</f>
        <v>15.769725</v>
      </c>
      <c r="AT460" s="180" t="n">
        <f aca="false">+AT456*$C460</f>
        <v>15.769725</v>
      </c>
      <c r="AU460" s="180" t="n">
        <f aca="false">+AU456*$C460</f>
        <v>15.769725</v>
      </c>
      <c r="AV460" s="180" t="n">
        <f aca="false">+AV456*$C460</f>
        <v>15.769725</v>
      </c>
      <c r="AW460" s="180" t="n">
        <f aca="false">+AW456*$C460</f>
        <v>15.769725</v>
      </c>
      <c r="AX460" s="180" t="n">
        <f aca="false">+AX456*$C460</f>
        <v>15.769725</v>
      </c>
      <c r="AY460" s="180" t="n">
        <f aca="false">+AY456*$C460</f>
        <v>15.769725</v>
      </c>
      <c r="AZ460" s="180" t="n">
        <f aca="false">+AZ456*$C460</f>
        <v>15.769725</v>
      </c>
      <c r="BA460" s="180" t="n">
        <f aca="false">+BA456*$C460</f>
        <v>15.769725</v>
      </c>
      <c r="BB460" s="180" t="n">
        <f aca="false">+BB456*$C460</f>
        <v>15.769725</v>
      </c>
      <c r="BC460" s="182"/>
      <c r="BD460" s="183"/>
      <c r="BE460" s="183"/>
      <c r="BF460" s="183"/>
      <c r="BG460" s="183"/>
      <c r="BH460" s="183"/>
      <c r="BI460" s="183"/>
      <c r="BJ460" s="183"/>
      <c r="BK460" s="183"/>
      <c r="BL460" s="183"/>
      <c r="BM460" s="183"/>
      <c r="BN460" s="183"/>
      <c r="BO460" s="183"/>
      <c r="BP460" s="183"/>
      <c r="BQ460" s="183"/>
      <c r="BR460" s="183"/>
      <c r="BS460" s="183"/>
      <c r="BT460" s="183"/>
      <c r="BU460" s="183"/>
      <c r="BV460" s="183"/>
      <c r="BW460" s="183"/>
      <c r="BX460" s="183"/>
      <c r="BY460" s="183"/>
      <c r="BZ460" s="183"/>
      <c r="CA460" s="183"/>
      <c r="CB460" s="183"/>
      <c r="CC460" s="183"/>
      <c r="CD460" s="183"/>
      <c r="CE460" s="183"/>
      <c r="CF460" s="183"/>
      <c r="CG460" s="183"/>
      <c r="CH460" s="183"/>
      <c r="CI460" s="183"/>
      <c r="CJ460" s="183"/>
      <c r="CK460" s="183"/>
    </row>
    <row r="461" customFormat="false" ht="13.5" hidden="false" customHeight="false" outlineLevel="0" collapsed="false">
      <c r="A461" s="161"/>
      <c r="B461" s="184" t="s">
        <v>126</v>
      </c>
      <c r="C461" s="185" t="str">
        <f aca="false">+'NTP or Sold'!B48</f>
        <v>Committed</v>
      </c>
      <c r="D461" s="186" t="n">
        <f aca="false">+D458*$C460</f>
        <v>0</v>
      </c>
      <c r="E461" s="186" t="n">
        <f aca="false">+E458*$C460</f>
        <v>0</v>
      </c>
      <c r="F461" s="186" t="n">
        <f aca="false">+F458*$C460</f>
        <v>0</v>
      </c>
      <c r="G461" s="186" t="n">
        <f aca="false">+G458*$C460</f>
        <v>0</v>
      </c>
      <c r="H461" s="186" t="n">
        <f aca="false">+H458*$C460</f>
        <v>0</v>
      </c>
      <c r="I461" s="186" t="n">
        <f aca="false">+I458*$C460</f>
        <v>0</v>
      </c>
      <c r="J461" s="186" t="n">
        <f aca="false">+J458*$C460</f>
        <v>0</v>
      </c>
      <c r="K461" s="186" t="n">
        <f aca="false">+K458*$C460</f>
        <v>0</v>
      </c>
      <c r="L461" s="186" t="n">
        <f aca="false">+L458*$C460</f>
        <v>0</v>
      </c>
      <c r="M461" s="186" t="n">
        <f aca="false">+M458*$C460</f>
        <v>0</v>
      </c>
      <c r="N461" s="186" t="n">
        <f aca="false">+N458*$C460</f>
        <v>0</v>
      </c>
      <c r="O461" s="186" t="n">
        <f aca="false">+O458*$C460</f>
        <v>0</v>
      </c>
      <c r="P461" s="186" t="n">
        <f aca="false">+P458*$C460</f>
        <v>0</v>
      </c>
      <c r="Q461" s="186" t="n">
        <f aca="false">+Q458*$C460</f>
        <v>0</v>
      </c>
      <c r="R461" s="186" t="n">
        <f aca="false">+R458*$C460</f>
        <v>0</v>
      </c>
      <c r="S461" s="186" t="n">
        <f aca="false">+S458*$C460</f>
        <v>0</v>
      </c>
      <c r="T461" s="186" t="n">
        <f aca="false">+T458*$C460</f>
        <v>0</v>
      </c>
      <c r="U461" s="186" t="n">
        <f aca="false">+U458*$C460</f>
        <v>0</v>
      </c>
      <c r="V461" s="186" t="n">
        <f aca="false">+V458*$C460</f>
        <v>0</v>
      </c>
      <c r="W461" s="186" t="n">
        <f aca="false">+W458*$C460</f>
        <v>0</v>
      </c>
      <c r="X461" s="186" t="n">
        <f aca="false">+X458*$C460</f>
        <v>0</v>
      </c>
      <c r="Y461" s="186" t="n">
        <f aca="false">+Y458*$C460</f>
        <v>0</v>
      </c>
      <c r="Z461" s="186" t="n">
        <f aca="false">+Z458*$C460</f>
        <v>0</v>
      </c>
      <c r="AA461" s="186" t="n">
        <f aca="false">+AA458*$C460</f>
        <v>0</v>
      </c>
      <c r="AB461" s="186" t="n">
        <f aca="false">+AB458*$C460</f>
        <v>0</v>
      </c>
      <c r="AC461" s="186" t="n">
        <f aca="false">+AC458*$C460</f>
        <v>0</v>
      </c>
      <c r="AD461" s="186" t="n">
        <f aca="false">+AD458*$C460</f>
        <v>0</v>
      </c>
      <c r="AE461" s="186" t="n">
        <f aca="false">+AE458*$C460</f>
        <v>0</v>
      </c>
      <c r="AF461" s="186" t="n">
        <f aca="false">+AF458*$C460</f>
        <v>0</v>
      </c>
      <c r="AG461" s="186" t="n">
        <f aca="false">+AG458*$C460</f>
        <v>1.5769725</v>
      </c>
      <c r="AH461" s="186" t="n">
        <f aca="false">+AH458*$C460</f>
        <v>3.153945</v>
      </c>
      <c r="AI461" s="187" t="n">
        <f aca="false">+AI458*$C460</f>
        <v>4.7309175</v>
      </c>
      <c r="AJ461" s="186" t="n">
        <f aca="false">+AJ458*$C460</f>
        <v>6.30789</v>
      </c>
      <c r="AK461" s="186" t="n">
        <f aca="false">+AK458*$C460</f>
        <v>7.8848625</v>
      </c>
      <c r="AL461" s="186" t="n">
        <f aca="false">+AL458*$C460</f>
        <v>9.461835</v>
      </c>
      <c r="AM461" s="186" t="n">
        <f aca="false">+AM458*$C460</f>
        <v>11.0388075</v>
      </c>
      <c r="AN461" s="186" t="n">
        <f aca="false">+AN458*$C460</f>
        <v>12.61578</v>
      </c>
      <c r="AO461" s="186" t="n">
        <f aca="false">+AO458*$C460</f>
        <v>12.61578</v>
      </c>
      <c r="AP461" s="186" t="n">
        <f aca="false">+AP458*$C460</f>
        <v>14.1927525</v>
      </c>
      <c r="AQ461" s="186" t="n">
        <f aca="false">+AQ458*$C460</f>
        <v>15.769725</v>
      </c>
      <c r="AR461" s="186" t="n">
        <f aca="false">+AR458*$C460</f>
        <v>15.769725</v>
      </c>
      <c r="AS461" s="186" t="n">
        <f aca="false">+AS458*$C460</f>
        <v>15.769725</v>
      </c>
      <c r="AT461" s="186" t="n">
        <f aca="false">+AT458*$C460</f>
        <v>15.769725</v>
      </c>
      <c r="AU461" s="186" t="n">
        <f aca="false">+AU458*$C460</f>
        <v>15.769725</v>
      </c>
      <c r="AV461" s="186" t="n">
        <f aca="false">+AV458*$C460</f>
        <v>15.769725</v>
      </c>
      <c r="AW461" s="186" t="n">
        <f aca="false">+AW458*$C460</f>
        <v>15.769725</v>
      </c>
      <c r="AX461" s="186" t="n">
        <f aca="false">+AX458*$C460</f>
        <v>15.769725</v>
      </c>
      <c r="AY461" s="186" t="n">
        <f aca="false">+AY458*$C460</f>
        <v>15.769725</v>
      </c>
      <c r="AZ461" s="186" t="n">
        <f aca="false">+AZ458*$C460</f>
        <v>15.769725</v>
      </c>
      <c r="BA461" s="186" t="n">
        <f aca="false">+BA458*$C460</f>
        <v>15.769725</v>
      </c>
      <c r="BB461" s="186" t="n">
        <f aca="false">+BB458*$C460</f>
        <v>15.769725</v>
      </c>
      <c r="BC461" s="188"/>
      <c r="BD461" s="189"/>
      <c r="BE461" s="189"/>
      <c r="BF461" s="189"/>
      <c r="BG461" s="189"/>
      <c r="BH461" s="189"/>
      <c r="BI461" s="189"/>
      <c r="BJ461" s="189"/>
      <c r="BK461" s="189"/>
      <c r="BL461" s="189"/>
      <c r="BM461" s="189"/>
      <c r="BN461" s="189"/>
      <c r="BO461" s="189"/>
      <c r="BP461" s="189"/>
      <c r="BQ461" s="189"/>
      <c r="BR461" s="189"/>
      <c r="BS461" s="189"/>
      <c r="BT461" s="189"/>
      <c r="BU461" s="189"/>
      <c r="BV461" s="189"/>
      <c r="BW461" s="189"/>
      <c r="BX461" s="189"/>
      <c r="BY461" s="189"/>
      <c r="BZ461" s="189"/>
      <c r="CA461" s="189"/>
      <c r="CB461" s="189"/>
      <c r="CC461" s="189"/>
      <c r="CD461" s="189"/>
      <c r="CE461" s="189"/>
      <c r="CF461" s="189"/>
      <c r="CG461" s="189"/>
      <c r="CH461" s="189"/>
      <c r="CI461" s="189"/>
      <c r="CJ461" s="189"/>
      <c r="CK461" s="189"/>
    </row>
  </sheetData>
  <mergeCells count="77">
    <mergeCell ref="C62:C67"/>
    <mergeCell ref="C70:C75"/>
    <mergeCell ref="C78:C83"/>
    <mergeCell ref="C86:C91"/>
    <mergeCell ref="C94:C99"/>
    <mergeCell ref="C102:C107"/>
    <mergeCell ref="C110:C115"/>
    <mergeCell ref="C118:C123"/>
    <mergeCell ref="C126:C131"/>
    <mergeCell ref="C134:C139"/>
    <mergeCell ref="C142:C147"/>
    <mergeCell ref="C150:C155"/>
    <mergeCell ref="C158:C163"/>
    <mergeCell ref="C166:C171"/>
    <mergeCell ref="C174:C179"/>
    <mergeCell ref="C182:C186"/>
    <mergeCell ref="C190:C194"/>
    <mergeCell ref="C198:C202"/>
    <mergeCell ref="C206:C210"/>
    <mergeCell ref="C214:C219"/>
    <mergeCell ref="C222:C227"/>
    <mergeCell ref="A230:A237"/>
    <mergeCell ref="C230:C235"/>
    <mergeCell ref="A238:A245"/>
    <mergeCell ref="C238:C243"/>
    <mergeCell ref="A246:A253"/>
    <mergeCell ref="C246:C251"/>
    <mergeCell ref="C254:C259"/>
    <mergeCell ref="C262:C267"/>
    <mergeCell ref="A270:A277"/>
    <mergeCell ref="C270:C275"/>
    <mergeCell ref="A278:A285"/>
    <mergeCell ref="C278:C283"/>
    <mergeCell ref="A286:A293"/>
    <mergeCell ref="C286:C291"/>
    <mergeCell ref="A294:A301"/>
    <mergeCell ref="C294:C299"/>
    <mergeCell ref="A302:A309"/>
    <mergeCell ref="C302:C307"/>
    <mergeCell ref="A310:A317"/>
    <mergeCell ref="C310:C315"/>
    <mergeCell ref="A318:A325"/>
    <mergeCell ref="C318:C322"/>
    <mergeCell ref="A326:A333"/>
    <mergeCell ref="C326:C331"/>
    <mergeCell ref="A334:A341"/>
    <mergeCell ref="C334:C339"/>
    <mergeCell ref="A342:A349"/>
    <mergeCell ref="C342:C347"/>
    <mergeCell ref="A350:A357"/>
    <mergeCell ref="C350:C355"/>
    <mergeCell ref="A358:A365"/>
    <mergeCell ref="C358:C363"/>
    <mergeCell ref="A366:A373"/>
    <mergeCell ref="C366:C371"/>
    <mergeCell ref="A374:A381"/>
    <mergeCell ref="C374:C379"/>
    <mergeCell ref="A382:A389"/>
    <mergeCell ref="C382:C387"/>
    <mergeCell ref="A390:A397"/>
    <mergeCell ref="C390:C394"/>
    <mergeCell ref="A398:A405"/>
    <mergeCell ref="C398:C403"/>
    <mergeCell ref="A406:A413"/>
    <mergeCell ref="C406:C411"/>
    <mergeCell ref="A414:A421"/>
    <mergeCell ref="C414:C419"/>
    <mergeCell ref="A422:A429"/>
    <mergeCell ref="C422:C427"/>
    <mergeCell ref="A430:A437"/>
    <mergeCell ref="C430:C435"/>
    <mergeCell ref="A438:A445"/>
    <mergeCell ref="C438:C443"/>
    <mergeCell ref="A446:A453"/>
    <mergeCell ref="C446:C451"/>
    <mergeCell ref="A454:A461"/>
    <mergeCell ref="C454:C45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2001-06-28T11:13:30Z</cp:lastPrinted>
  <dcterms:modified xsi:type="dcterms:W3CDTF">2001-07-02T18:34:02Z</dcterms:modified>
  <cp:revision>0</cp:revision>
  <dc:subject/>
  <dc:title/>
</cp:coreProperties>
</file>